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chesnel\Desktop\Templates PM\"/>
    </mc:Choice>
  </mc:AlternateContent>
  <workbookProtection workbookAlgorithmName="SHA-512" workbookHashValue="sOLjRuYlMikh5oEPx/i9uMwmE921XUOwLJoCHivj77gXH8me0ijwoYnVf1E20pjJV9G80u34Qj5ATXJnNXDXwQ==" workbookSaltValue="HTsCZ9K8+rgepdz/GQQ6cQ==" workbookSpinCount="100000" lockStructure="1"/>
  <bookViews>
    <workbookView xWindow="10230" yWindow="285" windowWidth="8970" windowHeight="6450" tabRatio="715" firstSheet="3" activeTab="3"/>
  </bookViews>
  <sheets>
    <sheet name="MATRIX" sheetId="11" state="hidden" r:id="rId1"/>
    <sheet name="INVOICE" sheetId="7" state="hidden" r:id="rId2"/>
    <sheet name="FINANCIAL STATEMENT" sheetId="9" state="hidden" r:id="rId3"/>
    <sheet name="PRINT PAGE" sheetId="10" r:id="rId4"/>
    <sheet name="DEC-2016" sheetId="2" r:id="rId5"/>
  </sheets>
  <functionGroups builtInGroupCount="18"/>
  <definedNames>
    <definedName name="_xlnm._FilterDatabase" localSheetId="4" hidden="1">'DEC-2016'!$A$5:$Q$34</definedName>
    <definedName name="_xlnm._FilterDatabase" localSheetId="2" hidden="1">'FINANCIAL STATEMENT'!#REF!</definedName>
    <definedName name="_xlnm._FilterDatabase" localSheetId="0" hidden="1">MATRIX!$O$1:$T$1</definedName>
    <definedName name="_Toc191886288" localSheetId="4">'DEC-2016'!#REF!</definedName>
    <definedName name="_Toc191886288" localSheetId="2">'FINANCIAL STATEMENT'!#REF!</definedName>
    <definedName name="_Toc191886289" localSheetId="4">'DEC-2016'!#REF!</definedName>
    <definedName name="_Toc191886289" localSheetId="2">'FINANCIAL STATEMENT'!#REF!</definedName>
    <definedName name="Z_0E0CB7E1_C894_4189_A191_7DC3CEC525F7_.wvu.FilterData" localSheetId="4" hidden="1">'DEC-2016'!$A$5:$Q$34</definedName>
    <definedName name="Z_0E0CB7E1_C894_4189_A191_7DC3CEC525F7_.wvu.FilterData" localSheetId="2" hidden="1">'FINANCIAL STATEMENT'!#REF!</definedName>
    <definedName name="Z_3790F7A2_2312_4152_85B5_D33CF19E9A66_.wvu.Cols" localSheetId="4" hidden="1">'DEC-2016'!#REF!</definedName>
    <definedName name="Z_3790F7A2_2312_4152_85B5_D33CF19E9A66_.wvu.Cols" localSheetId="2" hidden="1">'FINANCIAL STATEMENT'!#REF!</definedName>
    <definedName name="Z_3790F7A2_2312_4152_85B5_D33CF19E9A66_.wvu.FilterData" localSheetId="4" hidden="1">'DEC-2016'!$A$5:$Q$34</definedName>
    <definedName name="Z_3790F7A2_2312_4152_85B5_D33CF19E9A66_.wvu.FilterData" localSheetId="2" hidden="1">'FINANCIAL STATEMENT'!#REF!</definedName>
    <definedName name="Z_3790F7A2_2312_4152_85B5_D33CF19E9A66_.wvu.PrintArea" localSheetId="4" hidden="1">'DEC-2016'!$A$3:$J$49</definedName>
    <definedName name="Z_3790F7A2_2312_4152_85B5_D33CF19E9A66_.wvu.PrintArea" localSheetId="2" hidden="1">'FINANCIAL STATEMENT'!$A$1:$L$44</definedName>
    <definedName name="Z_55470FB0_C3DE_4544_834A_70BD7E2483CD_.wvu.FilterData" localSheetId="4" hidden="1">'DEC-2016'!$A$5:$Q$34</definedName>
    <definedName name="Z_55470FB0_C3DE_4544_834A_70BD7E2483CD_.wvu.FilterData" localSheetId="2" hidden="1">'FINANCIAL STATEMENT'!#REF!</definedName>
    <definedName name="Z_595DD4E9_435F_459B_B838_ED7B39B3B724_.wvu.Cols" localSheetId="4" hidden="1">'DEC-2016'!#REF!</definedName>
    <definedName name="Z_595DD4E9_435F_459B_B838_ED7B39B3B724_.wvu.Cols" localSheetId="2" hidden="1">'FINANCIAL STATEMENT'!#REF!</definedName>
    <definedName name="Z_595DD4E9_435F_459B_B838_ED7B39B3B724_.wvu.FilterData" localSheetId="4" hidden="1">'DEC-2016'!$A$5:$Q$34</definedName>
    <definedName name="Z_595DD4E9_435F_459B_B838_ED7B39B3B724_.wvu.FilterData" localSheetId="2" hidden="1">'FINANCIAL STATEMENT'!#REF!</definedName>
    <definedName name="Z_595DD4E9_435F_459B_B838_ED7B39B3B724_.wvu.PrintArea" localSheetId="4" hidden="1">'DEC-2016'!$A$3:$J$49</definedName>
    <definedName name="Z_595DD4E9_435F_459B_B838_ED7B39B3B724_.wvu.PrintArea" localSheetId="2" hidden="1">'FINANCIAL STATEMENT'!$A$1:$L$44</definedName>
    <definedName name="Z_AB07981E_B6EE_4828_9B0B_FDB80B3C2204_.wvu.Cols" localSheetId="4" hidden="1">'DEC-2016'!#REF!</definedName>
    <definedName name="Z_AB07981E_B6EE_4828_9B0B_FDB80B3C2204_.wvu.Cols" localSheetId="2" hidden="1">'FINANCIAL STATEMENT'!#REF!</definedName>
    <definedName name="Z_AB07981E_B6EE_4828_9B0B_FDB80B3C2204_.wvu.FilterData" localSheetId="4" hidden="1">'DEC-2016'!$A$5:$Q$34</definedName>
    <definedName name="Z_AB07981E_B6EE_4828_9B0B_FDB80B3C2204_.wvu.FilterData" localSheetId="2" hidden="1">'FINANCIAL STATEMENT'!#REF!</definedName>
    <definedName name="Z_AB07981E_B6EE_4828_9B0B_FDB80B3C2204_.wvu.PrintArea" localSheetId="4" hidden="1">'DEC-2016'!$A$3:$J$49</definedName>
    <definedName name="Z_AB07981E_B6EE_4828_9B0B_FDB80B3C2204_.wvu.PrintArea" localSheetId="2" hidden="1">'FINANCIAL STATEMENT'!$A$1:$L$44</definedName>
    <definedName name="Z_C2D29F0A_6D5B_45C8_B9CA_F187AB43AF36_.wvu.Cols" localSheetId="4" hidden="1">'DEC-2016'!#REF!</definedName>
    <definedName name="Z_C2D29F0A_6D5B_45C8_B9CA_F187AB43AF36_.wvu.Cols" localSheetId="2" hidden="1">'FINANCIAL STATEMENT'!#REF!</definedName>
    <definedName name="Z_C2D29F0A_6D5B_45C8_B9CA_F187AB43AF36_.wvu.PrintArea" localSheetId="4" hidden="1">'DEC-2016'!$A$3:$J$56</definedName>
    <definedName name="Z_C2D29F0A_6D5B_45C8_B9CA_F187AB43AF36_.wvu.PrintArea" localSheetId="2" hidden="1">'FINANCIAL STATEMENT'!$A$1:$L$59</definedName>
    <definedName name="Z_CC20D1E3_F42D_47C0_82FC_D600CA76CBF5_.wvu.Cols" localSheetId="4" hidden="1">'DEC-2016'!#REF!</definedName>
    <definedName name="Z_CC20D1E3_F42D_47C0_82FC_D600CA76CBF5_.wvu.Cols" localSheetId="2" hidden="1">'FINANCIAL STATEMENT'!#REF!</definedName>
    <definedName name="Z_CC20D1E3_F42D_47C0_82FC_D600CA76CBF5_.wvu.FilterData" localSheetId="4" hidden="1">'DEC-2016'!$A$5:$Q$34</definedName>
    <definedName name="Z_CC20D1E3_F42D_47C0_82FC_D600CA76CBF5_.wvu.FilterData" localSheetId="2" hidden="1">'FINANCIAL STATEMENT'!#REF!</definedName>
    <definedName name="Z_CC20D1E3_F42D_47C0_82FC_D600CA76CBF5_.wvu.PrintArea" localSheetId="4" hidden="1">'DEC-2016'!$A$3:$J$49</definedName>
    <definedName name="Z_CC20D1E3_F42D_47C0_82FC_D600CA76CBF5_.wvu.PrintArea" localSheetId="2" hidden="1">'FINANCIAL STATEMENT'!$A$1:$L$44</definedName>
    <definedName name="Z_F101E7A4_8DF5_4473_8771_C54162C92332_.wvu.Cols" localSheetId="4" hidden="1">'DEC-2016'!#REF!</definedName>
    <definedName name="Z_F101E7A4_8DF5_4473_8771_C54162C92332_.wvu.Cols" localSheetId="2" hidden="1">'FINANCIAL STATEMENT'!#REF!</definedName>
    <definedName name="Z_F101E7A4_8DF5_4473_8771_C54162C92332_.wvu.FilterData" localSheetId="4" hidden="1">'DEC-2016'!$A$5:$Q$34</definedName>
    <definedName name="Z_F101E7A4_8DF5_4473_8771_C54162C92332_.wvu.FilterData" localSheetId="2" hidden="1">'FINANCIAL STATEMENT'!#REF!</definedName>
    <definedName name="Z_F101E7A4_8DF5_4473_8771_C54162C92332_.wvu.PrintArea" localSheetId="4" hidden="1">'DEC-2016'!$A$3:$J$49</definedName>
    <definedName name="Z_F101E7A4_8DF5_4473_8771_C54162C92332_.wvu.PrintArea" localSheetId="2" hidden="1">'FINANCIAL STATEMENT'!$A$1:$L$44</definedName>
    <definedName name="_xlnm.Print_Area" localSheetId="4">'DEC-2016'!$A$3:$J$49</definedName>
    <definedName name="_xlnm.Print_Area" localSheetId="2">'FINANCIAL STATEMENT'!$A$1:$K$110</definedName>
    <definedName name="_xlnm.Print_Area" localSheetId="1">INVOICE!$A$1:$H$68</definedName>
    <definedName name="_xlnm.Print_Area" localSheetId="3">'PRINT PAGE'!$A$1:$F$46</definedName>
  </definedNames>
  <calcPr calcId="152511"/>
  <customWorkbookViews>
    <customWorkbookView name="boillecom - Affichage personnalisé" guid="{AB07981E-B6EE-4828-9B0B-FDB80B3C2204}" mergeInterval="0" personalView="1" maximized="1" windowWidth="1276" windowHeight="852" tabRatio="144" activeSheetId="1"/>
    <customWorkbookView name="Hilda Lévy - Affichage personnalisé" guid="{595DD4E9-435F-459B-B838-ED7B39B3B724}" mergeInterval="0" personalView="1" maximized="1" windowWidth="1276" windowHeight="622" tabRatio="144" activeSheetId="1"/>
    <customWorkbookView name="severine - Affichage personnalisé" guid="{CC20D1E3-F42D-47C0-82FC-D600CA76CBF5}" mergeInterval="0" personalView="1" maximized="1" windowWidth="1276" windowHeight="818" tabRatio="144" activeSheetId="1"/>
    <customWorkbookView name="SG - Affichage personnalisé" guid="{C2D29F0A-6D5B-45C8-B9CA-F187AB43AF36}" mergeInterval="0" personalView="1" maximized="1" windowWidth="1276" windowHeight="791" tabRatio="144" activeSheetId="1"/>
    <customWorkbookView name="Ludivine Lecompte - Affichage personnalisé" guid="{F101E7A4-8DF5-4473-8771-C54162C92332}" mergeInterval="0" personalView="1" maximized="1" windowWidth="1276" windowHeight="862" tabRatio="144" activeSheetId="1" showComments="commIndAndComment"/>
    <customWorkbookView name="Séverine Guigui - Affichage personnalisé" guid="{3790F7A2-2312-4152-85B5-D33CF19E9A66}" mergeInterval="0" personalView="1" maximized="1" windowWidth="1362" windowHeight="588" tabRatio="144" activeSheetId="1"/>
  </customWorkbookViews>
</workbook>
</file>

<file path=xl/calcChain.xml><?xml version="1.0" encoding="utf-8"?>
<calcChain xmlns="http://schemas.openxmlformats.org/spreadsheetml/2006/main">
  <c r="E61" i="2" l="1"/>
  <c r="D62" i="2"/>
  <c r="D63" i="2"/>
  <c r="D64" i="2"/>
  <c r="D65" i="2"/>
  <c r="D61" i="2"/>
  <c r="C62" i="2"/>
  <c r="C63" i="2"/>
  <c r="C64" i="2"/>
  <c r="C65" i="2"/>
  <c r="C61" i="2"/>
  <c r="B62" i="2"/>
  <c r="B63" i="2"/>
  <c r="B64" i="2"/>
  <c r="B65" i="2"/>
  <c r="B61" i="2"/>
  <c r="G54" i="7" l="1"/>
  <c r="H53" i="7"/>
  <c r="H52" i="7"/>
  <c r="H46" i="7"/>
  <c r="H50" i="7"/>
  <c r="H49" i="7"/>
  <c r="H48" i="7"/>
  <c r="H47" i="7"/>
  <c r="H40" i="7"/>
  <c r="H44" i="7"/>
  <c r="H43" i="7"/>
  <c r="H42" i="7"/>
  <c r="H41" i="7"/>
  <c r="J99" i="9" l="1"/>
  <c r="J100" i="9"/>
  <c r="H99" i="9"/>
  <c r="H100" i="9"/>
  <c r="J96" i="9"/>
  <c r="H96" i="9"/>
  <c r="J82" i="9"/>
  <c r="H82" i="9"/>
  <c r="J69" i="9"/>
  <c r="H69" i="9"/>
  <c r="D24" i="7" l="1"/>
  <c r="F14" i="7" l="1"/>
  <c r="F17" i="7" l="1"/>
  <c r="F16" i="7"/>
  <c r="F15" i="7"/>
  <c r="F12" i="7"/>
  <c r="F11" i="7"/>
  <c r="F10" i="7"/>
  <c r="F9" i="7"/>
  <c r="J47" i="2" l="1"/>
  <c r="J46" i="2"/>
  <c r="J45" i="2"/>
  <c r="J44" i="2"/>
  <c r="J42" i="2"/>
  <c r="J41" i="2"/>
  <c r="J40" i="2"/>
  <c r="J39" i="2"/>
  <c r="K66" i="2" l="1"/>
  <c r="K57" i="2"/>
  <c r="L47" i="2"/>
  <c r="L46" i="2"/>
  <c r="L45" i="2"/>
  <c r="L44" i="2"/>
  <c r="L42" i="2"/>
  <c r="L41" i="2"/>
  <c r="L40" i="2"/>
  <c r="L39" i="2"/>
  <c r="L48" i="2" s="1"/>
  <c r="L70" i="2" s="1"/>
  <c r="L33" i="2"/>
  <c r="L32" i="2"/>
  <c r="L30" i="2"/>
  <c r="L29" i="2"/>
  <c r="L27" i="2"/>
  <c r="L26" i="2"/>
  <c r="L20" i="2"/>
  <c r="L19" i="2"/>
  <c r="L18" i="2"/>
  <c r="L17" i="2"/>
  <c r="L15" i="2"/>
  <c r="L14" i="2"/>
  <c r="L13" i="2"/>
  <c r="L12" i="2"/>
  <c r="L10" i="2"/>
  <c r="L9" i="2"/>
  <c r="L8" i="2"/>
  <c r="L7" i="2"/>
  <c r="B53" i="2"/>
  <c r="B54" i="2"/>
  <c r="B55" i="2"/>
  <c r="B56" i="2"/>
  <c r="B52" i="2"/>
  <c r="E53" i="2"/>
  <c r="AJ53" i="2" s="1"/>
  <c r="F53" i="2"/>
  <c r="E54" i="2"/>
  <c r="AJ54" i="2" s="1"/>
  <c r="F54" i="2"/>
  <c r="E55" i="2"/>
  <c r="AJ55" i="2" s="1"/>
  <c r="F55" i="2"/>
  <c r="E56" i="2"/>
  <c r="AJ56" i="2" s="1"/>
  <c r="F56" i="2"/>
  <c r="F52" i="2"/>
  <c r="E52" i="2"/>
  <c r="AJ52" i="2" s="1"/>
  <c r="D52" i="2"/>
  <c r="D53" i="2"/>
  <c r="D54" i="2"/>
  <c r="D55" i="2"/>
  <c r="D56" i="2"/>
  <c r="C53" i="2"/>
  <c r="C54" i="2"/>
  <c r="C55" i="2"/>
  <c r="C56" i="2"/>
  <c r="C52" i="2"/>
  <c r="F62" i="2"/>
  <c r="E63" i="2"/>
  <c r="F64" i="2"/>
  <c r="E65" i="2"/>
  <c r="L21" i="2" l="1"/>
  <c r="L69" i="2" s="1"/>
  <c r="L34" i="2"/>
  <c r="L52" i="2"/>
  <c r="L61" i="2"/>
  <c r="L55" i="2"/>
  <c r="L53" i="2"/>
  <c r="L63" i="2"/>
  <c r="L65" i="2"/>
  <c r="L56" i="2"/>
  <c r="L54" i="2"/>
  <c r="F61" i="2"/>
  <c r="F65" i="2"/>
  <c r="E62" i="2"/>
  <c r="E64" i="2"/>
  <c r="F63" i="2"/>
  <c r="A33" i="9"/>
  <c r="A32" i="9"/>
  <c r="A26" i="9"/>
  <c r="A10" i="9"/>
  <c r="L57" i="2" l="1"/>
  <c r="L62" i="2"/>
  <c r="L64" i="2"/>
  <c r="L66" i="2"/>
  <c r="D27" i="7"/>
  <c r="D25" i="7"/>
  <c r="A22" i="7"/>
  <c r="L71" i="2" l="1"/>
  <c r="L72" i="2" s="1"/>
  <c r="K72" i="2" s="1"/>
  <c r="AJ20" i="2"/>
  <c r="AJ19" i="2"/>
  <c r="AJ18" i="2"/>
  <c r="AJ17" i="2"/>
  <c r="AJ15" i="2"/>
  <c r="AJ14" i="2"/>
  <c r="AJ13" i="2"/>
  <c r="AJ12" i="2"/>
  <c r="AJ10" i="2"/>
  <c r="AJ9" i="2"/>
  <c r="AJ8" i="2"/>
  <c r="AJ7" i="2"/>
  <c r="AH20" i="2"/>
  <c r="AF20" i="2"/>
  <c r="AD20" i="2"/>
  <c r="AB20" i="2"/>
  <c r="Z20" i="2"/>
  <c r="X20" i="2"/>
  <c r="V20" i="2"/>
  <c r="T20" i="2"/>
  <c r="R20" i="2"/>
  <c r="P20" i="2"/>
  <c r="AH19" i="2"/>
  <c r="AF19" i="2"/>
  <c r="AD19" i="2"/>
  <c r="AB19" i="2"/>
  <c r="Z19" i="2"/>
  <c r="X19" i="2"/>
  <c r="V19" i="2"/>
  <c r="T19" i="2"/>
  <c r="R19" i="2"/>
  <c r="P19" i="2"/>
  <c r="AH18" i="2"/>
  <c r="AF18" i="2"/>
  <c r="AD18" i="2"/>
  <c r="AB18" i="2"/>
  <c r="Z18" i="2"/>
  <c r="X18" i="2"/>
  <c r="V18" i="2"/>
  <c r="T18" i="2"/>
  <c r="R18" i="2"/>
  <c r="P18" i="2"/>
  <c r="AH17" i="2"/>
  <c r="AF17" i="2"/>
  <c r="AD17" i="2"/>
  <c r="AB17" i="2"/>
  <c r="Z17" i="2"/>
  <c r="X17" i="2"/>
  <c r="V17" i="2"/>
  <c r="T17" i="2"/>
  <c r="R17" i="2"/>
  <c r="P17" i="2"/>
  <c r="AH15" i="2"/>
  <c r="AF15" i="2"/>
  <c r="AD15" i="2"/>
  <c r="AB15" i="2"/>
  <c r="Z15" i="2"/>
  <c r="X15" i="2"/>
  <c r="V15" i="2"/>
  <c r="T15" i="2"/>
  <c r="R15" i="2"/>
  <c r="P15" i="2"/>
  <c r="AH14" i="2"/>
  <c r="AF14" i="2"/>
  <c r="AD14" i="2"/>
  <c r="AB14" i="2"/>
  <c r="Z14" i="2"/>
  <c r="X14" i="2"/>
  <c r="V14" i="2"/>
  <c r="T14" i="2"/>
  <c r="R14" i="2"/>
  <c r="P14" i="2"/>
  <c r="AH13" i="2"/>
  <c r="AF13" i="2"/>
  <c r="AD13" i="2"/>
  <c r="AB13" i="2"/>
  <c r="Z13" i="2"/>
  <c r="X13" i="2"/>
  <c r="V13" i="2"/>
  <c r="T13" i="2"/>
  <c r="R13" i="2"/>
  <c r="P13" i="2"/>
  <c r="AH12" i="2"/>
  <c r="AF12" i="2"/>
  <c r="AD12" i="2"/>
  <c r="AB12" i="2"/>
  <c r="Z12" i="2"/>
  <c r="X12" i="2"/>
  <c r="V12" i="2"/>
  <c r="T12" i="2"/>
  <c r="R12" i="2"/>
  <c r="P12" i="2"/>
  <c r="AH10" i="2"/>
  <c r="AF10" i="2"/>
  <c r="AD10" i="2"/>
  <c r="AB10" i="2"/>
  <c r="Z10" i="2"/>
  <c r="X10" i="2"/>
  <c r="V10" i="2"/>
  <c r="T10" i="2"/>
  <c r="R10" i="2"/>
  <c r="P10" i="2"/>
  <c r="AH9" i="2"/>
  <c r="AF9" i="2"/>
  <c r="AD9" i="2"/>
  <c r="AB9" i="2"/>
  <c r="Z9" i="2"/>
  <c r="X9" i="2"/>
  <c r="V9" i="2"/>
  <c r="T9" i="2"/>
  <c r="R9" i="2"/>
  <c r="P9" i="2"/>
  <c r="AH8" i="2"/>
  <c r="AF8" i="2"/>
  <c r="AD8" i="2"/>
  <c r="AB8" i="2"/>
  <c r="Z8" i="2"/>
  <c r="X8" i="2"/>
  <c r="V8" i="2"/>
  <c r="T8" i="2"/>
  <c r="R8" i="2"/>
  <c r="P8" i="2"/>
  <c r="AH7" i="2"/>
  <c r="AF7" i="2"/>
  <c r="AD7" i="2"/>
  <c r="AB7" i="2"/>
  <c r="Z7" i="2"/>
  <c r="X7" i="2"/>
  <c r="V7" i="2"/>
  <c r="T7" i="2"/>
  <c r="R7" i="2"/>
  <c r="P7" i="2"/>
  <c r="N20" i="2"/>
  <c r="N19" i="2"/>
  <c r="N18" i="2"/>
  <c r="N17" i="2"/>
  <c r="N15" i="2"/>
  <c r="N14" i="2"/>
  <c r="N13" i="2"/>
  <c r="N12" i="2"/>
  <c r="N10" i="2"/>
  <c r="N9" i="2"/>
  <c r="N8" i="2"/>
  <c r="J20" i="2"/>
  <c r="J19" i="2"/>
  <c r="J18" i="2"/>
  <c r="J17" i="2"/>
  <c r="J15" i="2"/>
  <c r="J14" i="2"/>
  <c r="J13" i="2"/>
  <c r="J12" i="2"/>
  <c r="J10" i="2"/>
  <c r="J9" i="2"/>
  <c r="J8" i="2"/>
  <c r="H20" i="2"/>
  <c r="H19" i="2"/>
  <c r="H18" i="2"/>
  <c r="H17" i="2"/>
  <c r="H15" i="2"/>
  <c r="H14" i="2"/>
  <c r="H13" i="2"/>
  <c r="H12" i="2"/>
  <c r="H10" i="2"/>
  <c r="H9" i="2"/>
  <c r="H8" i="2"/>
  <c r="J7" i="2"/>
  <c r="N7" i="2"/>
  <c r="H7" i="2"/>
  <c r="E20" i="2"/>
  <c r="E19" i="2"/>
  <c r="E18" i="2"/>
  <c r="E17" i="2"/>
  <c r="E15" i="2"/>
  <c r="E14" i="2"/>
  <c r="E13" i="2"/>
  <c r="E12" i="2"/>
  <c r="E10" i="2"/>
  <c r="E9" i="2"/>
  <c r="E8" i="2"/>
  <c r="E7" i="2"/>
  <c r="AJ33" i="2"/>
  <c r="AJ32" i="2"/>
  <c r="AJ30" i="2"/>
  <c r="AJ29" i="2"/>
  <c r="AJ27" i="2"/>
  <c r="AJ26" i="2"/>
  <c r="AH33" i="2"/>
  <c r="AF33" i="2"/>
  <c r="AD33" i="2"/>
  <c r="AB33" i="2"/>
  <c r="Z33" i="2"/>
  <c r="X33" i="2"/>
  <c r="V33" i="2"/>
  <c r="T33" i="2"/>
  <c r="R33" i="2"/>
  <c r="P33" i="2"/>
  <c r="AH32" i="2"/>
  <c r="AF32" i="2"/>
  <c r="AD32" i="2"/>
  <c r="AB32" i="2"/>
  <c r="Z32" i="2"/>
  <c r="X32" i="2"/>
  <c r="V32" i="2"/>
  <c r="T32" i="2"/>
  <c r="R32" i="2"/>
  <c r="P32" i="2"/>
  <c r="AH30" i="2"/>
  <c r="AF30" i="2"/>
  <c r="AD30" i="2"/>
  <c r="AB30" i="2"/>
  <c r="Z30" i="2"/>
  <c r="X30" i="2"/>
  <c r="V30" i="2"/>
  <c r="T30" i="2"/>
  <c r="R30" i="2"/>
  <c r="P30" i="2"/>
  <c r="AH29" i="2"/>
  <c r="AF29" i="2"/>
  <c r="AD29" i="2"/>
  <c r="AB29" i="2"/>
  <c r="Z29" i="2"/>
  <c r="X29" i="2"/>
  <c r="V29" i="2"/>
  <c r="T29" i="2"/>
  <c r="R29" i="2"/>
  <c r="P29" i="2"/>
  <c r="AH27" i="2"/>
  <c r="AF27" i="2"/>
  <c r="AD27" i="2"/>
  <c r="AB27" i="2"/>
  <c r="Z27" i="2"/>
  <c r="X27" i="2"/>
  <c r="V27" i="2"/>
  <c r="T27" i="2"/>
  <c r="R27" i="2"/>
  <c r="P27" i="2"/>
  <c r="AH26" i="2"/>
  <c r="AF26" i="2"/>
  <c r="AD26" i="2"/>
  <c r="AB26" i="2"/>
  <c r="Z26" i="2"/>
  <c r="X26" i="2"/>
  <c r="V26" i="2"/>
  <c r="T26" i="2"/>
  <c r="R26" i="2"/>
  <c r="P26" i="2"/>
  <c r="N33" i="2"/>
  <c r="N32" i="2"/>
  <c r="N30" i="2"/>
  <c r="N29" i="2"/>
  <c r="N27" i="2"/>
  <c r="N26" i="2"/>
  <c r="J33" i="2"/>
  <c r="J32" i="2"/>
  <c r="J30" i="2"/>
  <c r="J29" i="2"/>
  <c r="J27" i="2"/>
  <c r="J26" i="2"/>
  <c r="H26" i="2"/>
  <c r="AJ47" i="2"/>
  <c r="AJ46" i="2"/>
  <c r="AJ45" i="2"/>
  <c r="AJ44" i="2"/>
  <c r="AJ42" i="2"/>
  <c r="AJ41" i="2"/>
  <c r="AJ40" i="2"/>
  <c r="AJ39" i="2"/>
  <c r="AH47" i="2"/>
  <c r="AF47" i="2"/>
  <c r="AD47" i="2"/>
  <c r="AB47" i="2"/>
  <c r="Z47" i="2"/>
  <c r="X47" i="2"/>
  <c r="V47" i="2"/>
  <c r="T47" i="2"/>
  <c r="R47" i="2"/>
  <c r="P47" i="2"/>
  <c r="AH46" i="2"/>
  <c r="AF46" i="2"/>
  <c r="AD46" i="2"/>
  <c r="AB46" i="2"/>
  <c r="Z46" i="2"/>
  <c r="X46" i="2"/>
  <c r="V46" i="2"/>
  <c r="T46" i="2"/>
  <c r="R46" i="2"/>
  <c r="P46" i="2"/>
  <c r="AH45" i="2"/>
  <c r="AF45" i="2"/>
  <c r="AD45" i="2"/>
  <c r="AB45" i="2"/>
  <c r="Z45" i="2"/>
  <c r="X45" i="2"/>
  <c r="V45" i="2"/>
  <c r="T45" i="2"/>
  <c r="R45" i="2"/>
  <c r="P45" i="2"/>
  <c r="AH44" i="2"/>
  <c r="AF44" i="2"/>
  <c r="AD44" i="2"/>
  <c r="AB44" i="2"/>
  <c r="Z44" i="2"/>
  <c r="X44" i="2"/>
  <c r="V44" i="2"/>
  <c r="T44" i="2"/>
  <c r="R44" i="2"/>
  <c r="P44" i="2"/>
  <c r="AH42" i="2"/>
  <c r="AF42" i="2"/>
  <c r="AD42" i="2"/>
  <c r="AB42" i="2"/>
  <c r="Z42" i="2"/>
  <c r="X42" i="2"/>
  <c r="V42" i="2"/>
  <c r="T42" i="2"/>
  <c r="R42" i="2"/>
  <c r="P42" i="2"/>
  <c r="AH41" i="2"/>
  <c r="AF41" i="2"/>
  <c r="AD41" i="2"/>
  <c r="AB41" i="2"/>
  <c r="Z41" i="2"/>
  <c r="X41" i="2"/>
  <c r="V41" i="2"/>
  <c r="T41" i="2"/>
  <c r="R41" i="2"/>
  <c r="P41" i="2"/>
  <c r="AH40" i="2"/>
  <c r="AF40" i="2"/>
  <c r="AD40" i="2"/>
  <c r="AB40" i="2"/>
  <c r="Z40" i="2"/>
  <c r="X40" i="2"/>
  <c r="V40" i="2"/>
  <c r="T40" i="2"/>
  <c r="R40" i="2"/>
  <c r="P40" i="2"/>
  <c r="AH39" i="2"/>
  <c r="AF39" i="2"/>
  <c r="AD39" i="2"/>
  <c r="AB39" i="2"/>
  <c r="Z39" i="2"/>
  <c r="X39" i="2"/>
  <c r="V39" i="2"/>
  <c r="T39" i="2"/>
  <c r="R39" i="2"/>
  <c r="P39" i="2"/>
  <c r="N47" i="2"/>
  <c r="N46" i="2"/>
  <c r="N45" i="2"/>
  <c r="N44" i="2"/>
  <c r="N40" i="2"/>
  <c r="N41" i="2"/>
  <c r="N42" i="2"/>
  <c r="N39" i="2"/>
  <c r="E47" i="2"/>
  <c r="E46" i="2"/>
  <c r="E45" i="2"/>
  <c r="E44" i="2"/>
  <c r="E39" i="2"/>
  <c r="E40" i="2"/>
  <c r="E41" i="2"/>
  <c r="AH56" i="2"/>
  <c r="AF56" i="2"/>
  <c r="AD56" i="2"/>
  <c r="AB56" i="2"/>
  <c r="Z56" i="2"/>
  <c r="X56" i="2"/>
  <c r="V56" i="2"/>
  <c r="T56" i="2"/>
  <c r="R56" i="2"/>
  <c r="P56" i="2"/>
  <c r="AH55" i="2"/>
  <c r="AF55" i="2"/>
  <c r="AD55" i="2"/>
  <c r="AB55" i="2"/>
  <c r="Z55" i="2"/>
  <c r="X55" i="2"/>
  <c r="V55" i="2"/>
  <c r="T55" i="2"/>
  <c r="R55" i="2"/>
  <c r="P55" i="2"/>
  <c r="AH54" i="2"/>
  <c r="AF54" i="2"/>
  <c r="AD54" i="2"/>
  <c r="AB54" i="2"/>
  <c r="Z54" i="2"/>
  <c r="X54" i="2"/>
  <c r="V54" i="2"/>
  <c r="T54" i="2"/>
  <c r="R54" i="2"/>
  <c r="P54" i="2"/>
  <c r="AH53" i="2"/>
  <c r="AF53" i="2"/>
  <c r="AD53" i="2"/>
  <c r="AB53" i="2"/>
  <c r="Z53" i="2"/>
  <c r="X53" i="2"/>
  <c r="V53" i="2"/>
  <c r="T53" i="2"/>
  <c r="R53" i="2"/>
  <c r="P53" i="2"/>
  <c r="AH52" i="2"/>
  <c r="AF52" i="2"/>
  <c r="AD52" i="2"/>
  <c r="AB52" i="2"/>
  <c r="Z52" i="2"/>
  <c r="X52" i="2"/>
  <c r="V52" i="2"/>
  <c r="T52" i="2"/>
  <c r="R52" i="2"/>
  <c r="P52" i="2"/>
  <c r="N53" i="2"/>
  <c r="N54" i="2"/>
  <c r="N55" i="2"/>
  <c r="N56" i="2"/>
  <c r="N52" i="2"/>
  <c r="AJ62" i="2"/>
  <c r="AJ63" i="2"/>
  <c r="AJ64" i="2"/>
  <c r="AJ65" i="2"/>
  <c r="AJ61" i="2"/>
  <c r="AH65" i="2"/>
  <c r="AH64" i="2"/>
  <c r="AH63" i="2"/>
  <c r="AH62" i="2"/>
  <c r="AH61" i="2"/>
  <c r="AF65" i="2"/>
  <c r="AF64" i="2"/>
  <c r="AF63" i="2"/>
  <c r="AF62" i="2"/>
  <c r="AF61" i="2"/>
  <c r="AD65" i="2"/>
  <c r="AD64" i="2"/>
  <c r="AD63" i="2"/>
  <c r="AD62" i="2"/>
  <c r="AD61" i="2"/>
  <c r="AB65" i="2"/>
  <c r="AB64" i="2"/>
  <c r="AB63" i="2"/>
  <c r="AB62" i="2"/>
  <c r="AB61" i="2"/>
  <c r="Z65" i="2"/>
  <c r="Z64" i="2"/>
  <c r="Z63" i="2"/>
  <c r="Z62" i="2"/>
  <c r="Z61" i="2"/>
  <c r="X65" i="2"/>
  <c r="X64" i="2"/>
  <c r="X63" i="2"/>
  <c r="X62" i="2"/>
  <c r="X61" i="2"/>
  <c r="V65" i="2"/>
  <c r="V64" i="2"/>
  <c r="V63" i="2"/>
  <c r="V62" i="2"/>
  <c r="V61" i="2"/>
  <c r="T65" i="2"/>
  <c r="T64" i="2"/>
  <c r="T63" i="2"/>
  <c r="T62" i="2"/>
  <c r="T61" i="2"/>
  <c r="R65" i="2"/>
  <c r="R64" i="2"/>
  <c r="R63" i="2"/>
  <c r="R62" i="2"/>
  <c r="R61" i="2"/>
  <c r="P65" i="2"/>
  <c r="P64" i="2"/>
  <c r="P63" i="2"/>
  <c r="P62" i="2"/>
  <c r="P61" i="2"/>
  <c r="N62" i="2"/>
  <c r="N63" i="2"/>
  <c r="N64" i="2"/>
  <c r="N65" i="2"/>
  <c r="N61" i="2"/>
  <c r="H61" i="2"/>
  <c r="H62" i="2"/>
  <c r="H63" i="2"/>
  <c r="H64" i="2"/>
  <c r="H65" i="2"/>
  <c r="G57" i="2"/>
  <c r="H53" i="2"/>
  <c r="H54" i="2"/>
  <c r="H55" i="2"/>
  <c r="H56" i="2"/>
  <c r="H52" i="2"/>
  <c r="AI66" i="2"/>
  <c r="AG66" i="2"/>
  <c r="AE66" i="2"/>
  <c r="AC66" i="2"/>
  <c r="AA66" i="2"/>
  <c r="Y66" i="2"/>
  <c r="W66" i="2"/>
  <c r="U66" i="2"/>
  <c r="S66" i="2"/>
  <c r="Q66" i="2"/>
  <c r="O66" i="2"/>
  <c r="M66" i="2"/>
  <c r="G66" i="2"/>
  <c r="AG57" i="2"/>
  <c r="AE57" i="2"/>
  <c r="AC57" i="2"/>
  <c r="AJ57" i="2"/>
  <c r="AA57" i="2"/>
  <c r="Y57" i="2"/>
  <c r="W57" i="2"/>
  <c r="U57" i="2"/>
  <c r="S57" i="2"/>
  <c r="Q57" i="2"/>
  <c r="O57" i="2"/>
  <c r="M57" i="2"/>
  <c r="I47" i="2"/>
  <c r="I46" i="2"/>
  <c r="I45" i="2"/>
  <c r="I44" i="2"/>
  <c r="I40" i="2"/>
  <c r="I41" i="2"/>
  <c r="I42" i="2"/>
  <c r="I39" i="2"/>
  <c r="E42" i="2"/>
  <c r="H30" i="2"/>
  <c r="E30" i="2"/>
  <c r="H29" i="2"/>
  <c r="E29" i="2"/>
  <c r="H33" i="2"/>
  <c r="E33" i="2"/>
  <c r="H32" i="2"/>
  <c r="E32" i="2"/>
  <c r="H27" i="2"/>
  <c r="E27" i="2"/>
  <c r="E26" i="2"/>
  <c r="P48" i="2" l="1"/>
  <c r="P70" i="2" s="1"/>
  <c r="X48" i="2"/>
  <c r="X70" i="2" s="1"/>
  <c r="AF48" i="2"/>
  <c r="AF70" i="2" s="1"/>
  <c r="V48" i="2"/>
  <c r="V70" i="2" s="1"/>
  <c r="AD48" i="2"/>
  <c r="AD70" i="2" s="1"/>
  <c r="T34" i="2"/>
  <c r="AB34" i="2"/>
  <c r="AJ34" i="2"/>
  <c r="V66" i="2"/>
  <c r="P57" i="2"/>
  <c r="AJ48" i="2"/>
  <c r="AJ70" i="2" s="1"/>
  <c r="E34" i="2"/>
  <c r="N34" i="2"/>
  <c r="R34" i="2"/>
  <c r="Z34" i="2"/>
  <c r="N66" i="2"/>
  <c r="T66" i="2"/>
  <c r="R57" i="2"/>
  <c r="T48" i="2"/>
  <c r="T70" i="2" s="1"/>
  <c r="AB48" i="2"/>
  <c r="AB70" i="2" s="1"/>
  <c r="P34" i="2"/>
  <c r="X34" i="2"/>
  <c r="R48" i="2"/>
  <c r="R70" i="2" s="1"/>
  <c r="Z48" i="2"/>
  <c r="Z70" i="2" s="1"/>
  <c r="AH48" i="2"/>
  <c r="AH70" i="2" s="1"/>
  <c r="V34" i="2"/>
  <c r="AH21" i="2"/>
  <c r="J34" i="2"/>
  <c r="H34" i="2"/>
  <c r="H48" i="2"/>
  <c r="H70" i="2" s="1"/>
  <c r="H57" i="2"/>
  <c r="H66" i="2"/>
  <c r="AH66" i="2"/>
  <c r="AJ66" i="2"/>
  <c r="AJ71" i="2" s="1"/>
  <c r="AF66" i="2"/>
  <c r="AB66" i="2"/>
  <c r="AD66" i="2"/>
  <c r="Z66" i="2"/>
  <c r="X66" i="2"/>
  <c r="R66" i="2"/>
  <c r="P66" i="2"/>
  <c r="N48" i="2"/>
  <c r="N70" i="2" s="1"/>
  <c r="E48" i="2"/>
  <c r="N57" i="2"/>
  <c r="N71" i="2" s="1"/>
  <c r="AF34" i="2"/>
  <c r="AF21" i="2"/>
  <c r="AD34" i="2"/>
  <c r="AH34" i="2"/>
  <c r="J48" i="2"/>
  <c r="T57" i="2"/>
  <c r="AK70" i="2" l="1"/>
  <c r="H71" i="2"/>
  <c r="AH69" i="2"/>
  <c r="T71" i="2"/>
  <c r="AF69" i="2"/>
  <c r="P71" i="2"/>
  <c r="R71" i="2"/>
  <c r="V57" i="2"/>
  <c r="V71" i="2" s="1"/>
  <c r="AB57" i="2"/>
  <c r="AB71" i="2" s="1"/>
  <c r="H21" i="2"/>
  <c r="H69" i="2" s="1"/>
  <c r="H72" i="2" l="1"/>
  <c r="Z57" i="2"/>
  <c r="Z71" i="2" s="1"/>
  <c r="X57" i="2"/>
  <c r="X71" i="2" s="1"/>
  <c r="AD57" i="2"/>
  <c r="AD71" i="2" s="1"/>
  <c r="AI57" i="2"/>
  <c r="G72" i="2" l="1"/>
  <c r="AH57" i="2"/>
  <c r="AH71" i="2" s="1"/>
  <c r="AH72" i="2" s="1"/>
  <c r="AG72" i="2" s="1"/>
  <c r="AF57" i="2"/>
  <c r="AF71" i="2" s="1"/>
  <c r="AF72" i="2" s="1"/>
  <c r="AE72" i="2" s="1"/>
  <c r="AK71" i="2" l="1"/>
  <c r="AJ21" i="2"/>
  <c r="AJ69" i="2" s="1"/>
  <c r="AB21" i="2"/>
  <c r="AB69" i="2" s="1"/>
  <c r="AB72" i="2" s="1"/>
  <c r="AA72" i="2" s="1"/>
  <c r="Z21" i="2"/>
  <c r="Z69" i="2" s="1"/>
  <c r="Z72" i="2" s="1"/>
  <c r="Y72" i="2" s="1"/>
  <c r="X21" i="2"/>
  <c r="X69" i="2" s="1"/>
  <c r="X72" i="2" s="1"/>
  <c r="W72" i="2" s="1"/>
  <c r="V21" i="2"/>
  <c r="V69" i="2" s="1"/>
  <c r="V72" i="2" s="1"/>
  <c r="U72" i="2" s="1"/>
  <c r="T21" i="2"/>
  <c r="T69" i="2" s="1"/>
  <c r="T72" i="2" s="1"/>
  <c r="S72" i="2" s="1"/>
  <c r="R21" i="2"/>
  <c r="R69" i="2" s="1"/>
  <c r="R72" i="2" s="1"/>
  <c r="Q72" i="2" s="1"/>
  <c r="P21" i="2"/>
  <c r="P69" i="2" s="1"/>
  <c r="P72" i="2" s="1"/>
  <c r="O72" i="2" s="1"/>
  <c r="AJ72" i="2" l="1"/>
  <c r="AD21" i="2"/>
  <c r="AD69" i="2" s="1"/>
  <c r="AD72" i="2" s="1"/>
  <c r="AC72" i="2" s="1"/>
  <c r="E21" i="2"/>
  <c r="J21" i="2"/>
  <c r="N21" i="2"/>
  <c r="N69" i="2" s="1"/>
  <c r="N72" i="2" s="1"/>
  <c r="M72" i="2" s="1"/>
  <c r="AK69" i="2" l="1"/>
  <c r="AI72" i="2"/>
  <c r="AK72" i="2"/>
  <c r="AL72" i="2" l="1"/>
</calcChain>
</file>

<file path=xl/sharedStrings.xml><?xml version="1.0" encoding="utf-8"?>
<sst xmlns="http://schemas.openxmlformats.org/spreadsheetml/2006/main" count="749" uniqueCount="308">
  <si>
    <t>Comments</t>
  </si>
  <si>
    <t>Unit Type</t>
  </si>
  <si>
    <t>Unit cost €</t>
  </si>
  <si>
    <t>N° of units</t>
  </si>
  <si>
    <t>Total cost €</t>
  </si>
  <si>
    <t>FINANCIAL STATEMENT</t>
  </si>
  <si>
    <t xml:space="preserve">From: </t>
  </si>
  <si>
    <t>To :</t>
  </si>
  <si>
    <t>CONFIDENTIAL</t>
  </si>
  <si>
    <t>Total Cost</t>
  </si>
  <si>
    <t>hours</t>
  </si>
  <si>
    <t>Country</t>
  </si>
  <si>
    <t>Travel rate</t>
  </si>
  <si>
    <t>ADDITIONAL SERVICES
NOT CONTRACTED</t>
  </si>
  <si>
    <t>CONTRACT SECTION 1</t>
  </si>
  <si>
    <t>CONTRACT SECTION 2</t>
  </si>
  <si>
    <t>CONTRACT SECTION 3</t>
  </si>
  <si>
    <t>Task 1</t>
  </si>
  <si>
    <t>Task 2</t>
  </si>
  <si>
    <t>Task 3</t>
  </si>
  <si>
    <t>Task 4</t>
  </si>
  <si>
    <t>CONFIRMED ON MEETING / BY E-MAIL ON DD-MMM-YYYY</t>
  </si>
  <si>
    <t>NOT VALIDATED BY THE CLIENT</t>
  </si>
  <si>
    <t>PASS-THROUGH COSTS
CONTRACTED</t>
  </si>
  <si>
    <t>SERVICES
CONTRACTED</t>
  </si>
  <si>
    <t>Related Task + Pass-through details 1</t>
  </si>
  <si>
    <t>Related Task + Pass-through details 2</t>
  </si>
  <si>
    <t>Related Task + Pass-through details 3</t>
  </si>
  <si>
    <t>Related Task + Pass-through details 4</t>
  </si>
  <si>
    <t>SUBTOTAL PASS-THROUGH COSTS</t>
  </si>
  <si>
    <t>TIME SPENT 
per internal staff members</t>
  </si>
  <si>
    <t>France</t>
  </si>
  <si>
    <t>EXTERNAL ACTIVITY COSTS
invoiced by subcontractors/freelances</t>
  </si>
  <si>
    <t>Hourly rate</t>
  </si>
  <si>
    <t>Worked hours</t>
  </si>
  <si>
    <t>PRODUCTION TO DATE (TOTAL)</t>
  </si>
  <si>
    <t>INVOICED TO DATE (TOTAL)</t>
  </si>
  <si>
    <t>SPENT TO DATE (TOTAL)</t>
  </si>
  <si>
    <t>SUBCONTRACTED TO DATE (TOTAL)</t>
  </si>
  <si>
    <t>SUBCONTRACTED FEB-2017</t>
  </si>
  <si>
    <t>PRODUCTION MAY-2017</t>
  </si>
  <si>
    <t>PRODUCTION APR-2017</t>
  </si>
  <si>
    <t>SUBCONTRACTED MAR-2017</t>
  </si>
  <si>
    <t>SUBCONTRACTED APR-2017</t>
  </si>
  <si>
    <t>SUBCONTRACTED MAY-2017</t>
  </si>
  <si>
    <t>SUBCONTRACTED JUL-2017</t>
  </si>
  <si>
    <t>SUBCONTRACTED OCT-2017</t>
  </si>
  <si>
    <t>SUBCONTRACTED JUN-2017</t>
  </si>
  <si>
    <t>PRODUCTION AUG-2017</t>
  </si>
  <si>
    <t>SUBCONTRACTED AUG-2017</t>
  </si>
  <si>
    <t>SUBCONTRACTED SEP-2017</t>
  </si>
  <si>
    <t>PRODUCTION FEB-2017</t>
  </si>
  <si>
    <t>PRODUCTION MAR-2017</t>
  </si>
  <si>
    <t>PRODUCTION JUN-2017</t>
  </si>
  <si>
    <t>PRODUCTION JUL-2017</t>
  </si>
  <si>
    <t>PRODUCTION SEP-2017</t>
  </si>
  <si>
    <t>TIME SPENT FEB-2017</t>
  </si>
  <si>
    <t>TIME SPENT MAR-2017</t>
  </si>
  <si>
    <t>TIME SPENT APR-2017</t>
  </si>
  <si>
    <t>TIME SPENT MAY-2017</t>
  </si>
  <si>
    <t>TIME SPENT JUN-2017</t>
  </si>
  <si>
    <t>TIME SPENT JUL-2017</t>
  </si>
  <si>
    <t>TIME SPENT AUG-2017</t>
  </si>
  <si>
    <t>TIME SPENT SEP-2017</t>
  </si>
  <si>
    <t>PRODUCTION OCT-2017</t>
  </si>
  <si>
    <t>PRODUCTION NOV-2017</t>
  </si>
  <si>
    <t>PRODUCTION DEC-2017</t>
  </si>
  <si>
    <t>SUBCONTRACTED NOV-2017</t>
  </si>
  <si>
    <t>SUBCONTRACTED DEC-2017</t>
  </si>
  <si>
    <t>TIME SPENT OCT-2017</t>
  </si>
  <si>
    <t>TIME SPENT NOV-2017</t>
  </si>
  <si>
    <t>TIME SPENT DEC-2017</t>
  </si>
  <si>
    <t>TIME SPENT TO DATE (TOTAL)</t>
  </si>
  <si>
    <t>TOTAL ACTIVITY</t>
  </si>
  <si>
    <t>TOTAL PASS-THROUGH COSTS</t>
  </si>
  <si>
    <t>TOTAL COSTS</t>
  </si>
  <si>
    <t>TOTAL MARGIN</t>
  </si>
  <si>
    <t>TOTAL</t>
  </si>
  <si>
    <t>TO DATE</t>
  </si>
  <si>
    <t>FEB-2017</t>
  </si>
  <si>
    <t>MAR-2017</t>
  </si>
  <si>
    <t>APR-2017</t>
  </si>
  <si>
    <t>MAY-2017</t>
  </si>
  <si>
    <t>JUN-2017</t>
  </si>
  <si>
    <t>JUL-2017</t>
  </si>
  <si>
    <t>AUG-2017</t>
  </si>
  <si>
    <t>SEP-2017</t>
  </si>
  <si>
    <t>OCT-2017</t>
  </si>
  <si>
    <t>NOV-2017</t>
  </si>
  <si>
    <t>DEC-2017</t>
  </si>
  <si>
    <t>END OF PROJECT</t>
  </si>
  <si>
    <t>SUBTOTAL CONTRACTED SERVICES</t>
  </si>
  <si>
    <t>SUBTOTAL ADDITIONAL SERVICES</t>
  </si>
  <si>
    <t>SUBTOTAL INTERNAL RESOURCES</t>
  </si>
  <si>
    <t>SUBTOTAL EXTERNAL RESOURCES</t>
  </si>
  <si>
    <t>AIXIAL SAS</t>
  </si>
  <si>
    <t>XXX</t>
  </si>
  <si>
    <t>NAME SURNAME</t>
  </si>
  <si>
    <t>FINANCIAL STATUS SHEET</t>
  </si>
  <si>
    <t>Date:</t>
  </si>
  <si>
    <t>Clinical Operations - 102</t>
  </si>
  <si>
    <t>Code</t>
  </si>
  <si>
    <t>Bank Account:</t>
  </si>
  <si>
    <t>CAISSE D'EPARGNE 17515 90000 08003224870 34</t>
  </si>
  <si>
    <t>Code (BIC):</t>
  </si>
  <si>
    <t>CEPAFRPP751</t>
  </si>
  <si>
    <t>IBAN Code:</t>
  </si>
  <si>
    <t>FR76 1751 5900 0008 0032 2487 034</t>
  </si>
  <si>
    <t>AIXIAL S.A.S.</t>
  </si>
  <si>
    <t>4 rue Barthélémy Danjou - Bâtiment B, 92100 Boulogne Billancourt Cedex – Tel +33(0)1 46 99 63 00–Fax +33(0)1 46 99 63 01</t>
  </si>
  <si>
    <t>www.AIXIAL-cro.com – SAS au capital de 7 601 000 € - SIRET 752 108 134 00038 – APE 6202A – N° TVA Intracommunautaire FR42 752108134</t>
  </si>
  <si>
    <t xml:space="preserve">   Company</t>
  </si>
  <si>
    <t xml:space="preserve">   Operational responsible</t>
  </si>
  <si>
    <t xml:space="preserve">   Operational responsible role</t>
  </si>
  <si>
    <t xml:space="preserve">   Name of invoices recipient</t>
  </si>
  <si>
    <t xml:space="preserve">   Department that receives invoices</t>
  </si>
  <si>
    <t xml:space="preserve">   Address 1</t>
  </si>
  <si>
    <t xml:space="preserve">   Address 2</t>
  </si>
  <si>
    <t xml:space="preserve">   Address 3</t>
  </si>
  <si>
    <t xml:space="preserve">   ZIP code</t>
  </si>
  <si>
    <t xml:space="preserve">   City</t>
  </si>
  <si>
    <t xml:space="preserve">   Country</t>
  </si>
  <si>
    <t xml:space="preserve">   TVA number</t>
  </si>
  <si>
    <t>NNNNN</t>
  </si>
  <si>
    <t>TVA NB</t>
  </si>
  <si>
    <t>Contract REF</t>
  </si>
  <si>
    <t>Project code</t>
  </si>
  <si>
    <t>Department</t>
  </si>
  <si>
    <t>Contact</t>
  </si>
  <si>
    <t xml:space="preserve">   Study name</t>
  </si>
  <si>
    <t xml:space="preserve">   AIXIAL study code</t>
  </si>
  <si>
    <t xml:space="preserve">   Contract reference (n°/date)</t>
  </si>
  <si>
    <t xml:space="preserve">   AIXIAL responsible name</t>
  </si>
  <si>
    <t xml:space="preserve">   AIXIAL responsible role</t>
  </si>
  <si>
    <t>AIXIAL information:</t>
  </si>
  <si>
    <t>CLIENT information:</t>
  </si>
  <si>
    <t>Unit cost</t>
  </si>
  <si>
    <t>Units</t>
  </si>
  <si>
    <t>Unit number</t>
  </si>
  <si>
    <t>Total amount (euros)</t>
  </si>
  <si>
    <r>
      <t xml:space="preserve">No discount in case of a payment before due date
</t>
    </r>
    <r>
      <rPr>
        <i/>
        <sz val="12"/>
        <rFont val="Arial"/>
        <family val="2"/>
      </rPr>
      <t>In accordance with the law n° 92-1442 dated 1992/12/31, a penalty intrrest equal to one and a half times the legal interest rate in France date
will be applied in case of a payment after the due date</t>
    </r>
  </si>
  <si>
    <t>Total Amount</t>
  </si>
  <si>
    <t>Internal resource</t>
  </si>
  <si>
    <t>Hourly fee</t>
  </si>
  <si>
    <t>Travel hourly fee</t>
  </si>
  <si>
    <t>External resource</t>
  </si>
  <si>
    <t>Travel Hourly fee</t>
  </si>
  <si>
    <t>Sophie VENTOLA</t>
  </si>
  <si>
    <t>Veronika TYPOVSKA</t>
  </si>
  <si>
    <t>Caroline VILLEPELET</t>
  </si>
  <si>
    <t>Amandine MERCIER</t>
  </si>
  <si>
    <t>Role</t>
  </si>
  <si>
    <t>Djilali BATOUCHE</t>
  </si>
  <si>
    <t>Marika CASTIGLIOLA</t>
  </si>
  <si>
    <t>Jérémy LORUT</t>
  </si>
  <si>
    <t>Ludivine LECOMTE</t>
  </si>
  <si>
    <t>Kristyna HORAKOVA</t>
  </si>
  <si>
    <t>Laure LE MONNIER</t>
  </si>
  <si>
    <t>Nadine RODIN DIXIT</t>
  </si>
  <si>
    <t>Sophie BRISSET</t>
  </si>
  <si>
    <t>Emilie RIVET</t>
  </si>
  <si>
    <t>Anne BAZIN</t>
  </si>
  <si>
    <t>Sr. PM</t>
  </si>
  <si>
    <t>Jr. PM</t>
  </si>
  <si>
    <t>CRA</t>
  </si>
  <si>
    <t>SC</t>
  </si>
  <si>
    <t>CTA</t>
  </si>
  <si>
    <t>Joan LONCA</t>
  </si>
  <si>
    <t>Carla CHANG</t>
  </si>
  <si>
    <t>Austria</t>
  </si>
  <si>
    <t>NeuroScios GmbH</t>
  </si>
  <si>
    <t>Heinz &amp; Partner</t>
  </si>
  <si>
    <t>F-CRIN</t>
  </si>
  <si>
    <t>Hongrie</t>
  </si>
  <si>
    <t>Tri-Trial Kft</t>
  </si>
  <si>
    <t>Italy</t>
  </si>
  <si>
    <t>Hydrogen</t>
  </si>
  <si>
    <t>Netherlands</t>
  </si>
  <si>
    <t>Adhoc Clinical</t>
  </si>
  <si>
    <t>Finland</t>
  </si>
  <si>
    <t>Portugal</t>
  </si>
  <si>
    <t>Roumania</t>
  </si>
  <si>
    <t>Russia</t>
  </si>
  <si>
    <t>Clinical Accelerator</t>
  </si>
  <si>
    <t>Spain</t>
  </si>
  <si>
    <t>Manuela MARZ</t>
  </si>
  <si>
    <t>Eva VEJVAR</t>
  </si>
  <si>
    <t>Soren RICHARDT</t>
  </si>
  <si>
    <t>Aurélie RABIER</t>
  </si>
  <si>
    <t>Alexandrine SALIS</t>
  </si>
  <si>
    <t>Zita FODOR</t>
  </si>
  <si>
    <t>Fabio CAMARRI</t>
  </si>
  <si>
    <t>Anneke GRUNEWALD</t>
  </si>
  <si>
    <t>KRISI KUISMIN</t>
  </si>
  <si>
    <t>Lucian LONITA</t>
  </si>
  <si>
    <t>Aliona IAKOVYSHINA</t>
  </si>
  <si>
    <t>Olga VOITENKO</t>
  </si>
  <si>
    <t>Anton ALVAREZ</t>
  </si>
  <si>
    <t>Anna WOSKOWICZ</t>
  </si>
  <si>
    <t>Poland</t>
  </si>
  <si>
    <t>Brillance</t>
  </si>
  <si>
    <t>Company</t>
  </si>
  <si>
    <t>Michaela FAUSTMANN</t>
  </si>
  <si>
    <t>Austria/Germany</t>
  </si>
  <si>
    <t>Scandinavia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</si>
  <si>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</si>
  <si>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</si>
  <si>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</si>
  <si>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</si>
  <si>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</si>
  <si>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</si>
  <si>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</si>
  <si>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</si>
  <si>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</si>
  <si>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</si>
  <si>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</si>
  <si>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</si>
  <si>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</si>
  <si>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</si>
  <si>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</si>
  <si>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</si>
  <si>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</si>
  <si>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</si>
  <si>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</si>
  <si>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</si>
  <si>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</si>
  <si>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</si>
  <si>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</si>
  <si>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</si>
  <si>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Martin ZIERMAYR</t>
  </si>
  <si>
    <t>HiCRO</t>
  </si>
  <si>
    <t>PRODUCTION JAN-2017</t>
  </si>
  <si>
    <t>SUBCONTRACTED JAN-2017</t>
  </si>
  <si>
    <t>TIME SPENT JAN-2017</t>
  </si>
  <si>
    <t>December 2016</t>
  </si>
  <si>
    <t>XXXXXXXXXX</t>
  </si>
  <si>
    <t>Corresponding invoice number:</t>
  </si>
  <si>
    <t>INVOICES</t>
  </si>
  <si>
    <t>Include the invoice of the 1st month reported on this workbook.</t>
  </si>
  <si>
    <r>
      <t xml:space="preserve">Please report below </t>
    </r>
    <r>
      <rPr>
        <b/>
        <i/>
        <u/>
        <sz val="14"/>
        <rFont val="Calibri"/>
        <family val="2"/>
        <scheme val="minor"/>
      </rPr>
      <t>ONLY</t>
    </r>
    <r>
      <rPr>
        <i/>
        <sz val="14"/>
        <rFont val="Calibri"/>
        <family val="2"/>
        <scheme val="minor"/>
      </rPr>
      <t xml:space="preserve"> all invoices produced up to the 1st month reported on this workbook.</t>
    </r>
  </si>
  <si>
    <t>Amount (€)</t>
  </si>
  <si>
    <t>Date</t>
  </si>
  <si>
    <t>Delete all information of the table if all your project has been reported on this Excel workbook.</t>
  </si>
  <si>
    <t>Invoice number (contracted activity)</t>
  </si>
  <si>
    <t>Invoice number (pass-through costs)</t>
  </si>
  <si>
    <t>Invoice number (additional activity)</t>
  </si>
  <si>
    <t>TIME SPENT BY END OF PROJECT</t>
  </si>
  <si>
    <t>PRODUCTION BY END OF PROJECT</t>
  </si>
  <si>
    <t>SUBCONTRACTED BY END OF PROJECT</t>
  </si>
  <si>
    <t>Office</t>
  </si>
  <si>
    <t>Boulogne</t>
  </si>
  <si>
    <t>Brno</t>
  </si>
  <si>
    <t>Niort</t>
  </si>
  <si>
    <t>DECEMBER 2016</t>
  </si>
  <si>
    <t>INVOICED FOR THIS MONTH</t>
  </si>
  <si>
    <t/>
  </si>
  <si>
    <t>INVOICED IN TOTAL</t>
  </si>
  <si>
    <t>1. FINANCIAL STATUS</t>
  </si>
  <si>
    <t>2. INVOICING</t>
  </si>
  <si>
    <t>2.1. HISTORY OF ACTIVITY INVOICING</t>
  </si>
  <si>
    <t>2.2. HISTORY OF ADDITIONAL ACTIVITY INVOICING</t>
  </si>
  <si>
    <t>2.3. HISTORY OF PASS-THROUGH COSTS INVOICING</t>
  </si>
  <si>
    <t>Task 6</t>
  </si>
  <si>
    <t>Task 7</t>
  </si>
  <si>
    <t>Task 8</t>
  </si>
  <si>
    <t>Task 9</t>
  </si>
  <si>
    <t>Task 10</t>
  </si>
  <si>
    <t>Task 11</t>
  </si>
  <si>
    <t>Task 12</t>
  </si>
  <si>
    <t>Task 13</t>
  </si>
  <si>
    <t>Task 14</t>
  </si>
  <si>
    <t>Task 15</t>
  </si>
  <si>
    <t>Task 16</t>
  </si>
  <si>
    <t>Task 17</t>
  </si>
  <si>
    <t>Task 18</t>
  </si>
  <si>
    <t>Task 19</t>
  </si>
  <si>
    <t>Related Task + Pass-through details 5</t>
  </si>
  <si>
    <t>Related Task + Pass-through details 6</t>
  </si>
  <si>
    <t>Related Task + Pass-through details 7</t>
  </si>
  <si>
    <t>Related Task + Pass-through details 8</t>
  </si>
  <si>
    <t>CONTRACT PASS-THROUGH SECTION 1</t>
  </si>
  <si>
    <t>CONTRACT PASS-THROUGH SECTION 2</t>
  </si>
  <si>
    <t>CONFIRMED ON MEETING / BY E-MAIL ON DD-MMM-YYYY (2)</t>
  </si>
  <si>
    <t>Cost Details</t>
  </si>
  <si>
    <t>PASS-THROUGH COSTS INVOICE APPENDIX</t>
  </si>
  <si>
    <t>Condition of payment: 30 days after the date of invoices - BY BANK TRANSFER</t>
  </si>
  <si>
    <t>AIXIAL SAS - CONTRACT PASS-THROUGH SECTION 1</t>
  </si>
  <si>
    <t>XXXXNNN-F</t>
  </si>
  <si>
    <t>AIXIAL SAS - CONTRACT PASS-THROUGH SECTION 2</t>
  </si>
  <si>
    <t>XXXXNNN-P</t>
  </si>
  <si>
    <t>Initials</t>
  </si>
  <si>
    <t>SVE</t>
  </si>
  <si>
    <t>MCA</t>
  </si>
  <si>
    <t>JLO</t>
  </si>
  <si>
    <t>SBR</t>
  </si>
  <si>
    <t>ERI</t>
  </si>
  <si>
    <t>VTY</t>
  </si>
  <si>
    <t>CVI</t>
  </si>
  <si>
    <t>AME</t>
  </si>
  <si>
    <t>DBA</t>
  </si>
  <si>
    <t>KHO</t>
  </si>
  <si>
    <t>LLE</t>
  </si>
  <si>
    <t>LMO</t>
  </si>
  <si>
    <t>NDI</t>
  </si>
  <si>
    <t>ABA</t>
  </si>
  <si>
    <t>City</t>
  </si>
  <si>
    <t>Unexisting resources sheets</t>
  </si>
  <si>
    <t>UNIT-002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</si>
</sst>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F&quot;;\-#,##0.00\ &quot;F&quot;"/>
    <numFmt numFmtId="165" formatCode="0.000"/>
    <numFmt numFmtId="166" formatCode="#,##0.00\ &quot;€&quot;"/>
    <numFmt numFmtId="167" formatCode="_-&quot;€&quot;\ * #,##0.00_-;\-&quot;€&quot;\ * #,##0.00_-;_-&quot;€&quot;\ * &quot;-&quot;??_-;_-@_-"/>
    <numFmt numFmtId="168" formatCode="0.00&quot; h&quot;"/>
    <numFmt numFmtId="169" formatCode="d\ mmmm\ yyyy"/>
    <numFmt numFmtId="170" formatCode="#,##0.00\ _€"/>
  </numFmts>
  <fonts count="82">
    <font>
      <sz val="12"/>
      <name val="CG Omega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Verdana"/>
      <family val="2"/>
    </font>
    <font>
      <sz val="9"/>
      <name val="Verdana"/>
      <family val="2"/>
    </font>
    <font>
      <sz val="12"/>
      <name val="Verdana"/>
      <family val="2"/>
    </font>
    <font>
      <sz val="11"/>
      <color indexed="8"/>
      <name val="Verdana"/>
      <family val="2"/>
    </font>
    <font>
      <b/>
      <sz val="12"/>
      <color indexed="12"/>
      <name val="Verdana"/>
      <family val="2"/>
    </font>
    <font>
      <b/>
      <sz val="5"/>
      <color indexed="60"/>
      <name val="Verdana"/>
      <family val="2"/>
    </font>
    <font>
      <b/>
      <sz val="11"/>
      <name val="Verdana"/>
      <family val="2"/>
    </font>
    <font>
      <b/>
      <sz val="12"/>
      <color indexed="16"/>
      <name val="Verdana"/>
      <family val="2"/>
    </font>
    <font>
      <sz val="9"/>
      <color indexed="16"/>
      <name val="Verdana"/>
      <family val="2"/>
    </font>
    <font>
      <b/>
      <sz val="11"/>
      <color indexed="16"/>
      <name val="Verdana"/>
      <family val="2"/>
    </font>
    <font>
      <sz val="12"/>
      <color indexed="12"/>
      <name val="Verdana"/>
      <family val="2"/>
    </font>
    <font>
      <b/>
      <sz val="9"/>
      <name val="Verdana"/>
      <family val="2"/>
    </font>
    <font>
      <sz val="10"/>
      <name val="Verdana"/>
      <family val="2"/>
    </font>
    <font>
      <sz val="11"/>
      <name val="Arial"/>
      <family val="2"/>
    </font>
    <font>
      <sz val="12"/>
      <name val="CG Omega"/>
      <family val="2"/>
    </font>
    <font>
      <b/>
      <sz val="20"/>
      <color theme="3"/>
      <name val="Verdana"/>
      <family val="2"/>
    </font>
    <font>
      <sz val="9"/>
      <color theme="3"/>
      <name val="Verdana"/>
      <family val="2"/>
    </font>
    <font>
      <b/>
      <sz val="12"/>
      <color theme="3"/>
      <name val="Verdana"/>
      <family val="2"/>
    </font>
    <font>
      <i/>
      <sz val="16"/>
      <color rgb="FFFF0000"/>
      <name val="Verdana"/>
      <family val="2"/>
    </font>
    <font>
      <b/>
      <sz val="14"/>
      <color theme="3"/>
      <name val="Verdana"/>
      <family val="2"/>
    </font>
    <font>
      <b/>
      <sz val="18"/>
      <color theme="3"/>
      <name val="Verdana"/>
      <family val="2"/>
    </font>
    <font>
      <b/>
      <sz val="11"/>
      <color theme="3"/>
      <name val="Verdana"/>
      <family val="2"/>
    </font>
    <font>
      <b/>
      <sz val="10"/>
      <name val="Verdana"/>
      <family val="2"/>
    </font>
    <font>
      <b/>
      <sz val="11"/>
      <color theme="0"/>
      <name val="Verdana"/>
      <family val="2"/>
    </font>
    <font>
      <b/>
      <sz val="14"/>
      <color theme="0"/>
      <name val="Tahoma"/>
      <family val="2"/>
    </font>
    <font>
      <i/>
      <sz val="12"/>
      <color theme="0"/>
      <name val="Tahoma"/>
      <family val="2"/>
    </font>
    <font>
      <b/>
      <i/>
      <sz val="10"/>
      <name val="Verdana"/>
      <family val="2"/>
    </font>
    <font>
      <i/>
      <sz val="10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9"/>
      <color theme="0"/>
      <name val="Verdana"/>
      <family val="2"/>
    </font>
    <font>
      <b/>
      <sz val="16"/>
      <name val="Verdana"/>
      <family val="2"/>
    </font>
    <font>
      <b/>
      <sz val="16"/>
      <color theme="3"/>
      <name val="Verdana"/>
      <family val="2"/>
    </font>
    <font>
      <sz val="14"/>
      <name val="Calibri"/>
      <family val="2"/>
      <scheme val="minor"/>
    </font>
    <font>
      <u/>
      <sz val="14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b/>
      <sz val="13"/>
      <name val="Arial"/>
      <family val="2"/>
    </font>
    <font>
      <i/>
      <sz val="11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u/>
      <sz val="14"/>
      <name val="Calibri"/>
      <family val="2"/>
      <scheme val="minor"/>
    </font>
    <font>
      <i/>
      <sz val="12"/>
      <name val="Arial"/>
      <family val="2"/>
    </font>
    <font>
      <b/>
      <sz val="20"/>
      <name val="Verdana"/>
      <family val="2"/>
    </font>
    <font>
      <sz val="12"/>
      <color rgb="FF000000"/>
      <name val="CG Omega"/>
    </font>
    <font>
      <b/>
      <sz val="10"/>
      <color theme="0"/>
      <name val="Verdana"/>
      <family val="2"/>
    </font>
    <font>
      <b/>
      <i/>
      <sz val="10"/>
      <color theme="0"/>
      <name val="Verdana"/>
      <family val="2"/>
    </font>
    <font>
      <i/>
      <sz val="14"/>
      <name val="Calibri"/>
      <family val="2"/>
      <scheme val="minor"/>
    </font>
    <font>
      <b/>
      <i/>
      <u/>
      <sz val="14"/>
      <name val="Calibri"/>
      <family val="2"/>
      <scheme val="minor"/>
    </font>
    <font>
      <b/>
      <sz val="12"/>
      <color rgb="FF000000"/>
      <name val="CG Omega"/>
    </font>
    <font>
      <b/>
      <u/>
      <sz val="14"/>
      <color theme="3"/>
      <name val="Verdana"/>
      <family val="2"/>
    </font>
    <font>
      <sz val="12"/>
      <color rgb="FF000000"/>
      <name val="Verdana"/>
      <family val="2"/>
    </font>
    <font>
      <sz val="10"/>
      <color theme="1"/>
      <name val="Verdana"/>
      <family val="2"/>
    </font>
    <font>
      <b/>
      <sz val="12"/>
      <color theme="3"/>
      <name val="Arial"/>
      <family val="2"/>
    </font>
    <font>
      <b/>
      <sz val="10"/>
      <color theme="3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</fonts>
  <fills count="53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lightTrellis">
        <bgColor rgb="FFFFC000"/>
      </patternFill>
    </fill>
    <fill>
      <patternFill patternType="lightTrellis">
        <bgColor theme="9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gray0625">
        <fgColor theme="0" tint="-0.499984740745262"/>
        <bgColor indexed="65"/>
      </patternFill>
    </fill>
    <fill>
      <patternFill patternType="gray0625">
        <fgColor theme="0" tint="-0.499984740745262"/>
        <bgColor theme="6" tint="0.79998168889431442"/>
      </patternFill>
    </fill>
    <fill>
      <patternFill patternType="gray0625">
        <fgColor theme="0" tint="-0.499984740745262"/>
        <bgColor theme="9" tint="0.79995117038483843"/>
      </patternFill>
    </fill>
    <fill>
      <patternFill patternType="gray0625">
        <fgColor theme="0" tint="-0.499984740745262"/>
        <bgColor theme="9" tint="0.79998168889431442"/>
      </patternFill>
    </fill>
    <fill>
      <patternFill patternType="solid">
        <fgColor rgb="FF647D33"/>
        <bgColor indexed="64"/>
      </patternFill>
    </fill>
    <fill>
      <patternFill patternType="solid">
        <fgColor rgb="FFC4D79B"/>
        <bgColor indexed="64"/>
      </patternFill>
    </fill>
    <fill>
      <patternFill patternType="gray0625">
        <fgColor theme="0" tint="-0.499984740745262"/>
        <bgColor theme="6" tint="0.79995117038483843"/>
      </patternFill>
    </fill>
    <fill>
      <patternFill patternType="solid">
        <fgColor theme="6" tint="-0.249977111117893"/>
        <bgColor indexed="64"/>
      </patternFill>
    </fill>
    <fill>
      <patternFill patternType="lightTrellis">
        <bgColor theme="6" tint="-0.249977111117893"/>
      </patternFill>
    </fill>
    <fill>
      <patternFill patternType="lightTrellis">
        <bgColor theme="6" tint="0.79998168889431442"/>
      </patternFill>
    </fill>
    <fill>
      <patternFill patternType="solid">
        <fgColor theme="6"/>
        <bgColor indexed="64"/>
      </patternFill>
    </fill>
    <fill>
      <patternFill patternType="solid">
        <fgColor rgb="FFB8CCE4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0" applyNumberFormat="0" applyBorder="0" applyAlignment="0" applyProtection="0"/>
    <xf numFmtId="0" fontId="2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3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4" borderId="0" applyNumberFormat="0" applyBorder="0" applyAlignment="0" applyProtection="0"/>
    <xf numFmtId="0" fontId="4" fillId="8" borderId="0" applyNumberFormat="0" applyBorder="0" applyAlignment="0" applyProtection="0"/>
    <xf numFmtId="0" fontId="5" fillId="22" borderId="1" applyNumberFormat="0" applyAlignment="0" applyProtection="0"/>
    <xf numFmtId="0" fontId="6" fillId="23" borderId="2" applyNumberFormat="0" applyAlignment="0" applyProtection="0"/>
    <xf numFmtId="0" fontId="7" fillId="0" borderId="0" applyNumberFormat="0" applyFill="0" applyBorder="0" applyAlignment="0" applyProtection="0"/>
    <xf numFmtId="0" fontId="8" fillId="9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1" applyNumberFormat="0" applyAlignment="0" applyProtection="0"/>
    <xf numFmtId="0" fontId="13" fillId="0" borderId="7" applyNumberFormat="0" applyFill="0" applyAlignment="0" applyProtection="0"/>
    <xf numFmtId="0" fontId="14" fillId="11" borderId="0" applyNumberFormat="0" applyBorder="0" applyAlignment="0" applyProtection="0"/>
    <xf numFmtId="0" fontId="1" fillId="0" borderId="0"/>
    <xf numFmtId="0" fontId="15" fillId="4" borderId="3" applyNumberFormat="0" applyFont="0" applyAlignment="0" applyProtection="0"/>
    <xf numFmtId="0" fontId="16" fillId="22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32" fillId="0" borderId="0"/>
    <xf numFmtId="0" fontId="33" fillId="0" borderId="0"/>
    <xf numFmtId="44" fontId="34" fillId="0" borderId="0" applyFont="0" applyFill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9" fontId="34" fillId="0" borderId="0" applyFont="0" applyFill="0" applyBorder="0" applyAlignment="0" applyProtection="0"/>
  </cellStyleXfs>
  <cellXfs count="404">
    <xf numFmtId="0" fontId="0" fillId="0" borderId="0" xfId="0"/>
    <xf numFmtId="2" fontId="21" fillId="0" borderId="0" xfId="0" applyNumberFormat="1" applyFont="1" applyFill="1" applyBorder="1" applyAlignment="1">
      <alignment horizontal="center" vertical="center"/>
    </xf>
    <xf numFmtId="1" fontId="21" fillId="0" borderId="0" xfId="0" applyNumberFormat="1" applyFont="1" applyFill="1" applyBorder="1" applyAlignment="1">
      <alignment horizontal="right" vertical="center" wrapText="1"/>
    </xf>
    <xf numFmtId="164" fontId="21" fillId="0" borderId="0" xfId="0" applyNumberFormat="1" applyFont="1" applyFill="1" applyBorder="1" applyAlignment="1">
      <alignment horizontal="center" vertical="center"/>
    </xf>
    <xf numFmtId="164" fontId="21" fillId="0" borderId="0" xfId="0" applyNumberFormat="1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6" fillId="0" borderId="0" xfId="0" applyFont="1" applyFill="1" applyAlignment="1">
      <alignment horizontal="center"/>
    </xf>
    <xf numFmtId="0" fontId="36" fillId="0" borderId="0" xfId="0" applyFont="1" applyFill="1" applyBorder="1" applyAlignment="1">
      <alignment horizontal="center"/>
    </xf>
    <xf numFmtId="0" fontId="40" fillId="0" borderId="0" xfId="0" applyFont="1" applyFill="1" applyAlignment="1">
      <alignment horizontal="center"/>
    </xf>
    <xf numFmtId="0" fontId="20" fillId="25" borderId="0" xfId="0" applyFont="1" applyFill="1" applyAlignment="1">
      <alignment horizontal="justify"/>
    </xf>
    <xf numFmtId="0" fontId="21" fillId="25" borderId="0" xfId="0" applyFont="1" applyFill="1" applyBorder="1" applyAlignment="1">
      <alignment horizontal="center"/>
    </xf>
    <xf numFmtId="2" fontId="21" fillId="25" borderId="0" xfId="0" applyNumberFormat="1" applyFont="1" applyFill="1" applyBorder="1" applyAlignment="1">
      <alignment horizontal="center" vertical="center"/>
    </xf>
    <xf numFmtId="1" fontId="21" fillId="25" borderId="0" xfId="0" applyNumberFormat="1" applyFont="1" applyFill="1" applyBorder="1" applyAlignment="1">
      <alignment horizontal="right" vertical="center" wrapText="1"/>
    </xf>
    <xf numFmtId="164" fontId="21" fillId="25" borderId="0" xfId="0" applyNumberFormat="1" applyFont="1" applyFill="1" applyBorder="1" applyAlignment="1">
      <alignment horizontal="center" vertical="center"/>
    </xf>
    <xf numFmtId="164" fontId="21" fillId="25" borderId="0" xfId="0" applyNumberFormat="1" applyFont="1" applyFill="1" applyBorder="1" applyAlignment="1">
      <alignment horizontal="left" vertical="center" wrapText="1"/>
    </xf>
    <xf numFmtId="0" fontId="22" fillId="25" borderId="0" xfId="0" applyFont="1" applyFill="1"/>
    <xf numFmtId="0" fontId="35" fillId="25" borderId="0" xfId="0" applyFont="1" applyFill="1" applyAlignment="1">
      <alignment horizontal="center"/>
    </xf>
    <xf numFmtId="0" fontId="36" fillId="25" borderId="0" xfId="0" applyFont="1" applyFill="1" applyBorder="1" applyAlignment="1">
      <alignment horizontal="center"/>
    </xf>
    <xf numFmtId="2" fontId="36" fillId="25" borderId="0" xfId="0" applyNumberFormat="1" applyFont="1" applyFill="1" applyBorder="1" applyAlignment="1">
      <alignment horizontal="center" vertical="center"/>
    </xf>
    <xf numFmtId="1" fontId="36" fillId="25" borderId="0" xfId="0" applyNumberFormat="1" applyFont="1" applyFill="1" applyBorder="1" applyAlignment="1">
      <alignment horizontal="right" vertical="center" wrapText="1"/>
    </xf>
    <xf numFmtId="164" fontId="36" fillId="25" borderId="0" xfId="0" applyNumberFormat="1" applyFont="1" applyFill="1" applyBorder="1" applyAlignment="1">
      <alignment horizontal="center" vertical="center"/>
    </xf>
    <xf numFmtId="164" fontId="36" fillId="25" borderId="0" xfId="0" applyNumberFormat="1" applyFont="1" applyFill="1" applyBorder="1" applyAlignment="1">
      <alignment horizontal="left" vertical="center" wrapText="1"/>
    </xf>
    <xf numFmtId="0" fontId="23" fillId="25" borderId="0" xfId="0" applyFont="1" applyFill="1" applyAlignment="1">
      <alignment horizontal="center"/>
    </xf>
    <xf numFmtId="0" fontId="22" fillId="25" borderId="0" xfId="0" applyFont="1" applyFill="1" applyAlignment="1">
      <alignment horizontal="center"/>
    </xf>
    <xf numFmtId="0" fontId="25" fillId="25" borderId="0" xfId="0" applyFont="1" applyFill="1" applyAlignment="1">
      <alignment horizontal="center"/>
    </xf>
    <xf numFmtId="0" fontId="26" fillId="25" borderId="0" xfId="0" applyFont="1" applyFill="1" applyAlignment="1">
      <alignment horizontal="center"/>
    </xf>
    <xf numFmtId="164" fontId="38" fillId="25" borderId="0" xfId="0" applyNumberFormat="1" applyFont="1" applyFill="1" applyBorder="1" applyAlignment="1">
      <alignment horizontal="center" vertical="center"/>
    </xf>
    <xf numFmtId="0" fontId="29" fillId="25" borderId="0" xfId="0" applyFont="1" applyFill="1" applyAlignment="1">
      <alignment horizontal="center"/>
    </xf>
    <xf numFmtId="0" fontId="28" fillId="25" borderId="0" xfId="0" applyFont="1" applyFill="1" applyBorder="1" applyAlignment="1">
      <alignment horizontal="center"/>
    </xf>
    <xf numFmtId="2" fontId="28" fillId="25" borderId="0" xfId="0" applyNumberFormat="1" applyFont="1" applyFill="1" applyBorder="1" applyAlignment="1">
      <alignment horizontal="center" vertical="center"/>
    </xf>
    <xf numFmtId="1" fontId="28" fillId="25" borderId="0" xfId="0" applyNumberFormat="1" applyFont="1" applyFill="1" applyBorder="1" applyAlignment="1">
      <alignment horizontal="right" vertical="center" wrapText="1"/>
    </xf>
    <xf numFmtId="164" fontId="28" fillId="25" borderId="0" xfId="0" applyNumberFormat="1" applyFont="1" applyFill="1" applyBorder="1" applyAlignment="1">
      <alignment horizontal="center" vertical="center"/>
    </xf>
    <xf numFmtId="164" fontId="28" fillId="25" borderId="0" xfId="0" applyNumberFormat="1" applyFont="1" applyFill="1" applyBorder="1" applyAlignment="1">
      <alignment horizontal="left" vertical="center" wrapText="1"/>
    </xf>
    <xf numFmtId="0" fontId="37" fillId="25" borderId="0" xfId="0" applyFont="1" applyFill="1" applyAlignment="1">
      <alignment horizontal="left"/>
    </xf>
    <xf numFmtId="0" fontId="30" fillId="25" borderId="0" xfId="0" applyFont="1" applyFill="1" applyAlignment="1">
      <alignment horizontal="left"/>
    </xf>
    <xf numFmtId="0" fontId="35" fillId="0" borderId="0" xfId="0" applyFont="1" applyFill="1" applyAlignment="1"/>
    <xf numFmtId="0" fontId="26" fillId="0" borderId="0" xfId="0" applyFont="1" applyFill="1" applyAlignment="1"/>
    <xf numFmtId="0" fontId="41" fillId="0" borderId="0" xfId="0" applyFont="1" applyFill="1" applyAlignment="1"/>
    <xf numFmtId="0" fontId="51" fillId="0" borderId="0" xfId="0" applyFont="1" applyFill="1" applyAlignment="1"/>
    <xf numFmtId="0" fontId="39" fillId="0" borderId="0" xfId="0" applyFont="1" applyFill="1" applyAlignment="1"/>
    <xf numFmtId="0" fontId="27" fillId="0" borderId="0" xfId="0" applyFont="1" applyFill="1" applyAlignment="1"/>
    <xf numFmtId="0" fontId="27" fillId="25" borderId="0" xfId="0" applyFont="1" applyFill="1" applyAlignment="1"/>
    <xf numFmtId="0" fontId="53" fillId="0" borderId="0" xfId="0" applyFont="1"/>
    <xf numFmtId="0" fontId="54" fillId="0" borderId="0" xfId="0" applyFont="1"/>
    <xf numFmtId="0" fontId="55" fillId="0" borderId="0" xfId="0" applyFont="1"/>
    <xf numFmtId="0" fontId="56" fillId="0" borderId="0" xfId="0" applyFont="1" applyFill="1" applyBorder="1"/>
    <xf numFmtId="2" fontId="56" fillId="0" borderId="0" xfId="0" applyNumberFormat="1" applyFont="1" applyFill="1" applyBorder="1" applyAlignment="1">
      <alignment horizontal="center"/>
    </xf>
    <xf numFmtId="0" fontId="56" fillId="0" borderId="0" xfId="0" applyFont="1" applyFill="1" applyBorder="1" applyAlignment="1">
      <alignment horizontal="center"/>
    </xf>
    <xf numFmtId="0" fontId="56" fillId="0" borderId="0" xfId="0" applyFont="1" applyFill="1"/>
    <xf numFmtId="2" fontId="56" fillId="0" borderId="0" xfId="0" applyNumberFormat="1" applyFont="1" applyFill="1" applyAlignment="1">
      <alignment horizontal="center"/>
    </xf>
    <xf numFmtId="0" fontId="56" fillId="0" borderId="0" xfId="0" applyFont="1" applyFill="1" applyAlignment="1">
      <alignment horizontal="center"/>
    </xf>
    <xf numFmtId="0" fontId="56" fillId="0" borderId="0" xfId="0" applyFont="1" applyFill="1" applyAlignment="1" applyProtection="1"/>
    <xf numFmtId="0" fontId="57" fillId="0" borderId="0" xfId="0" applyFont="1" applyFill="1" applyBorder="1" applyAlignment="1" applyProtection="1">
      <alignment vertical="center" wrapText="1"/>
      <protection locked="0"/>
    </xf>
    <xf numFmtId="0" fontId="57" fillId="0" borderId="0" xfId="0" applyFont="1" applyFill="1" applyBorder="1" applyAlignment="1" applyProtection="1">
      <alignment vertical="center"/>
      <protection locked="0"/>
    </xf>
    <xf numFmtId="0" fontId="58" fillId="0" borderId="0" xfId="0" applyFont="1" applyFill="1" applyBorder="1" applyAlignment="1" applyProtection="1">
      <alignment vertical="center" wrapText="1"/>
      <protection locked="0"/>
    </xf>
    <xf numFmtId="0" fontId="57" fillId="0" borderId="0" xfId="0" applyFont="1" applyFill="1" applyBorder="1" applyAlignment="1">
      <alignment vertical="center"/>
    </xf>
    <xf numFmtId="0" fontId="59" fillId="0" borderId="0" xfId="0" applyFont="1" applyFill="1" applyBorder="1"/>
    <xf numFmtId="0" fontId="57" fillId="0" borderId="0" xfId="0" applyFont="1" applyFill="1" applyBorder="1" applyAlignment="1" applyProtection="1">
      <alignment horizontal="left" vertical="center" wrapText="1"/>
      <protection locked="0"/>
    </xf>
    <xf numFmtId="0" fontId="61" fillId="0" borderId="0" xfId="0" applyFont="1" applyFill="1" applyBorder="1" applyAlignment="1" applyProtection="1">
      <alignment horizontal="left" vertical="center"/>
    </xf>
    <xf numFmtId="0" fontId="56" fillId="0" borderId="0" xfId="0" applyFont="1" applyFill="1" applyBorder="1" applyAlignment="1" applyProtection="1">
      <alignment horizontal="left" vertical="center"/>
      <protection locked="0"/>
    </xf>
    <xf numFmtId="0" fontId="33" fillId="0" borderId="33" xfId="0" applyFont="1" applyFill="1" applyBorder="1" applyProtection="1">
      <protection locked="0"/>
    </xf>
    <xf numFmtId="0" fontId="33" fillId="0" borderId="33" xfId="0" applyFont="1" applyFill="1" applyBorder="1" applyAlignment="1" applyProtection="1">
      <alignment horizontal="center" vertical="center"/>
      <protection locked="0"/>
    </xf>
    <xf numFmtId="170" fontId="33" fillId="0" borderId="33" xfId="0" applyNumberFormat="1" applyFont="1" applyFill="1" applyBorder="1" applyAlignment="1" applyProtection="1">
      <alignment vertical="center"/>
      <protection locked="0"/>
    </xf>
    <xf numFmtId="9" fontId="33" fillId="0" borderId="33" xfId="0" applyNumberFormat="1" applyFont="1" applyFill="1" applyBorder="1" applyAlignment="1" applyProtection="1">
      <alignment horizontal="center" vertical="center"/>
      <protection locked="0"/>
    </xf>
    <xf numFmtId="170" fontId="33" fillId="0" borderId="33" xfId="0" applyNumberFormat="1" applyFont="1" applyFill="1" applyBorder="1" applyAlignment="1" applyProtection="1">
      <protection locked="0"/>
    </xf>
    <xf numFmtId="0" fontId="33" fillId="0" borderId="33" xfId="0" applyFont="1" applyFill="1" applyBorder="1" applyAlignment="1" applyProtection="1">
      <alignment horizontal="center"/>
      <protection locked="0"/>
    </xf>
    <xf numFmtId="0" fontId="56" fillId="0" borderId="33" xfId="0" applyFont="1" applyFill="1" applyBorder="1" applyAlignment="1" applyProtection="1">
      <alignment horizontal="center" vertical="center"/>
      <protection locked="0"/>
    </xf>
    <xf numFmtId="0" fontId="62" fillId="0" borderId="0" xfId="0" applyFont="1" applyFill="1" applyBorder="1" applyAlignment="1" applyProtection="1">
      <alignment vertical="center"/>
      <protection locked="0"/>
    </xf>
    <xf numFmtId="0" fontId="62" fillId="0" borderId="40" xfId="0" applyFont="1" applyFill="1" applyBorder="1" applyAlignment="1" applyProtection="1">
      <alignment vertical="center"/>
      <protection locked="0"/>
    </xf>
    <xf numFmtId="0" fontId="62" fillId="0" borderId="0" xfId="0" applyFont="1" applyFill="1" applyBorder="1" applyAlignment="1" applyProtection="1">
      <alignment horizontal="left" vertical="center"/>
      <protection locked="0"/>
    </xf>
    <xf numFmtId="0" fontId="62" fillId="0" borderId="40" xfId="0" applyFont="1" applyFill="1" applyBorder="1" applyAlignment="1" applyProtection="1">
      <alignment horizontal="left" vertical="center"/>
      <protection locked="0"/>
    </xf>
    <xf numFmtId="0" fontId="62" fillId="0" borderId="34" xfId="0" applyFont="1" applyFill="1" applyBorder="1" applyAlignment="1" applyProtection="1">
      <alignment horizontal="left" vertical="center" indent="6"/>
      <protection locked="0"/>
    </xf>
    <xf numFmtId="0" fontId="62" fillId="0" borderId="0" xfId="0" applyFont="1" applyFill="1" applyBorder="1" applyAlignment="1" applyProtection="1">
      <alignment horizontal="left" vertical="center" indent="6"/>
      <protection locked="0"/>
    </xf>
    <xf numFmtId="0" fontId="62" fillId="0" borderId="40" xfId="0" applyFont="1" applyFill="1" applyBorder="1" applyAlignment="1" applyProtection="1">
      <alignment horizontal="left" vertical="center" indent="6"/>
      <protection locked="0"/>
    </xf>
    <xf numFmtId="0" fontId="62" fillId="0" borderId="38" xfId="0" applyFont="1" applyFill="1" applyBorder="1" applyAlignment="1" applyProtection="1">
      <alignment horizontal="left" vertical="center" indent="6"/>
      <protection locked="0"/>
    </xf>
    <xf numFmtId="0" fontId="62" fillId="0" borderId="32" xfId="0" applyFont="1" applyFill="1" applyBorder="1" applyAlignment="1" applyProtection="1">
      <alignment horizontal="left" vertical="center" indent="6"/>
      <protection locked="0"/>
    </xf>
    <xf numFmtId="0" fontId="62" fillId="0" borderId="39" xfId="0" applyFont="1" applyFill="1" applyBorder="1" applyAlignment="1" applyProtection="1">
      <alignment horizontal="left" vertical="center" indent="6"/>
      <protection locked="0"/>
    </xf>
    <xf numFmtId="0" fontId="57" fillId="0" borderId="34" xfId="0" applyFont="1" applyFill="1" applyBorder="1" applyAlignment="1" applyProtection="1">
      <alignment vertical="center"/>
      <protection locked="0"/>
    </xf>
    <xf numFmtId="0" fontId="57" fillId="0" borderId="40" xfId="0" applyFont="1" applyFill="1" applyBorder="1" applyAlignment="1" applyProtection="1">
      <alignment vertical="center"/>
      <protection locked="0"/>
    </xf>
    <xf numFmtId="44" fontId="33" fillId="0" borderId="33" xfId="45" applyFont="1" applyFill="1" applyBorder="1" applyAlignment="1" applyProtection="1">
      <alignment vertical="center"/>
      <protection locked="0"/>
    </xf>
    <xf numFmtId="44" fontId="33" fillId="0" borderId="33" xfId="45" applyFont="1" applyFill="1" applyBorder="1" applyAlignment="1" applyProtection="1">
      <protection locked="0"/>
    </xf>
    <xf numFmtId="44" fontId="59" fillId="0" borderId="33" xfId="45" applyFont="1" applyFill="1" applyBorder="1" applyAlignment="1" applyProtection="1">
      <alignment horizontal="center" vertical="center"/>
      <protection locked="0"/>
    </xf>
    <xf numFmtId="44" fontId="0" fillId="0" borderId="0" xfId="45" applyFont="1"/>
    <xf numFmtId="0" fontId="0" fillId="36" borderId="0" xfId="0" applyFill="1"/>
    <xf numFmtId="0" fontId="72" fillId="0" borderId="0" xfId="0" applyFont="1"/>
    <xf numFmtId="0" fontId="66" fillId="37" borderId="0" xfId="0" applyFont="1" applyFill="1"/>
    <xf numFmtId="0" fontId="53" fillId="37" borderId="0" xfId="0" applyFont="1" applyFill="1"/>
    <xf numFmtId="0" fontId="66" fillId="38" borderId="0" xfId="0" applyFont="1" applyFill="1"/>
    <xf numFmtId="49" fontId="53" fillId="0" borderId="10" xfId="0" applyNumberFormat="1" applyFont="1" applyBorder="1"/>
    <xf numFmtId="14" fontId="53" fillId="0" borderId="10" xfId="0" applyNumberFormat="1" applyFont="1" applyBorder="1"/>
    <xf numFmtId="44" fontId="53" fillId="0" borderId="10" xfId="45" applyFont="1" applyBorder="1"/>
    <xf numFmtId="0" fontId="53" fillId="38" borderId="0" xfId="0" applyFont="1" applyFill="1" applyBorder="1"/>
    <xf numFmtId="0" fontId="53" fillId="38" borderId="0" xfId="0" applyFont="1" applyFill="1"/>
    <xf numFmtId="0" fontId="53" fillId="0" borderId="34" xfId="0" applyFont="1" applyBorder="1" applyAlignment="1">
      <alignment horizontal="left"/>
    </xf>
    <xf numFmtId="0" fontId="53" fillId="37" borderId="0" xfId="0" applyFont="1" applyFill="1" applyAlignment="1">
      <alignment horizontal="left"/>
    </xf>
    <xf numFmtId="0" fontId="53" fillId="0" borderId="0" xfId="0" applyFont="1" applyAlignment="1">
      <alignment horizontal="left"/>
    </xf>
    <xf numFmtId="49" fontId="39" fillId="0" borderId="0" xfId="0" applyNumberFormat="1" applyFont="1" applyFill="1" applyBorder="1" applyAlignment="1" applyProtection="1">
      <alignment horizontal="left" vertical="center"/>
    </xf>
    <xf numFmtId="0" fontId="21" fillId="0" borderId="0" xfId="0" applyFont="1" applyFill="1" applyBorder="1" applyAlignment="1" applyProtection="1">
      <alignment horizontal="center"/>
    </xf>
    <xf numFmtId="2" fontId="21" fillId="0" borderId="0" xfId="0" applyNumberFormat="1" applyFont="1" applyFill="1" applyBorder="1" applyAlignment="1" applyProtection="1">
      <alignment horizontal="center" vertical="center"/>
    </xf>
    <xf numFmtId="1" fontId="21" fillId="0" borderId="0" xfId="0" applyNumberFormat="1" applyFont="1" applyFill="1" applyBorder="1" applyAlignment="1" applyProtection="1">
      <alignment horizontal="right" vertical="center" wrapText="1"/>
    </xf>
    <xf numFmtId="164" fontId="21" fillId="0" borderId="0" xfId="0" applyNumberFormat="1" applyFont="1" applyFill="1" applyBorder="1" applyAlignment="1" applyProtection="1">
      <alignment horizontal="center" vertical="center"/>
    </xf>
    <xf numFmtId="164" fontId="21" fillId="0" borderId="0" xfId="0" applyNumberFormat="1" applyFont="1" applyFill="1" applyBorder="1" applyAlignment="1" applyProtection="1">
      <alignment horizontal="left" vertical="center" wrapText="1"/>
    </xf>
    <xf numFmtId="49" fontId="43" fillId="29" borderId="18" xfId="0" applyNumberFormat="1" applyFont="1" applyFill="1" applyBorder="1" applyAlignment="1" applyProtection="1">
      <alignment horizontal="left" vertical="center" wrapText="1"/>
    </xf>
    <xf numFmtId="49" fontId="70" fillId="29" borderId="19" xfId="0" applyNumberFormat="1" applyFont="1" applyFill="1" applyBorder="1" applyAlignment="1" applyProtection="1">
      <alignment horizontal="left" vertical="center" wrapText="1"/>
    </xf>
    <xf numFmtId="49" fontId="31" fillId="29" borderId="19" xfId="0" applyNumberFormat="1" applyFont="1" applyFill="1" applyBorder="1" applyAlignment="1" applyProtection="1">
      <alignment horizontal="right" vertical="center" wrapText="1"/>
    </xf>
    <xf numFmtId="49" fontId="31" fillId="32" borderId="18" xfId="0" applyNumberFormat="1" applyFont="1" applyFill="1" applyBorder="1" applyAlignment="1" applyProtection="1">
      <alignment vertical="center"/>
    </xf>
    <xf numFmtId="49" fontId="31" fillId="32" borderId="19" xfId="0" applyNumberFormat="1" applyFont="1" applyFill="1" applyBorder="1" applyAlignment="1" applyProtection="1">
      <alignment vertical="center"/>
    </xf>
    <xf numFmtId="49" fontId="31" fillId="28" borderId="18" xfId="0" applyNumberFormat="1" applyFont="1" applyFill="1" applyBorder="1" applyAlignment="1" applyProtection="1">
      <alignment vertical="center"/>
    </xf>
    <xf numFmtId="49" fontId="31" fillId="28" borderId="20" xfId="0" applyNumberFormat="1" applyFont="1" applyFill="1" applyBorder="1" applyAlignment="1" applyProtection="1">
      <alignment vertical="center"/>
    </xf>
    <xf numFmtId="49" fontId="31" fillId="26" borderId="18" xfId="0" applyNumberFormat="1" applyFont="1" applyFill="1" applyBorder="1" applyAlignment="1" applyProtection="1">
      <alignment vertical="center"/>
    </xf>
    <xf numFmtId="49" fontId="31" fillId="26" borderId="19" xfId="0" applyNumberFormat="1" applyFont="1" applyFill="1" applyBorder="1" applyAlignment="1" applyProtection="1">
      <alignment vertical="center"/>
    </xf>
    <xf numFmtId="49" fontId="31" fillId="24" borderId="19" xfId="0" applyNumberFormat="1" applyFont="1" applyFill="1" applyBorder="1" applyAlignment="1" applyProtection="1">
      <alignment vertical="center"/>
    </xf>
    <xf numFmtId="49" fontId="31" fillId="27" borderId="18" xfId="0" applyNumberFormat="1" applyFont="1" applyFill="1" applyBorder="1" applyAlignment="1" applyProtection="1">
      <alignment vertical="center"/>
    </xf>
    <xf numFmtId="49" fontId="31" fillId="27" borderId="20" xfId="0" applyNumberFormat="1" applyFont="1" applyFill="1" applyBorder="1" applyAlignment="1" applyProtection="1">
      <alignment vertical="center"/>
    </xf>
    <xf numFmtId="49" fontId="21" fillId="0" borderId="32" xfId="0" applyNumberFormat="1" applyFont="1" applyFill="1" applyBorder="1" applyAlignment="1" applyProtection="1">
      <alignment horizontal="center" vertical="center" wrapText="1"/>
    </xf>
    <xf numFmtId="0" fontId="46" fillId="30" borderId="31" xfId="0" applyFont="1" applyFill="1" applyBorder="1" applyAlignment="1" applyProtection="1">
      <alignment horizontal="left" vertical="center" wrapText="1"/>
    </xf>
    <xf numFmtId="0" fontId="46" fillId="30" borderId="32" xfId="0" applyFont="1" applyFill="1" applyBorder="1" applyAlignment="1" applyProtection="1">
      <alignment horizontal="center" vertical="center" wrapText="1"/>
    </xf>
    <xf numFmtId="2" fontId="46" fillId="30" borderId="33" xfId="0" applyNumberFormat="1" applyFont="1" applyFill="1" applyBorder="1" applyAlignment="1" applyProtection="1">
      <alignment horizontal="center" vertical="center" wrapText="1"/>
    </xf>
    <xf numFmtId="1" fontId="46" fillId="30" borderId="33" xfId="0" applyNumberFormat="1" applyFont="1" applyFill="1" applyBorder="1" applyAlignment="1" applyProtection="1">
      <alignment horizontal="center" vertical="center" wrapText="1"/>
    </xf>
    <xf numFmtId="2" fontId="46" fillId="30" borderId="34" xfId="0" applyNumberFormat="1" applyFont="1" applyFill="1" applyBorder="1" applyAlignment="1" applyProtection="1">
      <alignment horizontal="center" vertical="center" wrapText="1"/>
    </xf>
    <xf numFmtId="2" fontId="46" fillId="32" borderId="31" xfId="0" applyNumberFormat="1" applyFont="1" applyFill="1" applyBorder="1" applyAlignment="1" applyProtection="1">
      <alignment horizontal="center" vertical="center" wrapText="1"/>
    </xf>
    <xf numFmtId="2" fontId="46" fillId="32" borderId="35" xfId="0" applyNumberFormat="1" applyFont="1" applyFill="1" applyBorder="1" applyAlignment="1" applyProtection="1">
      <alignment horizontal="center" vertical="center" wrapText="1"/>
    </xf>
    <xf numFmtId="2" fontId="46" fillId="28" borderId="31" xfId="0" applyNumberFormat="1" applyFont="1" applyFill="1" applyBorder="1" applyAlignment="1" applyProtection="1">
      <alignment horizontal="center" vertical="center" wrapText="1"/>
    </xf>
    <xf numFmtId="2" fontId="46" fillId="28" borderId="36" xfId="0" applyNumberFormat="1" applyFont="1" applyFill="1" applyBorder="1" applyAlignment="1" applyProtection="1">
      <alignment horizontal="center" vertical="center" wrapText="1"/>
    </xf>
    <xf numFmtId="2" fontId="46" fillId="26" borderId="31" xfId="0" applyNumberFormat="1" applyFont="1" applyFill="1" applyBorder="1" applyAlignment="1" applyProtection="1">
      <alignment horizontal="center" vertical="center" wrapText="1"/>
    </xf>
    <xf numFmtId="2" fontId="46" fillId="26" borderId="35" xfId="0" applyNumberFormat="1" applyFont="1" applyFill="1" applyBorder="1" applyAlignment="1" applyProtection="1">
      <alignment horizontal="center" vertical="center" wrapText="1"/>
    </xf>
    <xf numFmtId="2" fontId="46" fillId="26" borderId="38" xfId="0" applyNumberFormat="1" applyFont="1" applyFill="1" applyBorder="1" applyAlignment="1" applyProtection="1">
      <alignment horizontal="center" vertical="center" wrapText="1"/>
    </xf>
    <xf numFmtId="2" fontId="46" fillId="27" borderId="31" xfId="0" applyNumberFormat="1" applyFont="1" applyFill="1" applyBorder="1" applyAlignment="1" applyProtection="1">
      <alignment horizontal="center" vertical="center" wrapText="1"/>
    </xf>
    <xf numFmtId="2" fontId="46" fillId="27" borderId="36" xfId="0" applyNumberFormat="1" applyFont="1" applyFill="1" applyBorder="1" applyAlignment="1" applyProtection="1">
      <alignment horizontal="center" vertical="center" wrapText="1"/>
    </xf>
    <xf numFmtId="0" fontId="47" fillId="0" borderId="0" xfId="0" applyFont="1" applyFill="1" applyBorder="1" applyAlignment="1" applyProtection="1">
      <alignment horizontal="center" wrapText="1"/>
    </xf>
    <xf numFmtId="0" fontId="31" fillId="30" borderId="22" xfId="0" applyFont="1" applyFill="1" applyBorder="1" applyAlignment="1" applyProtection="1">
      <alignment horizontal="center" vertical="center" wrapText="1"/>
    </xf>
    <xf numFmtId="2" fontId="31" fillId="30" borderId="22" xfId="0" applyNumberFormat="1" applyFont="1" applyFill="1" applyBorder="1" applyAlignment="1" applyProtection="1">
      <alignment horizontal="center" vertical="center" wrapText="1"/>
    </xf>
    <xf numFmtId="1" fontId="31" fillId="30" borderId="22" xfId="0" applyNumberFormat="1" applyFont="1" applyFill="1" applyBorder="1" applyAlignment="1" applyProtection="1">
      <alignment horizontal="center" vertical="center" wrapText="1"/>
    </xf>
    <xf numFmtId="2" fontId="21" fillId="30" borderId="22" xfId="0" applyNumberFormat="1" applyFont="1" applyFill="1" applyBorder="1" applyAlignment="1" applyProtection="1">
      <alignment horizontal="center" vertical="center" wrapText="1"/>
    </xf>
    <xf numFmtId="2" fontId="31" fillId="32" borderId="21" xfId="0" applyNumberFormat="1" applyFont="1" applyFill="1" applyBorder="1" applyAlignment="1" applyProtection="1">
      <alignment horizontal="center" vertical="center" wrapText="1"/>
    </xf>
    <xf numFmtId="2" fontId="31" fillId="32" borderId="22" xfId="0" applyNumberFormat="1" applyFont="1" applyFill="1" applyBorder="1" applyAlignment="1" applyProtection="1">
      <alignment horizontal="center" vertical="center" wrapText="1"/>
    </xf>
    <xf numFmtId="2" fontId="31" fillId="28" borderId="21" xfId="0" applyNumberFormat="1" applyFont="1" applyFill="1" applyBorder="1" applyAlignment="1" applyProtection="1">
      <alignment horizontal="center" vertical="center" wrapText="1"/>
    </xf>
    <xf numFmtId="2" fontId="31" fillId="28" borderId="23" xfId="0" applyNumberFormat="1" applyFont="1" applyFill="1" applyBorder="1" applyAlignment="1" applyProtection="1">
      <alignment horizontal="center" vertical="center" wrapText="1"/>
    </xf>
    <xf numFmtId="2" fontId="31" fillId="26" borderId="21" xfId="0" applyNumberFormat="1" applyFont="1" applyFill="1" applyBorder="1" applyAlignment="1" applyProtection="1">
      <alignment horizontal="center" vertical="center" wrapText="1"/>
    </xf>
    <xf numFmtId="2" fontId="31" fillId="26" borderId="23" xfId="0" applyNumberFormat="1" applyFont="1" applyFill="1" applyBorder="1" applyAlignment="1" applyProtection="1">
      <alignment horizontal="center" vertical="center" wrapText="1"/>
    </xf>
    <xf numFmtId="2" fontId="31" fillId="26" borderId="22" xfId="0" applyNumberFormat="1" applyFont="1" applyFill="1" applyBorder="1" applyAlignment="1" applyProtection="1">
      <alignment horizontal="center" vertical="center" wrapText="1"/>
    </xf>
    <xf numFmtId="2" fontId="31" fillId="27" borderId="21" xfId="0" applyNumberFormat="1" applyFont="1" applyFill="1" applyBorder="1" applyAlignment="1" applyProtection="1">
      <alignment horizontal="center" vertical="center" wrapText="1"/>
    </xf>
    <xf numFmtId="2" fontId="31" fillId="27" borderId="23" xfId="0" applyNumberFormat="1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 applyProtection="1">
      <alignment horizontal="center" wrapText="1"/>
    </xf>
    <xf numFmtId="2" fontId="31" fillId="24" borderId="21" xfId="0" applyNumberFormat="1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 applyProtection="1">
      <alignment horizontal="center" vertical="center" wrapText="1"/>
    </xf>
    <xf numFmtId="1" fontId="42" fillId="25" borderId="19" xfId="0" applyNumberFormat="1" applyFont="1" applyFill="1" applyBorder="1" applyAlignment="1" applyProtection="1">
      <alignment horizontal="left" vertical="center" wrapText="1"/>
    </xf>
    <xf numFmtId="1" fontId="42" fillId="25" borderId="19" xfId="0" applyNumberFormat="1" applyFont="1" applyFill="1" applyBorder="1" applyAlignment="1" applyProtection="1">
      <alignment horizontal="right" vertical="center" wrapText="1"/>
    </xf>
    <xf numFmtId="2" fontId="49" fillId="25" borderId="19" xfId="0" applyNumberFormat="1" applyFont="1" applyFill="1" applyBorder="1" applyAlignment="1" applyProtection="1">
      <alignment horizontal="center" vertical="center" wrapText="1"/>
    </xf>
    <xf numFmtId="44" fontId="42" fillId="25" borderId="19" xfId="45" applyFont="1" applyFill="1" applyBorder="1" applyAlignment="1" applyProtection="1">
      <alignment horizontal="center" vertical="center"/>
    </xf>
    <xf numFmtId="165" fontId="42" fillId="25" borderId="19" xfId="0" applyNumberFormat="1" applyFont="1" applyFill="1" applyBorder="1" applyAlignment="1" applyProtection="1">
      <alignment horizontal="left" vertical="center" wrapText="1"/>
    </xf>
    <xf numFmtId="0" fontId="32" fillId="25" borderId="19" xfId="0" applyFont="1" applyFill="1" applyBorder="1" applyAlignment="1" applyProtection="1">
      <alignment horizontal="center" wrapText="1"/>
    </xf>
    <xf numFmtId="0" fontId="32" fillId="0" borderId="0" xfId="0" applyFont="1" applyFill="1" applyBorder="1" applyAlignment="1" applyProtection="1">
      <alignment horizontal="center" wrapText="1"/>
    </xf>
    <xf numFmtId="49" fontId="31" fillId="29" borderId="19" xfId="0" applyNumberFormat="1" applyFont="1" applyFill="1" applyBorder="1" applyAlignment="1" applyProtection="1">
      <alignment vertical="center" wrapText="1"/>
    </xf>
    <xf numFmtId="49" fontId="21" fillId="0" borderId="0" xfId="0" applyNumberFormat="1" applyFont="1" applyFill="1" applyBorder="1" applyAlignment="1" applyProtection="1">
      <alignment horizontal="center" vertical="center" wrapText="1"/>
    </xf>
    <xf numFmtId="0" fontId="26" fillId="0" borderId="0" xfId="0" applyFont="1" applyFill="1" applyBorder="1" applyAlignment="1" applyProtection="1">
      <alignment horizontal="left" wrapText="1"/>
    </xf>
    <xf numFmtId="166" fontId="26" fillId="0" borderId="0" xfId="0" applyNumberFormat="1" applyFont="1" applyFill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center" vertical="center" wrapText="1"/>
    </xf>
    <xf numFmtId="49" fontId="44" fillId="29" borderId="19" xfId="0" applyNumberFormat="1" applyFont="1" applyFill="1" applyBorder="1" applyAlignment="1" applyProtection="1">
      <alignment vertical="center" wrapText="1"/>
    </xf>
    <xf numFmtId="49" fontId="44" fillId="29" borderId="19" xfId="0" applyNumberFormat="1" applyFont="1" applyFill="1" applyBorder="1" applyAlignment="1" applyProtection="1">
      <alignment horizontal="center" vertical="center"/>
    </xf>
    <xf numFmtId="49" fontId="45" fillId="29" borderId="19" xfId="0" applyNumberFormat="1" applyFont="1" applyFill="1" applyBorder="1" applyAlignment="1" applyProtection="1">
      <alignment horizontal="center" vertical="center"/>
    </xf>
    <xf numFmtId="49" fontId="31" fillId="32" borderId="20" xfId="0" applyNumberFormat="1" applyFont="1" applyFill="1" applyBorder="1" applyAlignment="1" applyProtection="1">
      <alignment vertical="center"/>
    </xf>
    <xf numFmtId="49" fontId="31" fillId="34" borderId="18" xfId="0" applyNumberFormat="1" applyFont="1" applyFill="1" applyBorder="1" applyAlignment="1" applyProtection="1">
      <alignment vertical="center"/>
    </xf>
    <xf numFmtId="49" fontId="31" fillId="34" borderId="20" xfId="0" applyNumberFormat="1" applyFont="1" applyFill="1" applyBorder="1" applyAlignment="1" applyProtection="1">
      <alignment vertical="center"/>
    </xf>
    <xf numFmtId="49" fontId="31" fillId="26" borderId="20" xfId="0" applyNumberFormat="1" applyFont="1" applyFill="1" applyBorder="1" applyAlignment="1" applyProtection="1">
      <alignment vertical="center"/>
    </xf>
    <xf numFmtId="49" fontId="21" fillId="0" borderId="0" xfId="0" applyNumberFormat="1" applyFont="1" applyFill="1" applyBorder="1" applyAlignment="1" applyProtection="1">
      <alignment horizontal="center"/>
    </xf>
    <xf numFmtId="0" fontId="46" fillId="30" borderId="32" xfId="0" applyFont="1" applyFill="1" applyBorder="1" applyAlignment="1" applyProtection="1">
      <alignment horizontal="left" vertical="center" wrapText="1"/>
    </xf>
    <xf numFmtId="1" fontId="46" fillId="30" borderId="10" xfId="0" applyNumberFormat="1" applyFont="1" applyFill="1" applyBorder="1" applyAlignment="1" applyProtection="1">
      <alignment horizontal="center" vertical="center" wrapText="1"/>
    </xf>
    <xf numFmtId="1" fontId="46" fillId="30" borderId="35" xfId="0" applyNumberFormat="1" applyFont="1" applyFill="1" applyBorder="1" applyAlignment="1" applyProtection="1">
      <alignment horizontal="center" vertical="center" wrapText="1"/>
    </xf>
    <xf numFmtId="2" fontId="46" fillId="30" borderId="35" xfId="0" applyNumberFormat="1" applyFont="1" applyFill="1" applyBorder="1" applyAlignment="1" applyProtection="1">
      <alignment horizontal="center" vertical="center" wrapText="1"/>
    </xf>
    <xf numFmtId="2" fontId="46" fillId="30" borderId="38" xfId="0" applyNumberFormat="1" applyFont="1" applyFill="1" applyBorder="1" applyAlignment="1" applyProtection="1">
      <alignment horizontal="center" vertical="center" wrapText="1"/>
    </xf>
    <xf numFmtId="2" fontId="46" fillId="32" borderId="36" xfId="0" applyNumberFormat="1" applyFont="1" applyFill="1" applyBorder="1" applyAlignment="1" applyProtection="1">
      <alignment horizontal="center" vertical="center" wrapText="1"/>
    </xf>
    <xf numFmtId="2" fontId="46" fillId="34" borderId="31" xfId="0" applyNumberFormat="1" applyFont="1" applyFill="1" applyBorder="1" applyAlignment="1" applyProtection="1">
      <alignment horizontal="center" vertical="center" wrapText="1"/>
    </xf>
    <xf numFmtId="2" fontId="46" fillId="34" borderId="36" xfId="0" applyNumberFormat="1" applyFont="1" applyFill="1" applyBorder="1" applyAlignment="1" applyProtection="1">
      <alignment horizontal="center" vertical="center" wrapText="1"/>
    </xf>
    <xf numFmtId="2" fontId="46" fillId="26" borderId="36" xfId="0" applyNumberFormat="1" applyFont="1" applyFill="1" applyBorder="1" applyAlignment="1" applyProtection="1">
      <alignment horizontal="center" vertical="center" wrapText="1"/>
    </xf>
    <xf numFmtId="4" fontId="42" fillId="25" borderId="19" xfId="37" applyNumberFormat="1" applyFont="1" applyFill="1" applyBorder="1" applyAlignment="1" applyProtection="1">
      <alignment horizontal="center" vertical="center"/>
    </xf>
    <xf numFmtId="168" fontId="42" fillId="25" borderId="19" xfId="37" applyNumberFormat="1" applyFont="1" applyFill="1" applyBorder="1" applyAlignment="1" applyProtection="1">
      <alignment horizontal="center" vertical="center"/>
    </xf>
    <xf numFmtId="49" fontId="45" fillId="29" borderId="27" xfId="0" applyNumberFormat="1" applyFont="1" applyFill="1" applyBorder="1" applyAlignment="1" applyProtection="1">
      <alignment horizontal="center" vertical="center"/>
    </xf>
    <xf numFmtId="2" fontId="46" fillId="30" borderId="10" xfId="0" applyNumberFormat="1" applyFont="1" applyFill="1" applyBorder="1" applyAlignment="1" applyProtection="1">
      <alignment horizontal="center" vertical="center" wrapText="1"/>
    </xf>
    <xf numFmtId="2" fontId="46" fillId="30" borderId="26" xfId="0" applyNumberFormat="1" applyFont="1" applyFill="1" applyBorder="1" applyAlignment="1" applyProtection="1">
      <alignment horizontal="center" vertical="center" wrapText="1"/>
    </xf>
    <xf numFmtId="49" fontId="50" fillId="29" borderId="19" xfId="0" applyNumberFormat="1" applyFont="1" applyFill="1" applyBorder="1" applyAlignment="1" applyProtection="1">
      <alignment horizontal="right" vertical="center" wrapText="1"/>
      <protection locked="0"/>
    </xf>
    <xf numFmtId="0" fontId="31" fillId="30" borderId="22" xfId="0" applyFont="1" applyFill="1" applyBorder="1" applyAlignment="1" applyProtection="1">
      <alignment horizontal="left" vertical="center" wrapText="1"/>
      <protection locked="0"/>
    </xf>
    <xf numFmtId="0" fontId="32" fillId="0" borderId="10" xfId="0" applyFont="1" applyBorder="1" applyAlignment="1" applyProtection="1">
      <alignment vertical="center" wrapText="1"/>
      <protection locked="0"/>
    </xf>
    <xf numFmtId="0" fontId="32" fillId="0" borderId="10" xfId="0" applyFont="1" applyFill="1" applyBorder="1" applyAlignment="1" applyProtection="1">
      <alignment vertical="center" wrapText="1"/>
      <protection locked="0"/>
    </xf>
    <xf numFmtId="44" fontId="32" fillId="0" borderId="10" xfId="45" applyFont="1" applyBorder="1" applyAlignment="1" applyProtection="1">
      <alignment horizontal="center" vertical="center" wrapText="1"/>
      <protection locked="0"/>
    </xf>
    <xf numFmtId="0" fontId="32" fillId="0" borderId="10" xfId="0" applyFont="1" applyBorder="1" applyAlignment="1" applyProtection="1">
      <alignment horizontal="center" vertical="center" wrapText="1"/>
      <protection locked="0"/>
    </xf>
    <xf numFmtId="0" fontId="32" fillId="0" borderId="26" xfId="37" applyFont="1" applyFill="1" applyBorder="1" applyAlignment="1" applyProtection="1">
      <alignment horizontal="left" vertical="center" wrapText="1"/>
      <protection locked="0"/>
    </xf>
    <xf numFmtId="0" fontId="32" fillId="31" borderId="11" xfId="0" applyFont="1" applyFill="1" applyBorder="1" applyAlignment="1" applyProtection="1">
      <alignment horizontal="center" vertical="center" wrapText="1"/>
      <protection locked="0"/>
    </xf>
    <xf numFmtId="0" fontId="32" fillId="0" borderId="25" xfId="37" applyFont="1" applyFill="1" applyBorder="1" applyAlignment="1" applyProtection="1">
      <alignment horizontal="left" vertical="center" wrapText="1"/>
      <protection locked="0"/>
    </xf>
    <xf numFmtId="0" fontId="32" fillId="0" borderId="12" xfId="37" applyFont="1" applyFill="1" applyBorder="1" applyAlignment="1" applyProtection="1">
      <alignment horizontal="left" vertical="center" wrapText="1"/>
      <protection locked="0"/>
    </xf>
    <xf numFmtId="0" fontId="32" fillId="33" borderId="11" xfId="0" applyFont="1" applyFill="1" applyBorder="1" applyAlignment="1" applyProtection="1">
      <alignment horizontal="center" vertical="center" wrapText="1"/>
      <protection locked="0"/>
    </xf>
    <xf numFmtId="0" fontId="32" fillId="33" borderId="17" xfId="0" applyFont="1" applyFill="1" applyBorder="1" applyAlignment="1" applyProtection="1">
      <alignment horizontal="center" vertical="center" wrapText="1"/>
      <protection locked="0"/>
    </xf>
    <xf numFmtId="0" fontId="32" fillId="0" borderId="11" xfId="0" applyFont="1" applyFill="1" applyBorder="1" applyAlignment="1" applyProtection="1">
      <alignment horizontal="center" vertical="center" wrapText="1"/>
      <protection locked="0"/>
    </xf>
    <xf numFmtId="0" fontId="32" fillId="0" borderId="17" xfId="0" applyFont="1" applyFill="1" applyBorder="1" applyAlignment="1" applyProtection="1">
      <alignment horizontal="center" vertical="center" wrapText="1"/>
      <protection locked="0"/>
    </xf>
    <xf numFmtId="44" fontId="32" fillId="0" borderId="14" xfId="45" applyFont="1" applyBorder="1" applyAlignment="1" applyProtection="1">
      <alignment horizontal="center" vertical="center" wrapText="1"/>
      <protection locked="0"/>
    </xf>
    <xf numFmtId="0" fontId="32" fillId="0" borderId="14" xfId="0" applyFont="1" applyBorder="1" applyAlignment="1" applyProtection="1">
      <alignment horizontal="center" vertical="center" wrapText="1"/>
      <protection locked="0"/>
    </xf>
    <xf numFmtId="0" fontId="32" fillId="31" borderId="15" xfId="0" applyFont="1" applyFill="1" applyBorder="1" applyAlignment="1" applyProtection="1">
      <alignment horizontal="center" vertical="center" wrapText="1"/>
      <protection locked="0"/>
    </xf>
    <xf numFmtId="0" fontId="32" fillId="0" borderId="28" xfId="0" applyFont="1" applyFill="1" applyBorder="1" applyAlignment="1" applyProtection="1">
      <alignment horizontal="center" vertical="center" wrapText="1"/>
      <protection locked="0"/>
    </xf>
    <xf numFmtId="44" fontId="32" fillId="0" borderId="10" xfId="45" applyFont="1" applyFill="1" applyBorder="1" applyAlignment="1" applyProtection="1">
      <alignment horizontal="center" vertical="center" wrapText="1"/>
      <protection locked="0"/>
    </xf>
    <xf numFmtId="44" fontId="32" fillId="0" borderId="12" xfId="45" applyFont="1" applyFill="1" applyBorder="1" applyAlignment="1" applyProtection="1">
      <alignment horizontal="center" vertical="center" wrapText="1"/>
      <protection locked="0"/>
    </xf>
    <xf numFmtId="44" fontId="32" fillId="0" borderId="29" xfId="45" applyFont="1" applyFill="1" applyBorder="1" applyAlignment="1" applyProtection="1">
      <alignment horizontal="center" vertical="center" wrapText="1"/>
      <protection locked="0"/>
    </xf>
    <xf numFmtId="0" fontId="32" fillId="0" borderId="32" xfId="0" applyFont="1" applyBorder="1" applyAlignment="1" applyProtection="1">
      <alignment vertical="center" wrapText="1"/>
      <protection locked="0"/>
    </xf>
    <xf numFmtId="168" fontId="32" fillId="31" borderId="11" xfId="0" applyNumberFormat="1" applyFont="1" applyFill="1" applyBorder="1" applyAlignment="1" applyProtection="1">
      <alignment horizontal="right" vertical="center" wrapText="1"/>
      <protection locked="0"/>
    </xf>
    <xf numFmtId="168" fontId="32" fillId="0" borderId="11" xfId="0" applyNumberFormat="1" applyFont="1" applyBorder="1" applyAlignment="1" applyProtection="1">
      <alignment horizontal="right" vertical="center" wrapText="1"/>
      <protection locked="0"/>
    </xf>
    <xf numFmtId="168" fontId="32" fillId="0" borderId="11" xfId="0" applyNumberFormat="1" applyFont="1" applyFill="1" applyBorder="1" applyAlignment="1" applyProtection="1">
      <alignment horizontal="left" vertical="center" wrapText="1"/>
      <protection locked="0"/>
    </xf>
    <xf numFmtId="168" fontId="32" fillId="0" borderId="11" xfId="0" applyNumberFormat="1" applyFont="1" applyFill="1" applyBorder="1" applyAlignment="1" applyProtection="1">
      <alignment horizontal="right" vertical="center" wrapText="1"/>
      <protection locked="0"/>
    </xf>
    <xf numFmtId="168" fontId="32" fillId="31" borderId="11" xfId="0" applyNumberFormat="1" applyFont="1" applyFill="1" applyBorder="1" applyAlignment="1" applyProtection="1">
      <alignment horizontal="right" vertical="center"/>
      <protection locked="0"/>
    </xf>
    <xf numFmtId="0" fontId="32" fillId="0" borderId="25" xfId="0" applyFont="1" applyFill="1" applyBorder="1" applyAlignment="1" applyProtection="1">
      <alignment vertical="center"/>
      <protection locked="0"/>
    </xf>
    <xf numFmtId="0" fontId="32" fillId="0" borderId="26" xfId="0" applyFont="1" applyFill="1" applyBorder="1" applyAlignment="1" applyProtection="1">
      <alignment vertical="center"/>
      <protection locked="0"/>
    </xf>
    <xf numFmtId="0" fontId="32" fillId="35" borderId="11" xfId="0" applyFont="1" applyFill="1" applyBorder="1" applyAlignment="1" applyProtection="1">
      <alignment horizontal="center" vertical="center" wrapText="1"/>
      <protection locked="0"/>
    </xf>
    <xf numFmtId="4" fontId="32" fillId="35" borderId="12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Fill="1" applyBorder="1" applyAlignment="1" applyProtection="1">
      <alignment horizontal="center"/>
      <protection locked="0"/>
    </xf>
    <xf numFmtId="0" fontId="32" fillId="35" borderId="31" xfId="0" applyFont="1" applyFill="1" applyBorder="1" applyAlignment="1" applyProtection="1">
      <alignment horizontal="center" vertical="center" wrapText="1"/>
      <protection locked="0"/>
    </xf>
    <xf numFmtId="4" fontId="32" fillId="35" borderId="36" xfId="0" applyNumberFormat="1" applyFont="1" applyFill="1" applyBorder="1" applyAlignment="1" applyProtection="1">
      <alignment horizontal="center" vertical="center" wrapText="1"/>
      <protection locked="0"/>
    </xf>
    <xf numFmtId="0" fontId="32" fillId="35" borderId="17" xfId="0" applyFont="1" applyFill="1" applyBorder="1" applyAlignment="1" applyProtection="1">
      <alignment horizontal="center" vertical="center" wrapText="1"/>
      <protection locked="0"/>
    </xf>
    <xf numFmtId="4" fontId="32" fillId="35" borderId="29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Fill="1" applyBorder="1" applyAlignment="1" applyProtection="1">
      <alignment horizontal="center" vertical="center" wrapText="1"/>
      <protection locked="0"/>
    </xf>
    <xf numFmtId="2" fontId="32" fillId="35" borderId="11" xfId="0" applyNumberFormat="1" applyFont="1" applyFill="1" applyBorder="1" applyAlignment="1" applyProtection="1">
      <alignment horizontal="center" vertical="center"/>
      <protection locked="0"/>
    </xf>
    <xf numFmtId="167" fontId="32" fillId="35" borderId="12" xfId="0" applyNumberFormat="1" applyFont="1" applyFill="1" applyBorder="1" applyAlignment="1" applyProtection="1">
      <alignment horizontal="right" vertical="center"/>
      <protection locked="0"/>
    </xf>
    <xf numFmtId="2" fontId="32" fillId="35" borderId="17" xfId="0" applyNumberFormat="1" applyFont="1" applyFill="1" applyBorder="1" applyAlignment="1" applyProtection="1">
      <alignment horizontal="center" vertical="center"/>
      <protection locked="0"/>
    </xf>
    <xf numFmtId="167" fontId="32" fillId="35" borderId="29" xfId="0" applyNumberFormat="1" applyFont="1" applyFill="1" applyBorder="1" applyAlignment="1" applyProtection="1">
      <alignment horizontal="right" vertical="center"/>
      <protection locked="0"/>
    </xf>
    <xf numFmtId="0" fontId="32" fillId="41" borderId="10" xfId="0" applyFont="1" applyFill="1" applyBorder="1" applyAlignment="1" applyProtection="1">
      <alignment horizontal="center" vertical="center" wrapText="1"/>
      <protection locked="0"/>
    </xf>
    <xf numFmtId="44" fontId="48" fillId="41" borderId="10" xfId="45" applyFont="1" applyFill="1" applyBorder="1" applyAlignment="1" applyProtection="1">
      <alignment horizontal="center" vertical="center"/>
      <protection locked="0"/>
    </xf>
    <xf numFmtId="44" fontId="32" fillId="41" borderId="26" xfId="45" applyFont="1" applyFill="1" applyBorder="1" applyAlignment="1" applyProtection="1">
      <alignment horizontal="right" vertical="center"/>
      <protection locked="0"/>
    </xf>
    <xf numFmtId="0" fontId="32" fillId="41" borderId="39" xfId="0" applyFont="1" applyFill="1" applyBorder="1" applyAlignment="1" applyProtection="1">
      <alignment horizontal="center" vertical="center" wrapText="1"/>
      <protection locked="0"/>
    </xf>
    <xf numFmtId="44" fontId="32" fillId="41" borderId="35" xfId="45" applyFont="1" applyFill="1" applyBorder="1" applyAlignment="1" applyProtection="1">
      <alignment horizontal="center" vertical="center" wrapText="1"/>
      <protection locked="0"/>
    </xf>
    <xf numFmtId="44" fontId="32" fillId="41" borderId="38" xfId="45" applyFont="1" applyFill="1" applyBorder="1" applyAlignment="1" applyProtection="1">
      <alignment vertical="center" wrapText="1"/>
      <protection locked="0"/>
    </xf>
    <xf numFmtId="44" fontId="32" fillId="42" borderId="12" xfId="45" applyFont="1" applyFill="1" applyBorder="1" applyAlignment="1" applyProtection="1">
      <alignment horizontal="center" vertical="center" wrapText="1"/>
      <protection locked="0"/>
    </xf>
    <xf numFmtId="44" fontId="32" fillId="42" borderId="12" xfId="45" applyFont="1" applyFill="1" applyBorder="1" applyAlignment="1" applyProtection="1">
      <alignment horizontal="right" vertical="center"/>
      <protection locked="0"/>
    </xf>
    <xf numFmtId="44" fontId="32" fillId="41" borderId="12" xfId="45" applyFont="1" applyFill="1" applyBorder="1" applyAlignment="1" applyProtection="1">
      <alignment horizontal="center" vertical="center" wrapText="1"/>
      <protection locked="0"/>
    </xf>
    <xf numFmtId="44" fontId="32" fillId="41" borderId="12" xfId="45" applyFont="1" applyFill="1" applyBorder="1" applyAlignment="1" applyProtection="1">
      <alignment horizontal="center" vertical="center"/>
      <protection locked="0"/>
    </xf>
    <xf numFmtId="0" fontId="32" fillId="43" borderId="11" xfId="0" applyFont="1" applyFill="1" applyBorder="1" applyAlignment="1" applyProtection="1">
      <alignment horizontal="center" vertical="center" wrapText="1"/>
      <protection locked="0"/>
    </xf>
    <xf numFmtId="0" fontId="32" fillId="43" borderId="17" xfId="0" applyFont="1" applyFill="1" applyBorder="1" applyAlignment="1" applyProtection="1">
      <alignment horizontal="center" vertical="center" wrapText="1"/>
      <protection locked="0"/>
    </xf>
    <xf numFmtId="44" fontId="32" fillId="41" borderId="10" xfId="45" applyFont="1" applyFill="1" applyBorder="1" applyAlignment="1" applyProtection="1">
      <alignment horizontal="center" vertical="center" wrapText="1"/>
      <protection locked="0"/>
    </xf>
    <xf numFmtId="44" fontId="32" fillId="41" borderId="29" xfId="45" applyFont="1" applyFill="1" applyBorder="1" applyAlignment="1" applyProtection="1">
      <alignment horizontal="center" vertical="center" wrapText="1"/>
      <protection locked="0"/>
    </xf>
    <xf numFmtId="44" fontId="32" fillId="41" borderId="26" xfId="45" applyFont="1" applyFill="1" applyBorder="1" applyAlignment="1" applyProtection="1">
      <alignment horizontal="center" vertical="center" wrapText="1"/>
      <protection locked="0"/>
    </xf>
    <xf numFmtId="0" fontId="75" fillId="0" borderId="0" xfId="0" applyFont="1" applyFill="1" applyBorder="1" applyAlignment="1">
      <alignment horizontal="left" vertical="center"/>
    </xf>
    <xf numFmtId="0" fontId="37" fillId="0" borderId="22" xfId="0" applyFont="1" applyFill="1" applyBorder="1" applyAlignment="1">
      <alignment horizontal="left" vertical="center"/>
    </xf>
    <xf numFmtId="0" fontId="21" fillId="0" borderId="22" xfId="0" applyFont="1" applyFill="1" applyBorder="1" applyAlignment="1">
      <alignment horizontal="center"/>
    </xf>
    <xf numFmtId="0" fontId="76" fillId="0" borderId="0" xfId="0" applyFont="1" applyFill="1" applyBorder="1" applyAlignment="1">
      <alignment horizontal="left" vertical="center"/>
    </xf>
    <xf numFmtId="44" fontId="76" fillId="0" borderId="0" xfId="45" applyFont="1" applyFill="1" applyBorder="1" applyAlignment="1">
      <alignment horizontal="right" vertical="center"/>
    </xf>
    <xf numFmtId="44" fontId="77" fillId="47" borderId="10" xfId="45" applyFont="1" applyFill="1" applyBorder="1" applyAlignment="1" applyProtection="1">
      <alignment horizontal="center" vertical="center" wrapText="1"/>
      <protection locked="0"/>
    </xf>
    <xf numFmtId="44" fontId="77" fillId="31" borderId="10" xfId="45" applyFont="1" applyFill="1" applyBorder="1" applyAlignment="1">
      <alignment horizontal="center" vertical="center" wrapText="1"/>
    </xf>
    <xf numFmtId="44" fontId="77" fillId="44" borderId="10" xfId="45" applyFont="1" applyFill="1" applyBorder="1" applyAlignment="1" applyProtection="1">
      <alignment horizontal="center" vertical="center" wrapText="1"/>
      <protection locked="0"/>
    </xf>
    <xf numFmtId="49" fontId="43" fillId="48" borderId="0" xfId="0" applyNumberFormat="1" applyFont="1" applyFill="1" applyBorder="1" applyAlignment="1">
      <alignment horizontal="left" vertical="center" wrapText="1"/>
    </xf>
    <xf numFmtId="49" fontId="71" fillId="48" borderId="0" xfId="0" applyNumberFormat="1" applyFont="1" applyFill="1" applyBorder="1" applyAlignment="1">
      <alignment horizontal="left" vertical="center" wrapText="1"/>
    </xf>
    <xf numFmtId="49" fontId="50" fillId="48" borderId="0" xfId="0" applyNumberFormat="1" applyFont="1" applyFill="1" applyBorder="1" applyAlignment="1">
      <alignment horizontal="right" vertical="center" wrapText="1"/>
    </xf>
    <xf numFmtId="49" fontId="45" fillId="48" borderId="0" xfId="0" applyNumberFormat="1" applyFont="1" applyFill="1" applyBorder="1" applyAlignment="1">
      <alignment horizontal="center" vertical="center"/>
    </xf>
    <xf numFmtId="49" fontId="50" fillId="48" borderId="0" xfId="0" applyNumberFormat="1" applyFont="1" applyFill="1" applyBorder="1" applyAlignment="1">
      <alignment vertical="center"/>
    </xf>
    <xf numFmtId="49" fontId="50" fillId="49" borderId="0" xfId="0" applyNumberFormat="1" applyFont="1" applyFill="1" applyBorder="1" applyAlignment="1">
      <alignment vertical="center"/>
    </xf>
    <xf numFmtId="49" fontId="50" fillId="39" borderId="43" xfId="0" applyNumberFormat="1" applyFont="1" applyFill="1" applyBorder="1" applyAlignment="1">
      <alignment vertical="center"/>
    </xf>
    <xf numFmtId="49" fontId="21" fillId="39" borderId="44" xfId="0" applyNumberFormat="1" applyFont="1" applyFill="1" applyBorder="1" applyAlignment="1">
      <alignment horizontal="center"/>
    </xf>
    <xf numFmtId="1" fontId="42" fillId="31" borderId="32" xfId="0" applyNumberFormat="1" applyFont="1" applyFill="1" applyBorder="1" applyAlignment="1">
      <alignment horizontal="left" vertical="center" wrapText="1"/>
    </xf>
    <xf numFmtId="2" fontId="49" fillId="31" borderId="32" xfId="0" applyNumberFormat="1" applyFont="1" applyFill="1" applyBorder="1" applyAlignment="1">
      <alignment horizontal="center" vertical="center" wrapText="1"/>
    </xf>
    <xf numFmtId="1" fontId="42" fillId="31" borderId="32" xfId="0" applyNumberFormat="1" applyFont="1" applyFill="1" applyBorder="1" applyAlignment="1">
      <alignment horizontal="right" vertical="center" wrapText="1"/>
    </xf>
    <xf numFmtId="4" fontId="42" fillId="31" borderId="32" xfId="37" applyNumberFormat="1" applyFont="1" applyFill="1" applyBorder="1" applyAlignment="1">
      <alignment horizontal="center" vertical="center"/>
    </xf>
    <xf numFmtId="165" fontId="42" fillId="31" borderId="32" xfId="0" applyNumberFormat="1" applyFont="1" applyFill="1" applyBorder="1" applyAlignment="1">
      <alignment horizontal="left" vertical="center" wrapText="1"/>
    </xf>
    <xf numFmtId="168" fontId="42" fillId="31" borderId="32" xfId="37" applyNumberFormat="1" applyFont="1" applyFill="1" applyBorder="1" applyAlignment="1">
      <alignment horizontal="center" vertical="center"/>
    </xf>
    <xf numFmtId="44" fontId="42" fillId="31" borderId="32" xfId="45" applyFont="1" applyFill="1" applyBorder="1" applyAlignment="1">
      <alignment horizontal="center" vertical="center"/>
    </xf>
    <xf numFmtId="0" fontId="32" fillId="50" borderId="32" xfId="0" applyFont="1" applyFill="1" applyBorder="1" applyAlignment="1">
      <alignment horizontal="center" wrapText="1"/>
    </xf>
    <xf numFmtId="4" fontId="42" fillId="50" borderId="32" xfId="37" applyNumberFormat="1" applyFont="1" applyFill="1" applyBorder="1" applyAlignment="1">
      <alignment horizontal="center" vertical="center"/>
    </xf>
    <xf numFmtId="44" fontId="70" fillId="40" borderId="45" xfId="45" applyFont="1" applyFill="1" applyBorder="1" applyAlignment="1">
      <alignment horizontal="center" vertical="center" wrapText="1"/>
    </xf>
    <xf numFmtId="0" fontId="70" fillId="40" borderId="46" xfId="0" applyFont="1" applyFill="1" applyBorder="1" applyAlignment="1">
      <alignment horizontal="center" vertical="center" wrapText="1"/>
    </xf>
    <xf numFmtId="1" fontId="42" fillId="31" borderId="22" xfId="0" applyNumberFormat="1" applyFont="1" applyFill="1" applyBorder="1" applyAlignment="1">
      <alignment horizontal="left" vertical="center" wrapText="1"/>
    </xf>
    <xf numFmtId="2" fontId="49" fillId="31" borderId="22" xfId="0" applyNumberFormat="1" applyFont="1" applyFill="1" applyBorder="1" applyAlignment="1">
      <alignment horizontal="center" vertical="center" wrapText="1"/>
    </xf>
    <xf numFmtId="1" fontId="42" fillId="31" borderId="22" xfId="0" applyNumberFormat="1" applyFont="1" applyFill="1" applyBorder="1" applyAlignment="1">
      <alignment horizontal="right" vertical="center" wrapText="1"/>
    </xf>
    <xf numFmtId="4" fontId="42" fillId="31" borderId="22" xfId="37" applyNumberFormat="1" applyFont="1" applyFill="1" applyBorder="1" applyAlignment="1">
      <alignment horizontal="center" vertical="center"/>
    </xf>
    <xf numFmtId="165" fontId="42" fillId="31" borderId="22" xfId="0" applyNumberFormat="1" applyFont="1" applyFill="1" applyBorder="1" applyAlignment="1">
      <alignment horizontal="left" vertical="center" wrapText="1"/>
    </xf>
    <xf numFmtId="168" fontId="42" fillId="31" borderId="22" xfId="37" applyNumberFormat="1" applyFont="1" applyFill="1" applyBorder="1" applyAlignment="1">
      <alignment horizontal="center" vertical="center"/>
    </xf>
    <xf numFmtId="44" fontId="42" fillId="31" borderId="22" xfId="45" applyFont="1" applyFill="1" applyBorder="1" applyAlignment="1">
      <alignment horizontal="center" vertical="center"/>
    </xf>
    <xf numFmtId="0" fontId="32" fillId="50" borderId="22" xfId="0" applyFont="1" applyFill="1" applyBorder="1" applyAlignment="1">
      <alignment horizontal="center" wrapText="1"/>
    </xf>
    <xf numFmtId="4" fontId="42" fillId="50" borderId="22" xfId="37" applyNumberFormat="1" applyFont="1" applyFill="1" applyBorder="1" applyAlignment="1">
      <alignment horizontal="center" vertical="center"/>
    </xf>
    <xf numFmtId="1" fontId="42" fillId="31" borderId="41" xfId="0" applyNumberFormat="1" applyFont="1" applyFill="1" applyBorder="1" applyAlignment="1">
      <alignment horizontal="left" vertical="center" wrapText="1"/>
    </xf>
    <xf numFmtId="1" fontId="42" fillId="31" borderId="41" xfId="0" applyNumberFormat="1" applyFont="1" applyFill="1" applyBorder="1" applyAlignment="1">
      <alignment horizontal="right" vertical="center" wrapText="1"/>
    </xf>
    <xf numFmtId="2" fontId="49" fillId="31" borderId="41" xfId="0" applyNumberFormat="1" applyFont="1" applyFill="1" applyBorder="1" applyAlignment="1">
      <alignment horizontal="center" vertical="center" wrapText="1"/>
    </xf>
    <xf numFmtId="4" fontId="42" fillId="31" borderId="41" xfId="37" applyNumberFormat="1" applyFont="1" applyFill="1" applyBorder="1" applyAlignment="1">
      <alignment horizontal="center" vertical="center"/>
    </xf>
    <xf numFmtId="165" fontId="42" fillId="31" borderId="41" xfId="0" applyNumberFormat="1" applyFont="1" applyFill="1" applyBorder="1" applyAlignment="1">
      <alignment horizontal="left" vertical="center" wrapText="1"/>
    </xf>
    <xf numFmtId="168" fontId="42" fillId="31" borderId="41" xfId="37" applyNumberFormat="1" applyFont="1" applyFill="1" applyBorder="1" applyAlignment="1">
      <alignment horizontal="center" vertical="center"/>
    </xf>
    <xf numFmtId="44" fontId="42" fillId="31" borderId="41" xfId="45" applyFont="1" applyFill="1" applyBorder="1" applyAlignment="1">
      <alignment horizontal="center" vertical="center"/>
    </xf>
    <xf numFmtId="0" fontId="32" fillId="50" borderId="41" xfId="0" applyFont="1" applyFill="1" applyBorder="1" applyAlignment="1">
      <alignment horizontal="center" wrapText="1"/>
    </xf>
    <xf numFmtId="4" fontId="42" fillId="50" borderId="41" xfId="37" applyNumberFormat="1" applyFont="1" applyFill="1" applyBorder="1" applyAlignment="1">
      <alignment horizontal="center" vertical="center"/>
    </xf>
    <xf numFmtId="9" fontId="42" fillId="31" borderId="32" xfId="48" applyFont="1" applyFill="1" applyBorder="1" applyAlignment="1">
      <alignment horizontal="center" vertical="center"/>
    </xf>
    <xf numFmtId="44" fontId="70" fillId="40" borderId="47" xfId="0" applyNumberFormat="1" applyFont="1" applyFill="1" applyBorder="1" applyAlignment="1">
      <alignment horizontal="center" vertical="center" wrapText="1"/>
    </xf>
    <xf numFmtId="9" fontId="42" fillId="31" borderId="48" xfId="48" applyFont="1" applyFill="1" applyBorder="1" applyAlignment="1">
      <alignment horizontal="center" vertical="center"/>
    </xf>
    <xf numFmtId="0" fontId="56" fillId="0" borderId="34" xfId="0" applyFont="1" applyFill="1" applyBorder="1" applyAlignment="1" applyProtection="1">
      <alignment horizontal="left" vertical="center"/>
      <protection locked="0"/>
    </xf>
    <xf numFmtId="0" fontId="56" fillId="0" borderId="0" xfId="0" applyFont="1"/>
    <xf numFmtId="0" fontId="57" fillId="0" borderId="33" xfId="0" applyFont="1" applyFill="1" applyBorder="1" applyAlignment="1" applyProtection="1">
      <alignment horizontal="center" vertical="center"/>
      <protection locked="0"/>
    </xf>
    <xf numFmtId="44" fontId="57" fillId="0" borderId="33" xfId="45" applyFont="1" applyFill="1" applyBorder="1" applyAlignment="1" applyProtection="1">
      <alignment horizontal="center" vertical="center"/>
      <protection locked="0"/>
    </xf>
    <xf numFmtId="0" fontId="57" fillId="0" borderId="0" xfId="0" applyFont="1"/>
    <xf numFmtId="0" fontId="57" fillId="0" borderId="34" xfId="0" applyFont="1" applyFill="1" applyBorder="1" applyAlignment="1" applyProtection="1">
      <alignment horizontal="left" vertical="center"/>
      <protection locked="0"/>
    </xf>
    <xf numFmtId="0" fontId="1" fillId="0" borderId="40" xfId="0" applyFont="1" applyFill="1" applyBorder="1" applyAlignment="1" applyProtection="1">
      <alignment horizontal="left" vertical="center"/>
      <protection locked="0"/>
    </xf>
    <xf numFmtId="0" fontId="56" fillId="52" borderId="33" xfId="0" applyFont="1" applyFill="1" applyBorder="1" applyAlignment="1" applyProtection="1">
      <alignment horizontal="center" vertical="center"/>
      <protection locked="0"/>
    </xf>
    <xf numFmtId="44" fontId="59" fillId="52" borderId="33" xfId="45" applyFont="1" applyFill="1" applyBorder="1" applyAlignment="1" applyProtection="1">
      <alignment horizontal="center" vertical="center"/>
      <protection locked="0"/>
    </xf>
    <xf numFmtId="0" fontId="57" fillId="0" borderId="0" xfId="0" applyFont="1" applyFill="1" applyBorder="1" applyAlignment="1" applyProtection="1">
      <alignment horizontal="left" vertical="center"/>
      <protection locked="0"/>
    </xf>
    <xf numFmtId="0" fontId="57" fillId="0" borderId="40" xfId="0" applyFont="1" applyFill="1" applyBorder="1" applyAlignment="1" applyProtection="1">
      <alignment horizontal="left" vertical="center"/>
      <protection locked="0"/>
    </xf>
    <xf numFmtId="0" fontId="56" fillId="52" borderId="34" xfId="0" applyFont="1" applyFill="1" applyBorder="1" applyAlignment="1" applyProtection="1">
      <alignment horizontal="left" vertical="center"/>
      <protection locked="0"/>
    </xf>
    <xf numFmtId="0" fontId="56" fillId="52" borderId="0" xfId="0" applyFont="1" applyFill="1" applyBorder="1" applyAlignment="1" applyProtection="1">
      <alignment horizontal="left" vertical="center"/>
      <protection locked="0"/>
    </xf>
    <xf numFmtId="0" fontId="1" fillId="52" borderId="40" xfId="0" applyFont="1" applyFill="1" applyBorder="1" applyAlignment="1" applyProtection="1">
      <alignment horizontal="left" vertical="center"/>
      <protection locked="0"/>
    </xf>
    <xf numFmtId="0" fontId="33" fillId="52" borderId="33" xfId="0" applyFont="1" applyFill="1" applyBorder="1" applyAlignment="1" applyProtection="1">
      <alignment horizontal="center" vertical="center"/>
      <protection locked="0"/>
    </xf>
    <xf numFmtId="3" fontId="33" fillId="52" borderId="16" xfId="0" applyNumberFormat="1" applyFont="1" applyFill="1" applyBorder="1" applyAlignment="1" applyProtection="1">
      <alignment horizontal="center" vertical="center"/>
      <protection locked="0"/>
    </xf>
    <xf numFmtId="170" fontId="33" fillId="52" borderId="16" xfId="0" applyNumberFormat="1" applyFont="1" applyFill="1" applyBorder="1" applyAlignment="1" applyProtection="1">
      <alignment horizontal="center" vertical="center"/>
      <protection locked="0"/>
    </xf>
    <xf numFmtId="44" fontId="59" fillId="52" borderId="16" xfId="45" applyFont="1" applyFill="1" applyBorder="1" applyAlignment="1" applyProtection="1">
      <alignment horizontal="center" vertical="center"/>
      <protection locked="0"/>
    </xf>
    <xf numFmtId="0" fontId="33" fillId="52" borderId="16" xfId="0" applyFont="1" applyFill="1" applyBorder="1" applyAlignment="1" applyProtection="1">
      <alignment horizontal="center" vertical="center"/>
      <protection locked="0"/>
    </xf>
    <xf numFmtId="49" fontId="43" fillId="45" borderId="0" xfId="0" applyNumberFormat="1" applyFont="1" applyFill="1" applyBorder="1" applyAlignment="1">
      <alignment horizontal="left" vertical="center" wrapText="1"/>
    </xf>
    <xf numFmtId="49" fontId="71" fillId="45" borderId="0" xfId="0" applyNumberFormat="1" applyFont="1" applyFill="1" applyBorder="1" applyAlignment="1">
      <alignment horizontal="left" vertical="center" wrapText="1"/>
    </xf>
    <xf numFmtId="49" fontId="50" fillId="45" borderId="0" xfId="0" applyNumberFormat="1" applyFont="1" applyFill="1" applyBorder="1" applyAlignment="1">
      <alignment horizontal="right" vertical="center" wrapText="1"/>
    </xf>
    <xf numFmtId="49" fontId="45" fillId="45" borderId="0" xfId="0" applyNumberFormat="1" applyFont="1" applyFill="1" applyBorder="1" applyAlignment="1">
      <alignment horizontal="center" vertical="center"/>
    </xf>
    <xf numFmtId="49" fontId="50" fillId="45" borderId="0" xfId="0" applyNumberFormat="1" applyFont="1" applyFill="1" applyBorder="1" applyAlignment="1">
      <alignment vertical="center"/>
    </xf>
    <xf numFmtId="1" fontId="42" fillId="46" borderId="32" xfId="0" applyNumberFormat="1" applyFont="1" applyFill="1" applyBorder="1" applyAlignment="1">
      <alignment horizontal="left" vertical="center" wrapText="1"/>
    </xf>
    <xf numFmtId="2" fontId="49" fillId="46" borderId="32" xfId="0" applyNumberFormat="1" applyFont="1" applyFill="1" applyBorder="1" applyAlignment="1">
      <alignment horizontal="center" vertical="center" wrapText="1"/>
    </xf>
    <xf numFmtId="1" fontId="42" fillId="46" borderId="32" xfId="0" applyNumberFormat="1" applyFont="1" applyFill="1" applyBorder="1" applyAlignment="1">
      <alignment horizontal="right" vertical="center" wrapText="1"/>
    </xf>
    <xf numFmtId="4" fontId="42" fillId="46" borderId="32" xfId="37" applyNumberFormat="1" applyFont="1" applyFill="1" applyBorder="1" applyAlignment="1">
      <alignment horizontal="center" vertical="center"/>
    </xf>
    <xf numFmtId="165" fontId="42" fillId="46" borderId="32" xfId="0" applyNumberFormat="1" applyFont="1" applyFill="1" applyBorder="1" applyAlignment="1">
      <alignment horizontal="left" vertical="center" wrapText="1"/>
    </xf>
    <xf numFmtId="168" fontId="42" fillId="46" borderId="32" xfId="37" applyNumberFormat="1" applyFont="1" applyFill="1" applyBorder="1" applyAlignment="1">
      <alignment horizontal="center" vertical="center"/>
    </xf>
    <xf numFmtId="44" fontId="42" fillId="46" borderId="32" xfId="45" applyFont="1" applyFill="1" applyBorder="1" applyAlignment="1">
      <alignment horizontal="center" vertical="center"/>
    </xf>
    <xf numFmtId="0" fontId="32" fillId="46" borderId="32" xfId="0" applyFont="1" applyFill="1" applyBorder="1" applyAlignment="1">
      <alignment horizontal="center" wrapText="1"/>
    </xf>
    <xf numFmtId="1" fontId="42" fillId="46" borderId="22" xfId="0" applyNumberFormat="1" applyFont="1" applyFill="1" applyBorder="1" applyAlignment="1">
      <alignment horizontal="left" vertical="center" wrapText="1"/>
    </xf>
    <xf numFmtId="2" fontId="49" fillId="46" borderId="22" xfId="0" applyNumberFormat="1" applyFont="1" applyFill="1" applyBorder="1" applyAlignment="1">
      <alignment horizontal="center" vertical="center" wrapText="1"/>
    </xf>
    <xf numFmtId="1" fontId="42" fillId="46" borderId="22" xfId="0" applyNumberFormat="1" applyFont="1" applyFill="1" applyBorder="1" applyAlignment="1">
      <alignment horizontal="right" vertical="center" wrapText="1"/>
    </xf>
    <xf numFmtId="4" fontId="42" fillId="46" borderId="22" xfId="37" applyNumberFormat="1" applyFont="1" applyFill="1" applyBorder="1" applyAlignment="1">
      <alignment horizontal="center" vertical="center"/>
    </xf>
    <xf numFmtId="165" fontId="42" fillId="46" borderId="22" xfId="0" applyNumberFormat="1" applyFont="1" applyFill="1" applyBorder="1" applyAlignment="1">
      <alignment horizontal="left" vertical="center" wrapText="1"/>
    </xf>
    <xf numFmtId="168" fontId="42" fillId="46" borderId="22" xfId="37" applyNumberFormat="1" applyFont="1" applyFill="1" applyBorder="1" applyAlignment="1">
      <alignment horizontal="center" vertical="center"/>
    </xf>
    <xf numFmtId="44" fontId="42" fillId="46" borderId="22" xfId="45" applyFont="1" applyFill="1" applyBorder="1" applyAlignment="1">
      <alignment horizontal="center" vertical="center"/>
    </xf>
    <xf numFmtId="0" fontId="32" fillId="46" borderId="22" xfId="0" applyFont="1" applyFill="1" applyBorder="1" applyAlignment="1">
      <alignment horizontal="center" wrapText="1"/>
    </xf>
    <xf numFmtId="49" fontId="43" fillId="45" borderId="0" xfId="0" applyNumberFormat="1" applyFont="1" applyFill="1" applyBorder="1" applyAlignment="1">
      <alignment vertical="center"/>
    </xf>
    <xf numFmtId="0" fontId="56" fillId="0" borderId="0" xfId="0" applyFont="1" applyFill="1" applyBorder="1" applyAlignment="1" applyProtection="1">
      <alignment horizontal="left" vertical="center"/>
      <protection locked="0"/>
    </xf>
    <xf numFmtId="0" fontId="60" fillId="0" borderId="0" xfId="0" applyFont="1" applyFill="1" applyAlignment="1" applyProtection="1">
      <alignment horizontal="center" vertical="center"/>
      <protection locked="0"/>
    </xf>
    <xf numFmtId="0" fontId="61" fillId="0" borderId="0" xfId="0" applyFont="1" applyFill="1" applyBorder="1" applyAlignment="1" applyProtection="1">
      <alignment horizontal="left" vertical="center" indent="2"/>
      <protection locked="0"/>
    </xf>
    <xf numFmtId="0" fontId="61" fillId="0" borderId="32" xfId="0" applyFont="1" applyFill="1" applyBorder="1" applyAlignment="1" applyProtection="1">
      <alignment horizontal="left" vertical="center" indent="2"/>
      <protection locked="0"/>
    </xf>
    <xf numFmtId="0" fontId="61" fillId="0" borderId="25" xfId="0" applyFont="1" applyFill="1" applyBorder="1" applyAlignment="1" applyProtection="1">
      <alignment horizontal="left" vertical="center"/>
    </xf>
    <xf numFmtId="0" fontId="61" fillId="0" borderId="30" xfId="0" applyFont="1" applyFill="1" applyBorder="1" applyAlignment="1" applyProtection="1">
      <alignment horizontal="left" vertical="center"/>
    </xf>
    <xf numFmtId="0" fontId="56" fillId="0" borderId="30" xfId="0" applyFont="1" applyFill="1" applyBorder="1" applyAlignment="1" applyProtection="1">
      <alignment horizontal="left" vertical="center"/>
      <protection locked="0"/>
    </xf>
    <xf numFmtId="0" fontId="61" fillId="0" borderId="30" xfId="0" applyFont="1" applyFill="1" applyBorder="1" applyAlignment="1" applyProtection="1">
      <alignment horizontal="center" vertical="center"/>
    </xf>
    <xf numFmtId="0" fontId="61" fillId="0" borderId="0" xfId="0" applyFont="1" applyFill="1" applyBorder="1" applyAlignment="1" applyProtection="1">
      <alignment horizontal="center" vertical="center"/>
    </xf>
    <xf numFmtId="0" fontId="61" fillId="0" borderId="32" xfId="0" applyFont="1" applyFill="1" applyBorder="1" applyAlignment="1" applyProtection="1">
      <alignment horizontal="center" vertical="center"/>
    </xf>
    <xf numFmtId="169" fontId="56" fillId="0" borderId="37" xfId="0" applyNumberFormat="1" applyFont="1" applyFill="1" applyBorder="1" applyAlignment="1" applyProtection="1">
      <alignment horizontal="center" vertical="center"/>
      <protection locked="0"/>
    </xf>
    <xf numFmtId="169" fontId="56" fillId="0" borderId="40" xfId="0" applyNumberFormat="1" applyFont="1" applyFill="1" applyBorder="1" applyAlignment="1" applyProtection="1">
      <alignment horizontal="center" vertical="center"/>
      <protection locked="0"/>
    </xf>
    <xf numFmtId="169" fontId="56" fillId="0" borderId="39" xfId="0" applyNumberFormat="1" applyFont="1" applyFill="1" applyBorder="1" applyAlignment="1" applyProtection="1">
      <alignment horizontal="center" vertical="center"/>
      <protection locked="0"/>
    </xf>
    <xf numFmtId="0" fontId="61" fillId="0" borderId="34" xfId="0" applyFont="1" applyFill="1" applyBorder="1" applyAlignment="1" applyProtection="1">
      <alignment horizontal="left" vertical="center"/>
    </xf>
    <xf numFmtId="0" fontId="61" fillId="0" borderId="0" xfId="0" applyFont="1" applyFill="1" applyBorder="1" applyAlignment="1" applyProtection="1">
      <alignment horizontal="left" vertical="center"/>
    </xf>
    <xf numFmtId="0" fontId="56" fillId="0" borderId="0" xfId="0" applyFont="1" applyFill="1" applyBorder="1" applyAlignment="1" applyProtection="1">
      <alignment horizontal="left" vertical="center"/>
      <protection locked="0"/>
    </xf>
    <xf numFmtId="0" fontId="61" fillId="0" borderId="38" xfId="0" applyFont="1" applyFill="1" applyBorder="1" applyAlignment="1" applyProtection="1">
      <alignment horizontal="left" vertical="center"/>
    </xf>
    <xf numFmtId="0" fontId="61" fillId="0" borderId="32" xfId="0" applyFont="1" applyFill="1" applyBorder="1" applyAlignment="1" applyProtection="1">
      <alignment horizontal="left" vertical="center"/>
    </xf>
    <xf numFmtId="0" fontId="56" fillId="0" borderId="32" xfId="0" applyFont="1" applyFill="1" applyBorder="1" applyAlignment="1" applyProtection="1">
      <alignment horizontal="left" vertical="center"/>
      <protection locked="0"/>
    </xf>
    <xf numFmtId="0" fontId="56" fillId="0" borderId="30" xfId="0" applyFont="1" applyFill="1" applyBorder="1" applyAlignment="1" applyProtection="1">
      <alignment horizontal="center"/>
    </xf>
    <xf numFmtId="0" fontId="56" fillId="0" borderId="32" xfId="0" applyFont="1" applyFill="1" applyBorder="1" applyAlignment="1" applyProtection="1">
      <alignment horizontal="center"/>
    </xf>
    <xf numFmtId="0" fontId="61" fillId="51" borderId="14" xfId="0" applyFont="1" applyFill="1" applyBorder="1" applyAlignment="1" applyProtection="1">
      <alignment horizontal="center" vertical="center"/>
    </xf>
    <xf numFmtId="0" fontId="61" fillId="51" borderId="33" xfId="0" applyFont="1" applyFill="1" applyBorder="1" applyAlignment="1" applyProtection="1">
      <alignment horizontal="center" vertical="center"/>
    </xf>
    <xf numFmtId="0" fontId="61" fillId="51" borderId="35" xfId="0" applyFont="1" applyFill="1" applyBorder="1" applyAlignment="1" applyProtection="1">
      <alignment horizontal="center" vertical="center"/>
    </xf>
    <xf numFmtId="0" fontId="61" fillId="51" borderId="25" xfId="0" applyFont="1" applyFill="1" applyBorder="1" applyAlignment="1" applyProtection="1">
      <alignment horizontal="center" vertical="center"/>
    </xf>
    <xf numFmtId="0" fontId="61" fillId="51" borderId="30" xfId="0" applyFont="1" applyFill="1" applyBorder="1" applyAlignment="1" applyProtection="1">
      <alignment horizontal="center" vertical="center"/>
    </xf>
    <xf numFmtId="0" fontId="61" fillId="51" borderId="37" xfId="0" applyFont="1" applyFill="1" applyBorder="1" applyAlignment="1" applyProtection="1">
      <alignment horizontal="center" vertical="center"/>
    </xf>
    <xf numFmtId="0" fontId="61" fillId="51" borderId="34" xfId="0" applyFont="1" applyFill="1" applyBorder="1" applyAlignment="1" applyProtection="1">
      <alignment horizontal="center" vertical="center"/>
    </xf>
    <xf numFmtId="0" fontId="61" fillId="51" borderId="0" xfId="0" applyFont="1" applyFill="1" applyBorder="1" applyAlignment="1" applyProtection="1">
      <alignment horizontal="center" vertical="center"/>
    </xf>
    <xf numFmtId="0" fontId="61" fillId="51" borderId="40" xfId="0" applyFont="1" applyFill="1" applyBorder="1" applyAlignment="1" applyProtection="1">
      <alignment horizontal="center" vertical="center"/>
    </xf>
    <xf numFmtId="0" fontId="61" fillId="51" borderId="38" xfId="0" applyFont="1" applyFill="1" applyBorder="1" applyAlignment="1" applyProtection="1">
      <alignment horizontal="center" vertical="center"/>
    </xf>
    <xf numFmtId="0" fontId="61" fillId="51" borderId="32" xfId="0" applyFont="1" applyFill="1" applyBorder="1" applyAlignment="1" applyProtection="1">
      <alignment horizontal="center" vertical="center"/>
    </xf>
    <xf numFmtId="0" fontId="61" fillId="51" borderId="39" xfId="0" applyFont="1" applyFill="1" applyBorder="1" applyAlignment="1" applyProtection="1">
      <alignment horizontal="center" vertical="center"/>
    </xf>
    <xf numFmtId="0" fontId="56" fillId="0" borderId="34" xfId="0" applyFont="1" applyFill="1" applyBorder="1" applyAlignment="1" applyProtection="1">
      <alignment horizontal="center"/>
    </xf>
    <xf numFmtId="0" fontId="56" fillId="0" borderId="0" xfId="0" applyFont="1" applyFill="1" applyBorder="1" applyAlignment="1" applyProtection="1">
      <alignment horizontal="center"/>
    </xf>
    <xf numFmtId="44" fontId="59" fillId="0" borderId="40" xfId="45" applyFont="1" applyFill="1" applyBorder="1" applyAlignment="1" applyProtection="1">
      <alignment horizontal="center"/>
    </xf>
    <xf numFmtId="0" fontId="57" fillId="0" borderId="25" xfId="0" applyFont="1" applyFill="1" applyBorder="1" applyAlignment="1" applyProtection="1">
      <alignment horizontal="center" vertical="center"/>
      <protection locked="0"/>
    </xf>
    <xf numFmtId="0" fontId="57" fillId="0" borderId="30" xfId="0" applyFont="1" applyFill="1" applyBorder="1" applyAlignment="1" applyProtection="1">
      <alignment horizontal="center" vertical="center"/>
      <protection locked="0"/>
    </xf>
    <xf numFmtId="0" fontId="57" fillId="0" borderId="37" xfId="0" applyFont="1" applyFill="1" applyBorder="1" applyAlignment="1" applyProtection="1">
      <alignment horizontal="center" vertical="center"/>
      <protection locked="0"/>
    </xf>
    <xf numFmtId="43" fontId="57" fillId="0" borderId="34" xfId="47" applyFont="1" applyFill="1" applyBorder="1" applyAlignment="1" applyProtection="1">
      <alignment horizontal="center" vertical="center"/>
      <protection locked="0"/>
    </xf>
    <xf numFmtId="43" fontId="57" fillId="0" borderId="0" xfId="47" applyFont="1" applyFill="1" applyBorder="1" applyAlignment="1" applyProtection="1">
      <alignment horizontal="center" vertical="center"/>
      <protection locked="0"/>
    </xf>
    <xf numFmtId="43" fontId="57" fillId="0" borderId="40" xfId="47" applyFont="1" applyFill="1" applyBorder="1" applyAlignment="1" applyProtection="1">
      <alignment horizontal="center" vertical="center"/>
      <protection locked="0"/>
    </xf>
    <xf numFmtId="0" fontId="57" fillId="0" borderId="34" xfId="0" applyFont="1" applyFill="1" applyBorder="1" applyAlignment="1" applyProtection="1">
      <alignment horizontal="center" vertical="center"/>
      <protection locked="0"/>
    </xf>
    <xf numFmtId="0" fontId="57" fillId="0" borderId="0" xfId="0" applyFont="1" applyFill="1" applyBorder="1" applyAlignment="1" applyProtection="1">
      <alignment horizontal="center" vertical="center"/>
      <protection locked="0"/>
    </xf>
    <xf numFmtId="0" fontId="57" fillId="0" borderId="40" xfId="0" applyFont="1" applyFill="1" applyBorder="1" applyAlignment="1" applyProtection="1">
      <alignment horizontal="center" vertical="center"/>
      <protection locked="0"/>
    </xf>
    <xf numFmtId="49" fontId="57" fillId="0" borderId="34" xfId="47" applyNumberFormat="1" applyFont="1" applyFill="1" applyBorder="1" applyAlignment="1" applyProtection="1">
      <alignment horizontal="center" vertical="center"/>
      <protection locked="0"/>
    </xf>
    <xf numFmtId="49" fontId="57" fillId="0" borderId="0" xfId="47" applyNumberFormat="1" applyFont="1" applyFill="1" applyBorder="1" applyAlignment="1" applyProtection="1">
      <alignment horizontal="center" vertical="center"/>
      <protection locked="0"/>
    </xf>
    <xf numFmtId="49" fontId="57" fillId="0" borderId="40" xfId="47" applyNumberFormat="1" applyFont="1" applyFill="1" applyBorder="1" applyAlignment="1" applyProtection="1">
      <alignment horizontal="center" vertical="center"/>
      <protection locked="0"/>
    </xf>
    <xf numFmtId="0" fontId="59" fillId="52" borderId="34" xfId="0" applyFont="1" applyFill="1" applyBorder="1" applyAlignment="1" applyProtection="1">
      <alignment vertical="center"/>
      <protection locked="0"/>
    </xf>
    <xf numFmtId="0" fontId="59" fillId="52" borderId="0" xfId="0" applyFont="1" applyFill="1" applyBorder="1" applyAlignment="1" applyProtection="1">
      <alignment vertical="center"/>
      <protection locked="0"/>
    </xf>
    <xf numFmtId="0" fontId="59" fillId="52" borderId="40" xfId="0" applyFont="1" applyFill="1" applyBorder="1" applyAlignment="1" applyProtection="1">
      <alignment vertical="center"/>
      <protection locked="0"/>
    </xf>
    <xf numFmtId="0" fontId="80" fillId="29" borderId="24" xfId="0" applyFont="1" applyFill="1" applyBorder="1" applyAlignment="1" applyProtection="1">
      <alignment horizontal="right" vertical="center"/>
    </xf>
    <xf numFmtId="0" fontId="80" fillId="29" borderId="13" xfId="0" applyFont="1" applyFill="1" applyBorder="1" applyAlignment="1" applyProtection="1">
      <alignment horizontal="right" vertical="center"/>
    </xf>
    <xf numFmtId="0" fontId="80" fillId="29" borderId="42" xfId="0" applyFont="1" applyFill="1" applyBorder="1" applyAlignment="1" applyProtection="1">
      <alignment horizontal="right" vertical="center"/>
    </xf>
    <xf numFmtId="44" fontId="81" fillId="29" borderId="13" xfId="45" applyFont="1" applyFill="1" applyBorder="1" applyAlignment="1" applyProtection="1">
      <alignment horizontal="right" vertical="center"/>
    </xf>
    <xf numFmtId="44" fontId="81" fillId="29" borderId="42" xfId="45" applyFont="1" applyFill="1" applyBorder="1" applyAlignment="1" applyProtection="1">
      <alignment horizontal="right" vertical="center"/>
    </xf>
    <xf numFmtId="0" fontId="79" fillId="0" borderId="0" xfId="0" applyFont="1" applyFill="1" applyBorder="1" applyAlignment="1" applyProtection="1">
      <alignment horizontal="center" wrapText="1"/>
    </xf>
    <xf numFmtId="0" fontId="65" fillId="0" borderId="0" xfId="0" applyFont="1" applyFill="1" applyAlignment="1" applyProtection="1">
      <alignment horizontal="center" wrapText="1"/>
    </xf>
    <xf numFmtId="0" fontId="65" fillId="0" borderId="0" xfId="0" applyFont="1" applyFill="1" applyAlignment="1" applyProtection="1">
      <alignment horizontal="center"/>
    </xf>
    <xf numFmtId="0" fontId="56" fillId="0" borderId="40" xfId="0" applyFont="1" applyFill="1" applyBorder="1" applyAlignment="1" applyProtection="1">
      <alignment horizontal="center"/>
    </xf>
    <xf numFmtId="0" fontId="62" fillId="0" borderId="34" xfId="0" applyFont="1" applyFill="1" applyBorder="1" applyAlignment="1" applyProtection="1">
      <alignment horizontal="right" vertical="center"/>
      <protection locked="0"/>
    </xf>
    <xf numFmtId="0" fontId="62" fillId="0" borderId="0" xfId="0" applyFont="1" applyFill="1" applyBorder="1" applyAlignment="1" applyProtection="1">
      <alignment horizontal="right" vertical="center"/>
      <protection locked="0"/>
    </xf>
    <xf numFmtId="0" fontId="62" fillId="0" borderId="0" xfId="0" applyFont="1" applyFill="1" applyBorder="1" applyAlignment="1" applyProtection="1">
      <alignment horizontal="left" vertical="center"/>
      <protection locked="0"/>
    </xf>
    <xf numFmtId="0" fontId="63" fillId="0" borderId="26" xfId="0" applyFont="1" applyFill="1" applyBorder="1" applyAlignment="1" applyProtection="1">
      <alignment horizontal="center" vertical="center" wrapText="1"/>
    </xf>
    <xf numFmtId="0" fontId="63" fillId="0" borderId="22" xfId="0" applyFont="1" applyFill="1" applyBorder="1" applyAlignment="1" applyProtection="1">
      <alignment horizontal="center" vertical="center" wrapText="1"/>
    </xf>
    <xf numFmtId="0" fontId="63" fillId="0" borderId="22" xfId="0" applyFont="1" applyFill="1" applyBorder="1" applyAlignment="1" applyProtection="1">
      <alignment horizontal="center" vertical="center"/>
    </xf>
    <xf numFmtId="0" fontId="63" fillId="0" borderId="28" xfId="0" applyFont="1" applyFill="1" applyBorder="1" applyAlignment="1" applyProtection="1">
      <alignment horizontal="center" vertical="center"/>
    </xf>
    <xf numFmtId="0" fontId="64" fillId="0" borderId="30" xfId="0" applyFont="1" applyFill="1" applyBorder="1" applyAlignment="1" applyProtection="1">
      <alignment horizontal="left"/>
    </xf>
    <xf numFmtId="0" fontId="78" fillId="0" borderId="34" xfId="0" applyFont="1" applyFill="1" applyBorder="1" applyAlignment="1" applyProtection="1">
      <alignment horizontal="left"/>
      <protection locked="0"/>
    </xf>
    <xf numFmtId="0" fontId="78" fillId="0" borderId="0" xfId="0" applyFont="1" applyFill="1" applyBorder="1" applyAlignment="1" applyProtection="1">
      <alignment horizontal="left"/>
      <protection locked="0"/>
    </xf>
    <xf numFmtId="0" fontId="78" fillId="0" borderId="40" xfId="0" applyFont="1" applyFill="1" applyBorder="1" applyAlignment="1" applyProtection="1">
      <alignment horizontal="left"/>
      <protection locked="0"/>
    </xf>
    <xf numFmtId="0" fontId="26" fillId="25" borderId="0" xfId="0" applyFont="1" applyFill="1" applyAlignment="1">
      <alignment horizontal="center"/>
    </xf>
    <xf numFmtId="0" fontId="24" fillId="25" borderId="0" xfId="0" applyFont="1" applyFill="1" applyAlignment="1">
      <alignment horizontal="center" wrapText="1"/>
    </xf>
    <xf numFmtId="0" fontId="35" fillId="25" borderId="0" xfId="0" applyFont="1" applyFill="1" applyAlignment="1">
      <alignment horizontal="center"/>
    </xf>
    <xf numFmtId="0" fontId="51" fillId="25" borderId="0" xfId="0" applyFont="1" applyFill="1" applyAlignment="1">
      <alignment horizontal="center"/>
    </xf>
    <xf numFmtId="0" fontId="52" fillId="25" borderId="0" xfId="0" applyFont="1" applyFill="1" applyAlignment="1">
      <alignment horizontal="center"/>
    </xf>
    <xf numFmtId="0" fontId="40" fillId="25" borderId="0" xfId="0" applyFont="1" applyFill="1" applyAlignment="1">
      <alignment horizontal="center"/>
    </xf>
    <xf numFmtId="49" fontId="68" fillId="25" borderId="0" xfId="0" applyNumberFormat="1" applyFont="1" applyFill="1" applyBorder="1" applyAlignment="1">
      <alignment horizontal="center" vertical="center"/>
    </xf>
  </cellXfs>
  <cellStyles count="49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Milliers" xfId="47" builtinId="3"/>
    <cellStyle name="Monétaire" xfId="45" builtinId="4"/>
    <cellStyle name="Neutral" xfId="36"/>
    <cellStyle name="Normal" xfId="0" builtinId="0"/>
    <cellStyle name="Normal 2" xfId="46"/>
    <cellStyle name="Normal 3" xfId="43"/>
    <cellStyle name="Normal 4" xfId="44"/>
    <cellStyle name="Normal_Budget grid SIPPET" xfId="37"/>
    <cellStyle name="Note" xfId="38"/>
    <cellStyle name="Output" xfId="39"/>
    <cellStyle name="Pourcentage" xfId="48" builtinId="5"/>
    <cellStyle name="Title" xfId="40"/>
    <cellStyle name="Total" xfId="41" builtinId="25" customBuiltin="1"/>
    <cellStyle name="Warning Text" xfId="42"/>
  </cellStyles>
  <dxfs count="84"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0"/>
      </font>
      <fill>
        <patternFill>
          <bgColor rgb="FFFF5357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AE9B"/>
      <color rgb="FFFF3300"/>
      <color rgb="FFFF5050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55</xdr:row>
      <xdr:rowOff>123826</xdr:rowOff>
    </xdr:from>
    <xdr:to>
      <xdr:col>7</xdr:col>
      <xdr:colOff>1095375</xdr:colOff>
      <xdr:row>60</xdr:row>
      <xdr:rowOff>142874</xdr:rowOff>
    </xdr:to>
    <xdr:sp macro="" textlink="">
      <xdr:nvSpPr>
        <xdr:cNvPr id="2" name="Text Box 287"/>
        <xdr:cNvSpPr txBox="1">
          <a:spLocks noChangeArrowheads="1"/>
        </xdr:cNvSpPr>
      </xdr:nvSpPr>
      <xdr:spPr bwMode="auto">
        <a:xfrm>
          <a:off x="8210550" y="12182476"/>
          <a:ext cx="2057400" cy="103822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0" mc:Ignorable="a14" a14:legacySpreadsheetColorIndex="26"/>
        </a:solidFill>
        <a:ln w="101600" cmpd="dbl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endParaRPr lang="fr-FR" sz="800" b="1" i="0" u="none" strike="noStrike" baseline="0">
            <a:solidFill>
              <a:srgbClr val="FF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IMPORTANT </a:t>
          </a:r>
        </a:p>
        <a:p>
          <a:pPr algn="ctr" rtl="0">
            <a:defRPr sz="1000"/>
          </a:pPr>
          <a:endParaRPr lang="fr-FR" sz="1200" b="1" i="0" u="none" strike="noStrike" baseline="0">
            <a:solidFill>
              <a:srgbClr val="FF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BANK ACCOUNT CHANGED</a:t>
          </a:r>
        </a:p>
      </xdr:txBody>
    </xdr:sp>
    <xdr:clientData/>
  </xdr:twoCellAnchor>
  <xdr:twoCellAnchor editAs="oneCell">
    <xdr:from>
      <xdr:col>0</xdr:col>
      <xdr:colOff>215901</xdr:colOff>
      <xdr:row>6</xdr:row>
      <xdr:rowOff>155575</xdr:rowOff>
    </xdr:from>
    <xdr:to>
      <xdr:col>2</xdr:col>
      <xdr:colOff>57151</xdr:colOff>
      <xdr:row>11</xdr:row>
      <xdr:rowOff>79375</xdr:rowOff>
    </xdr:to>
    <xdr:pic>
      <xdr:nvPicPr>
        <xdr:cNvPr id="5" name="Imagen 1" descr="C:\Users\cristina.ramos\Desktop\AIXIAL\aixial final\Aixial Logo\Aixial Logo Final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901" y="155575"/>
          <a:ext cx="1822450" cy="1190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204107</xdr:colOff>
      <xdr:row>2</xdr:row>
      <xdr:rowOff>12700</xdr:rowOff>
    </xdr:from>
    <xdr:to>
      <xdr:col>10</xdr:col>
      <xdr:colOff>428626</xdr:colOff>
      <xdr:row>46</xdr:row>
      <xdr:rowOff>95250</xdr:rowOff>
    </xdr:to>
    <xdr:sp macro="" textlink="">
      <xdr:nvSpPr>
        <xdr:cNvPr id="2" name="Rectangle 6"/>
        <xdr:cNvSpPr>
          <a:spLocks noChangeArrowheads="1"/>
        </xdr:cNvSpPr>
      </xdr:nvSpPr>
      <xdr:spPr bwMode="auto">
        <a:xfrm>
          <a:off x="204107" y="330200"/>
          <a:ext cx="16305894" cy="9226550"/>
        </a:xfrm>
        <a:prstGeom prst="rect">
          <a:avLst/>
        </a:prstGeom>
        <a:noFill/>
        <a:ln w="76200" cmpd="tri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425448</xdr:colOff>
      <xdr:row>14</xdr:row>
      <xdr:rowOff>124825</xdr:rowOff>
    </xdr:from>
    <xdr:to>
      <xdr:col>5</xdr:col>
      <xdr:colOff>141361</xdr:colOff>
      <xdr:row>24</xdr:row>
      <xdr:rowOff>31751</xdr:rowOff>
    </xdr:to>
    <xdr:pic>
      <xdr:nvPicPr>
        <xdr:cNvPr id="3" name="Imagen 1" descr="C:\Users\cristina.ramos\Desktop\AIXIAL\aixial final\Aixial Logo\Aixial Logo Final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9662" y="3104789"/>
          <a:ext cx="2355699" cy="15942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71438</xdr:colOff>
      <xdr:row>0</xdr:row>
      <xdr:rowOff>0</xdr:rowOff>
    </xdr:from>
    <xdr:to>
      <xdr:col>5</xdr:col>
      <xdr:colOff>604687</xdr:colOff>
      <xdr:row>4</xdr:row>
      <xdr:rowOff>35718</xdr:rowOff>
    </xdr:to>
    <xdr:pic>
      <xdr:nvPicPr>
        <xdr:cNvPr id="2" name="Imagen 1" descr="C:\Users\cristina.ramos\Desktop\AIXIAL\aixial final\Aixial Logo\Aixial Logo Final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2594" y="0"/>
          <a:ext cx="1521467" cy="1012031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5</xdr:row>
          <xdr:rowOff>9525</xdr:rowOff>
        </xdr:from>
        <xdr:to>
          <xdr:col>4</xdr:col>
          <xdr:colOff>971550</xdr:colOff>
          <xdr:row>6</xdr:row>
          <xdr:rowOff>238125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G Omega"/>
                </a:rPr>
                <a:t>CREATE FINANCIAL 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971550</xdr:colOff>
          <xdr:row>20</xdr:row>
          <xdr:rowOff>228600</xdr:rowOff>
        </xdr:from>
        <xdr:to>
          <xdr:col>4</xdr:col>
          <xdr:colOff>971550</xdr:colOff>
          <xdr:row>22</xdr:row>
          <xdr:rowOff>228600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G Omega"/>
                </a:rPr>
                <a:t>ADD NEW MONTH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9525</xdr:rowOff>
        </xdr:from>
        <xdr:to>
          <xdr:col>5</xdr:col>
          <xdr:colOff>0</xdr:colOff>
          <xdr:row>10</xdr:row>
          <xdr:rowOff>9525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G Omega"/>
                </a:rPr>
                <a:t>CREATE PT COSTS INVOICE APPENDIX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981075</xdr:colOff>
          <xdr:row>17</xdr:row>
          <xdr:rowOff>228600</xdr:rowOff>
        </xdr:from>
        <xdr:to>
          <xdr:col>4</xdr:col>
          <xdr:colOff>981075</xdr:colOff>
          <xdr:row>19</xdr:row>
          <xdr:rowOff>228600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G Omega"/>
                </a:rPr>
                <a:t>IMPORT INTERNAL RESOURCES TIME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4457700</xdr:colOff>
          <xdr:row>0</xdr:row>
          <xdr:rowOff>76200</xdr:rowOff>
        </xdr:from>
        <xdr:to>
          <xdr:col>2</xdr:col>
          <xdr:colOff>180975</xdr:colOff>
          <xdr:row>2</xdr:row>
          <xdr:rowOff>104775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G Omega"/>
                </a:rPr>
                <a:t>ADD NEW MONTH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printerSettings" Target="../printerSettings/printerSettings6.bin"/><Relationship Id="rId7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6" Type="http://schemas.openxmlformats.org/officeDocument/2006/relationships/printerSettings" Target="../printerSettings/printerSettings9.bin"/><Relationship Id="rId5" Type="http://schemas.openxmlformats.org/officeDocument/2006/relationships/printerSettings" Target="../printerSettings/printerSettings8.bin"/><Relationship Id="rId10" Type="http://schemas.openxmlformats.org/officeDocument/2006/relationships/ctrlProp" Target="../ctrlProps/ctrlProp5.xml"/><Relationship Id="rId4" Type="http://schemas.openxmlformats.org/officeDocument/2006/relationships/printerSettings" Target="../printerSettings/printerSettings7.bin"/><Relationship Id="rId9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9"/>
  <sheetViews>
    <sheetView topLeftCell="Q1" workbookViewId="0">
      <selection activeCell="V17" sqref="V17"/>
    </sheetView>
  </sheetViews>
  <sheetFormatPr baseColWidth="10" defaultRowHeight="15"/>
  <cols>
    <col min="4" max="4" width="18" bestFit="1" customWidth="1"/>
    <col min="6" max="7" width="11.6640625" customWidth="1"/>
    <col min="12" max="12" width="13.44140625" bestFit="1" customWidth="1"/>
    <col min="15" max="15" width="19.44140625" bestFit="1" customWidth="1"/>
    <col min="17" max="17" width="13.88671875" bestFit="1" customWidth="1"/>
    <col min="18" max="18" width="16.109375" bestFit="1" customWidth="1"/>
    <col min="20" max="20" width="13.77734375" bestFit="1" customWidth="1"/>
    <col min="22" max="22" width="22.88671875" bestFit="1" customWidth="1"/>
  </cols>
  <sheetData>
    <row r="1" spans="1:22">
      <c r="A1" s="84" t="s">
        <v>205</v>
      </c>
      <c r="B1" t="s">
        <v>217</v>
      </c>
      <c r="D1" s="84" t="s">
        <v>142</v>
      </c>
      <c r="E1" s="84" t="s">
        <v>290</v>
      </c>
      <c r="F1" s="84" t="s">
        <v>151</v>
      </c>
      <c r="G1" s="84" t="s">
        <v>249</v>
      </c>
      <c r="H1" s="84" t="s">
        <v>143</v>
      </c>
      <c r="J1" s="84" t="s">
        <v>151</v>
      </c>
      <c r="K1" s="84" t="s">
        <v>143</v>
      </c>
      <c r="L1" s="84" t="s">
        <v>144</v>
      </c>
      <c r="O1" s="84" t="s">
        <v>145</v>
      </c>
      <c r="P1" s="84" t="s">
        <v>151</v>
      </c>
      <c r="Q1" s="84" t="s">
        <v>11</v>
      </c>
      <c r="R1" s="84" t="s">
        <v>201</v>
      </c>
      <c r="S1" s="84" t="s">
        <v>143</v>
      </c>
      <c r="T1" s="84" t="s">
        <v>146</v>
      </c>
      <c r="V1" s="84" t="s">
        <v>306</v>
      </c>
    </row>
    <row r="2" spans="1:22">
      <c r="A2" s="84" t="s">
        <v>206</v>
      </c>
      <c r="B2" t="s">
        <v>218</v>
      </c>
      <c r="D2" t="s">
        <v>147</v>
      </c>
      <c r="E2" t="s">
        <v>291</v>
      </c>
      <c r="F2" t="s">
        <v>162</v>
      </c>
      <c r="G2" t="s">
        <v>250</v>
      </c>
      <c r="J2" t="s">
        <v>162</v>
      </c>
      <c r="K2" s="83">
        <v>45</v>
      </c>
      <c r="L2" s="83">
        <v>45</v>
      </c>
      <c r="O2" t="s">
        <v>189</v>
      </c>
      <c r="P2" t="s">
        <v>164</v>
      </c>
      <c r="Q2" t="s">
        <v>31</v>
      </c>
      <c r="R2" t="s">
        <v>172</v>
      </c>
      <c r="S2" s="83"/>
      <c r="T2" s="83"/>
    </row>
    <row r="3" spans="1:22">
      <c r="A3" s="84" t="s">
        <v>207</v>
      </c>
      <c r="B3" t="s">
        <v>219</v>
      </c>
      <c r="D3" t="s">
        <v>148</v>
      </c>
      <c r="E3" t="s">
        <v>296</v>
      </c>
      <c r="F3" t="s">
        <v>162</v>
      </c>
      <c r="G3" t="s">
        <v>251</v>
      </c>
      <c r="J3" t="s">
        <v>163</v>
      </c>
      <c r="K3" s="83">
        <v>40</v>
      </c>
      <c r="L3" s="83">
        <v>40</v>
      </c>
      <c r="O3" t="s">
        <v>195</v>
      </c>
      <c r="P3" t="s">
        <v>164</v>
      </c>
      <c r="Q3" t="s">
        <v>182</v>
      </c>
      <c r="R3" t="s">
        <v>183</v>
      </c>
      <c r="S3" s="83">
        <v>60</v>
      </c>
      <c r="T3" s="83">
        <v>30</v>
      </c>
    </row>
    <row r="4" spans="1:22">
      <c r="A4" s="84" t="s">
        <v>208</v>
      </c>
      <c r="B4" t="s">
        <v>220</v>
      </c>
      <c r="D4" t="s">
        <v>149</v>
      </c>
      <c r="E4" t="s">
        <v>297</v>
      </c>
      <c r="F4" t="s">
        <v>163</v>
      </c>
      <c r="G4" t="s">
        <v>250</v>
      </c>
      <c r="J4" t="s">
        <v>164</v>
      </c>
      <c r="K4" s="83">
        <v>35</v>
      </c>
      <c r="L4" s="83">
        <v>35</v>
      </c>
      <c r="O4" t="s">
        <v>198</v>
      </c>
      <c r="P4" t="s">
        <v>164</v>
      </c>
      <c r="Q4" t="s">
        <v>199</v>
      </c>
      <c r="R4" t="s">
        <v>200</v>
      </c>
      <c r="S4" s="83">
        <v>50</v>
      </c>
      <c r="T4" s="83">
        <v>50</v>
      </c>
    </row>
    <row r="5" spans="1:22">
      <c r="A5" s="84" t="s">
        <v>209</v>
      </c>
      <c r="B5" t="s">
        <v>221</v>
      </c>
      <c r="D5" t="s">
        <v>150</v>
      </c>
      <c r="E5" t="s">
        <v>298</v>
      </c>
      <c r="F5" t="s">
        <v>163</v>
      </c>
      <c r="G5" t="s">
        <v>250</v>
      </c>
      <c r="J5" t="s">
        <v>166</v>
      </c>
      <c r="K5" s="83">
        <v>30</v>
      </c>
      <c r="L5" s="83">
        <v>30</v>
      </c>
      <c r="O5" t="s">
        <v>192</v>
      </c>
      <c r="P5" t="s">
        <v>164</v>
      </c>
      <c r="Q5" t="s">
        <v>177</v>
      </c>
      <c r="R5" t="s">
        <v>178</v>
      </c>
      <c r="S5" s="83"/>
      <c r="T5" s="83"/>
    </row>
    <row r="6" spans="1:22">
      <c r="A6" s="84" t="s">
        <v>210</v>
      </c>
      <c r="B6" t="s">
        <v>222</v>
      </c>
      <c r="D6" t="s">
        <v>152</v>
      </c>
      <c r="E6" t="s">
        <v>299</v>
      </c>
      <c r="F6" t="s">
        <v>164</v>
      </c>
      <c r="G6" t="s">
        <v>250</v>
      </c>
      <c r="J6" t="s">
        <v>165</v>
      </c>
      <c r="K6" s="83">
        <v>25</v>
      </c>
      <c r="L6" s="83">
        <v>25</v>
      </c>
      <c r="O6" t="s">
        <v>197</v>
      </c>
      <c r="P6" t="s">
        <v>164</v>
      </c>
      <c r="Q6" t="s">
        <v>184</v>
      </c>
      <c r="R6" t="s">
        <v>170</v>
      </c>
      <c r="S6" s="83">
        <v>60</v>
      </c>
      <c r="T6" s="83">
        <v>30</v>
      </c>
    </row>
    <row r="7" spans="1:22">
      <c r="A7" s="84" t="s">
        <v>211</v>
      </c>
      <c r="B7" t="s">
        <v>223</v>
      </c>
      <c r="D7" t="s">
        <v>156</v>
      </c>
      <c r="E7" t="s">
        <v>300</v>
      </c>
      <c r="F7" t="s">
        <v>164</v>
      </c>
      <c r="G7" t="s">
        <v>251</v>
      </c>
      <c r="O7" t="s">
        <v>188</v>
      </c>
      <c r="P7" t="s">
        <v>164</v>
      </c>
      <c r="Q7" t="s">
        <v>31</v>
      </c>
      <c r="R7" t="s">
        <v>172</v>
      </c>
      <c r="S7" s="83"/>
      <c r="T7" s="83"/>
    </row>
    <row r="8" spans="1:22">
      <c r="A8" s="84" t="s">
        <v>212</v>
      </c>
      <c r="B8" t="s">
        <v>224</v>
      </c>
      <c r="D8" t="s">
        <v>153</v>
      </c>
      <c r="E8" t="s">
        <v>292</v>
      </c>
      <c r="F8" t="s">
        <v>164</v>
      </c>
      <c r="G8" t="s">
        <v>250</v>
      </c>
      <c r="O8" t="s">
        <v>168</v>
      </c>
      <c r="P8" t="s">
        <v>164</v>
      </c>
      <c r="Q8" t="s">
        <v>180</v>
      </c>
      <c r="R8" t="s">
        <v>176</v>
      </c>
      <c r="S8" s="83"/>
      <c r="T8" s="83"/>
    </row>
    <row r="9" spans="1:22">
      <c r="A9" s="84" t="s">
        <v>213</v>
      </c>
      <c r="B9" t="s">
        <v>225</v>
      </c>
      <c r="D9" t="s">
        <v>154</v>
      </c>
      <c r="E9" t="s">
        <v>293</v>
      </c>
      <c r="F9" t="s">
        <v>164</v>
      </c>
      <c r="G9" t="s">
        <v>250</v>
      </c>
      <c r="O9" t="s">
        <v>186</v>
      </c>
      <c r="P9" t="s">
        <v>164</v>
      </c>
      <c r="Q9" t="s">
        <v>203</v>
      </c>
      <c r="R9" t="s">
        <v>171</v>
      </c>
      <c r="S9" s="83"/>
      <c r="T9" s="83"/>
    </row>
    <row r="10" spans="1:22">
      <c r="A10" s="84" t="s">
        <v>214</v>
      </c>
      <c r="B10" t="s">
        <v>226</v>
      </c>
      <c r="D10" t="s">
        <v>155</v>
      </c>
      <c r="E10" t="s">
        <v>301</v>
      </c>
      <c r="F10" t="s">
        <v>166</v>
      </c>
      <c r="G10" t="s">
        <v>250</v>
      </c>
      <c r="O10" t="s">
        <v>191</v>
      </c>
      <c r="P10" t="s">
        <v>164</v>
      </c>
      <c r="Q10" t="s">
        <v>175</v>
      </c>
      <c r="R10" t="s">
        <v>176</v>
      </c>
      <c r="S10" s="83">
        <v>70</v>
      </c>
      <c r="T10" s="83">
        <v>35</v>
      </c>
    </row>
    <row r="11" spans="1:22">
      <c r="A11" s="84" t="s">
        <v>215</v>
      </c>
      <c r="B11" t="s">
        <v>227</v>
      </c>
      <c r="D11" t="s">
        <v>157</v>
      </c>
      <c r="E11" t="s">
        <v>302</v>
      </c>
      <c r="F11" t="s">
        <v>166</v>
      </c>
      <c r="G11" t="s">
        <v>250</v>
      </c>
      <c r="O11" t="s">
        <v>167</v>
      </c>
      <c r="P11" t="s">
        <v>164</v>
      </c>
      <c r="Q11" t="s">
        <v>184</v>
      </c>
      <c r="R11" t="s">
        <v>176</v>
      </c>
      <c r="S11" s="83">
        <v>60</v>
      </c>
      <c r="T11" s="83">
        <v>30</v>
      </c>
    </row>
    <row r="12" spans="1:22">
      <c r="A12" s="84" t="s">
        <v>216</v>
      </c>
      <c r="B12" t="s">
        <v>228</v>
      </c>
      <c r="D12" t="s">
        <v>158</v>
      </c>
      <c r="E12" t="s">
        <v>303</v>
      </c>
      <c r="F12" t="s">
        <v>166</v>
      </c>
      <c r="G12" t="s">
        <v>250</v>
      </c>
      <c r="O12" t="s">
        <v>193</v>
      </c>
      <c r="P12" t="s">
        <v>164</v>
      </c>
      <c r="Q12" t="s">
        <v>179</v>
      </c>
      <c r="R12" t="s">
        <v>178</v>
      </c>
      <c r="S12" s="83"/>
      <c r="T12" s="83"/>
    </row>
    <row r="13" spans="1:22">
      <c r="D13" t="s">
        <v>159</v>
      </c>
      <c r="E13" t="s">
        <v>294</v>
      </c>
      <c r="F13" t="s">
        <v>165</v>
      </c>
      <c r="G13" t="s">
        <v>252</v>
      </c>
      <c r="O13" t="s">
        <v>194</v>
      </c>
      <c r="P13" t="s">
        <v>164</v>
      </c>
      <c r="Q13" t="s">
        <v>181</v>
      </c>
      <c r="R13" t="s">
        <v>176</v>
      </c>
      <c r="S13" s="83"/>
      <c r="T13" s="83"/>
    </row>
    <row r="14" spans="1:22">
      <c r="D14" t="s">
        <v>160</v>
      </c>
      <c r="E14" t="s">
        <v>295</v>
      </c>
      <c r="F14" t="s">
        <v>165</v>
      </c>
      <c r="G14" t="s">
        <v>252</v>
      </c>
      <c r="O14" t="s">
        <v>185</v>
      </c>
      <c r="P14" t="s">
        <v>164</v>
      </c>
      <c r="Q14" t="s">
        <v>169</v>
      </c>
      <c r="R14" t="s">
        <v>170</v>
      </c>
      <c r="S14" s="83"/>
      <c r="T14" s="83"/>
    </row>
    <row r="15" spans="1:22">
      <c r="D15" t="s">
        <v>161</v>
      </c>
      <c r="E15" t="s">
        <v>304</v>
      </c>
      <c r="F15" t="s">
        <v>165</v>
      </c>
      <c r="G15" t="s">
        <v>252</v>
      </c>
      <c r="O15" t="s">
        <v>229</v>
      </c>
      <c r="P15" t="s">
        <v>164</v>
      </c>
      <c r="Q15" t="s">
        <v>169</v>
      </c>
      <c r="R15" t="s">
        <v>171</v>
      </c>
      <c r="S15" s="83"/>
      <c r="T15" s="83"/>
    </row>
    <row r="16" spans="1:22">
      <c r="O16" t="s">
        <v>202</v>
      </c>
      <c r="P16" t="s">
        <v>164</v>
      </c>
      <c r="Q16" t="s">
        <v>203</v>
      </c>
      <c r="R16" t="s">
        <v>171</v>
      </c>
    </row>
    <row r="17" spans="15:20">
      <c r="O17" t="s">
        <v>196</v>
      </c>
      <c r="P17" t="s">
        <v>164</v>
      </c>
      <c r="Q17" t="s">
        <v>182</v>
      </c>
      <c r="R17" t="s">
        <v>183</v>
      </c>
      <c r="S17" s="83">
        <v>60</v>
      </c>
      <c r="T17" s="83">
        <v>30</v>
      </c>
    </row>
    <row r="18" spans="15:20">
      <c r="O18" t="s">
        <v>187</v>
      </c>
      <c r="P18" t="s">
        <v>164</v>
      </c>
      <c r="Q18" t="s">
        <v>204</v>
      </c>
      <c r="R18" t="s">
        <v>230</v>
      </c>
      <c r="S18" s="83">
        <v>75</v>
      </c>
      <c r="T18" s="83">
        <v>37.5</v>
      </c>
    </row>
    <row r="19" spans="15:20">
      <c r="O19" t="s">
        <v>190</v>
      </c>
      <c r="P19" t="s">
        <v>164</v>
      </c>
      <c r="Q19" t="s">
        <v>173</v>
      </c>
      <c r="R19" t="s">
        <v>174</v>
      </c>
      <c r="S19" s="83">
        <v>45</v>
      </c>
      <c r="T19" s="83">
        <v>33.75</v>
      </c>
    </row>
  </sheetData>
  <autoFilter ref="O1:T1">
    <sortState ref="O2:T19">
      <sortCondition ref="O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67"/>
  <sheetViews>
    <sheetView topLeftCell="A34" zoomScaleNormal="100" zoomScaleSheetLayoutView="80" workbookViewId="0">
      <selection activeCell="A50" sqref="A50:XFD50"/>
    </sheetView>
  </sheetViews>
  <sheetFormatPr baseColWidth="10" defaultRowHeight="15"/>
  <cols>
    <col min="6" max="6" width="37.6640625" customWidth="1"/>
    <col min="8" max="8" width="16" bestFit="1" customWidth="1"/>
    <col min="9" max="9" width="11" customWidth="1"/>
  </cols>
  <sheetData>
    <row r="1" spans="1:8" hidden="1">
      <c r="A1" s="46"/>
      <c r="B1" s="46"/>
      <c r="C1" s="46"/>
      <c r="D1" s="46"/>
      <c r="E1" s="47"/>
      <c r="F1" s="47"/>
      <c r="G1" s="48"/>
      <c r="H1" s="46"/>
    </row>
    <row r="2" spans="1:8" hidden="1">
      <c r="A2" s="49"/>
      <c r="B2" s="49"/>
      <c r="C2" s="49"/>
      <c r="D2" s="49"/>
      <c r="E2" s="50"/>
      <c r="F2" s="50"/>
      <c r="G2" s="51"/>
      <c r="H2" s="49"/>
    </row>
    <row r="3" spans="1:8" hidden="1">
      <c r="A3" s="49"/>
      <c r="B3" s="49"/>
      <c r="C3" s="49"/>
      <c r="D3" s="49"/>
      <c r="E3" s="50"/>
      <c r="F3" s="50"/>
      <c r="G3" s="51"/>
      <c r="H3" s="49"/>
    </row>
    <row r="4" spans="1:8" hidden="1">
      <c r="A4" s="49"/>
      <c r="B4" s="49"/>
      <c r="C4" s="49"/>
      <c r="D4" s="49"/>
      <c r="E4" s="50"/>
      <c r="F4" s="50"/>
      <c r="G4" s="51"/>
      <c r="H4" s="49"/>
    </row>
    <row r="5" spans="1:8" hidden="1">
      <c r="A5" s="49"/>
      <c r="B5" s="49"/>
      <c r="C5" s="49"/>
      <c r="D5" s="49"/>
      <c r="E5" s="50"/>
      <c r="F5" s="50"/>
      <c r="G5" s="51"/>
      <c r="H5" s="49"/>
    </row>
    <row r="6" spans="1:8" hidden="1">
      <c r="A6" s="52"/>
      <c r="B6" s="52"/>
      <c r="C6" s="52"/>
      <c r="D6" s="52"/>
      <c r="E6" s="52"/>
      <c r="F6" s="52"/>
      <c r="G6" s="52"/>
      <c r="H6" s="52"/>
    </row>
    <row r="7" spans="1:8" ht="27.75" customHeight="1">
      <c r="A7" s="53"/>
      <c r="B7" s="53"/>
      <c r="C7" s="53"/>
      <c r="D7" s="52"/>
      <c r="E7" s="50"/>
      <c r="F7" s="54"/>
      <c r="G7" s="51"/>
      <c r="H7" s="53"/>
    </row>
    <row r="8" spans="1:8" ht="18">
      <c r="A8" s="55"/>
      <c r="B8" s="54"/>
      <c r="C8" s="54"/>
      <c r="D8" s="52"/>
      <c r="E8" s="53"/>
      <c r="F8" s="56"/>
      <c r="G8" s="51"/>
      <c r="H8" s="53"/>
    </row>
    <row r="9" spans="1:8" ht="18">
      <c r="A9" s="53"/>
      <c r="B9" s="54"/>
      <c r="C9" s="54"/>
      <c r="D9" s="52"/>
      <c r="E9" s="53"/>
      <c r="F9" s="56" t="str">
        <f>"                                 " &amp; 'PRINT PAGE'!B11</f>
        <v xml:space="preserve">                                 XXX</v>
      </c>
      <c r="G9" s="51"/>
      <c r="H9" s="53"/>
    </row>
    <row r="10" spans="1:8" ht="18">
      <c r="A10" s="53"/>
      <c r="B10" s="54"/>
      <c r="C10" s="54"/>
      <c r="D10" s="52"/>
      <c r="E10" s="53"/>
      <c r="F10" s="57" t="str">
        <f>"                                 " &amp; 'PRINT PAGE'!B15</f>
        <v xml:space="preserve">                                 XXX</v>
      </c>
      <c r="G10" s="51"/>
      <c r="H10" s="53"/>
    </row>
    <row r="11" spans="1:8" ht="18">
      <c r="A11" s="58"/>
      <c r="B11" s="54"/>
      <c r="C11" s="54"/>
      <c r="D11" s="52"/>
      <c r="E11" s="58"/>
      <c r="F11" s="57" t="str">
        <f>"                                 " &amp; 'PRINT PAGE'!B14</f>
        <v xml:space="preserve">                                 XXX</v>
      </c>
      <c r="G11" s="51"/>
      <c r="H11" s="58"/>
    </row>
    <row r="12" spans="1:8" ht="18">
      <c r="A12" s="58"/>
      <c r="B12" s="54"/>
      <c r="C12" s="54"/>
      <c r="D12" s="52"/>
      <c r="E12" s="58"/>
      <c r="F12" s="57" t="str">
        <f>"                                 " &amp; 'PRINT PAGE'!B16</f>
        <v xml:space="preserve">                                 XXX</v>
      </c>
      <c r="G12" s="51"/>
      <c r="H12" s="58"/>
    </row>
    <row r="13" spans="1:8" ht="18">
      <c r="A13" s="58"/>
      <c r="B13" s="54"/>
      <c r="C13" s="54"/>
      <c r="D13" s="52"/>
      <c r="E13" s="58"/>
      <c r="F13" s="57"/>
      <c r="G13" s="51"/>
      <c r="H13" s="58"/>
    </row>
    <row r="14" spans="1:8" ht="18">
      <c r="A14" s="58"/>
      <c r="B14" s="54"/>
      <c r="C14" s="54"/>
      <c r="D14" s="52"/>
      <c r="E14" s="58"/>
      <c r="F14" s="57" t="str">
        <f>"                                 " &amp; 'PRINT PAGE'!B17</f>
        <v xml:space="preserve">                                 XXX</v>
      </c>
      <c r="G14" s="51"/>
      <c r="H14" s="58"/>
    </row>
    <row r="15" spans="1:8" ht="18">
      <c r="A15" s="52"/>
      <c r="B15" s="52"/>
      <c r="C15" s="52"/>
      <c r="D15" s="52"/>
      <c r="E15" s="52"/>
      <c r="F15" s="57" t="str">
        <f>"                                 " &amp; 'PRINT PAGE'!B18</f>
        <v xml:space="preserve">                                 XXX</v>
      </c>
      <c r="G15" s="52"/>
      <c r="H15" s="52"/>
    </row>
    <row r="16" spans="1:8" ht="18">
      <c r="A16" s="52"/>
      <c r="B16" s="52"/>
      <c r="C16" s="52"/>
      <c r="D16" s="52"/>
      <c r="E16" s="52"/>
      <c r="F16" s="57" t="str">
        <f>"                                 " &amp; 'PRINT PAGE'!B19 &amp; " " &amp;'PRINT PAGE'!B20</f>
        <v xml:space="preserve">                                 NNNNN XXX</v>
      </c>
      <c r="G16" s="52"/>
      <c r="H16" s="52"/>
    </row>
    <row r="17" spans="1:8" ht="18">
      <c r="A17" s="52"/>
      <c r="B17" s="52"/>
      <c r="C17" s="52"/>
      <c r="D17" s="52"/>
      <c r="E17" s="52"/>
      <c r="F17" s="57" t="str">
        <f>"                                 " &amp; 'PRINT PAGE'!B21</f>
        <v xml:space="preserve">                                 France</v>
      </c>
      <c r="G17" s="52"/>
      <c r="H17" s="52"/>
    </row>
    <row r="18" spans="1:8" ht="18">
      <c r="A18" s="52"/>
      <c r="B18" s="52"/>
      <c r="C18" s="52"/>
      <c r="D18" s="52"/>
      <c r="E18" s="52"/>
      <c r="F18" s="57"/>
      <c r="G18" s="52"/>
      <c r="H18" s="52"/>
    </row>
    <row r="19" spans="1:8" ht="15" customHeight="1">
      <c r="A19" s="327" t="s">
        <v>284</v>
      </c>
      <c r="B19" s="327"/>
      <c r="C19" s="327"/>
      <c r="D19" s="327"/>
      <c r="E19" s="327"/>
      <c r="F19" s="327"/>
      <c r="G19" s="327"/>
      <c r="H19" s="327"/>
    </row>
    <row r="20" spans="1:8" ht="15" customHeight="1">
      <c r="A20" s="327"/>
      <c r="B20" s="327"/>
      <c r="C20" s="327"/>
      <c r="D20" s="327"/>
      <c r="E20" s="327"/>
      <c r="F20" s="327"/>
      <c r="G20" s="327"/>
      <c r="H20" s="327"/>
    </row>
    <row r="21" spans="1:8" ht="15" customHeight="1">
      <c r="A21" s="327"/>
      <c r="B21" s="327"/>
      <c r="C21" s="327"/>
      <c r="D21" s="327"/>
      <c r="E21" s="327"/>
      <c r="F21" s="327"/>
      <c r="G21" s="327"/>
      <c r="H21" s="327"/>
    </row>
    <row r="22" spans="1:8">
      <c r="A22" s="328" t="str">
        <f>+"CLIENT'S TVA NUMBER : " &amp; 'PRINT PAGE'!B22</f>
        <v>CLIENT'S TVA NUMBER : TVA NB</v>
      </c>
      <c r="B22" s="328"/>
      <c r="C22" s="328"/>
      <c r="D22" s="328"/>
      <c r="E22" s="328"/>
      <c r="F22" s="328"/>
      <c r="G22" s="328"/>
      <c r="H22" s="328"/>
    </row>
    <row r="23" spans="1:8">
      <c r="A23" s="329"/>
      <c r="B23" s="329"/>
      <c r="C23" s="329"/>
      <c r="D23" s="329"/>
      <c r="E23" s="329"/>
      <c r="F23" s="329"/>
      <c r="G23" s="329"/>
      <c r="H23" s="329"/>
    </row>
    <row r="24" spans="1:8" ht="15.75">
      <c r="A24" s="330" t="s">
        <v>125</v>
      </c>
      <c r="B24" s="331"/>
      <c r="C24" s="331"/>
      <c r="D24" s="332" t="str">
        <f>'PRINT PAGE'!B6</f>
        <v>XXX</v>
      </c>
      <c r="E24" s="332"/>
      <c r="F24" s="332"/>
      <c r="G24" s="333" t="s">
        <v>99</v>
      </c>
      <c r="H24" s="336">
        <v>42739</v>
      </c>
    </row>
    <row r="25" spans="1:8" ht="15.75">
      <c r="A25" s="339" t="s">
        <v>126</v>
      </c>
      <c r="B25" s="340"/>
      <c r="C25" s="59"/>
      <c r="D25" s="60" t="str">
        <f>'PRINT PAGE'!B5</f>
        <v>UNIT-002</v>
      </c>
      <c r="E25" s="60"/>
      <c r="F25" s="60"/>
      <c r="G25" s="334"/>
      <c r="H25" s="337"/>
    </row>
    <row r="26" spans="1:8" ht="15.75">
      <c r="A26" s="339" t="s">
        <v>127</v>
      </c>
      <c r="B26" s="340"/>
      <c r="C26" s="340"/>
      <c r="D26" s="341" t="s">
        <v>100</v>
      </c>
      <c r="E26" s="341"/>
      <c r="F26" s="341"/>
      <c r="G26" s="334"/>
      <c r="H26" s="337"/>
    </row>
    <row r="27" spans="1:8" ht="15.75">
      <c r="A27" s="342" t="s">
        <v>128</v>
      </c>
      <c r="B27" s="343"/>
      <c r="C27" s="343"/>
      <c r="D27" s="344" t="str">
        <f>'PRINT PAGE'!B7</f>
        <v>NAME SURNAME</v>
      </c>
      <c r="E27" s="344"/>
      <c r="F27" s="344"/>
      <c r="G27" s="335"/>
      <c r="H27" s="338"/>
    </row>
    <row r="28" spans="1:8">
      <c r="A28" s="345"/>
      <c r="B28" s="345"/>
      <c r="C28" s="345"/>
      <c r="D28" s="345"/>
      <c r="E28" s="345"/>
      <c r="F28" s="345"/>
      <c r="G28" s="345"/>
      <c r="H28" s="345"/>
    </row>
    <row r="29" spans="1:8">
      <c r="A29" s="346"/>
      <c r="B29" s="346"/>
      <c r="C29" s="346"/>
      <c r="D29" s="346"/>
      <c r="E29" s="346"/>
      <c r="F29" s="346"/>
      <c r="G29" s="346"/>
      <c r="H29" s="346"/>
    </row>
    <row r="30" spans="1:8">
      <c r="A30" s="347" t="s">
        <v>101</v>
      </c>
      <c r="B30" s="347" t="s">
        <v>138</v>
      </c>
      <c r="C30" s="347" t="s">
        <v>137</v>
      </c>
      <c r="D30" s="350" t="s">
        <v>283</v>
      </c>
      <c r="E30" s="351"/>
      <c r="F30" s="352"/>
      <c r="G30" s="347" t="s">
        <v>136</v>
      </c>
      <c r="H30" s="347" t="s">
        <v>141</v>
      </c>
    </row>
    <row r="31" spans="1:8">
      <c r="A31" s="348"/>
      <c r="B31" s="348"/>
      <c r="C31" s="348"/>
      <c r="D31" s="353"/>
      <c r="E31" s="354"/>
      <c r="F31" s="355"/>
      <c r="G31" s="348"/>
      <c r="H31" s="348"/>
    </row>
    <row r="32" spans="1:8">
      <c r="A32" s="349"/>
      <c r="B32" s="349"/>
      <c r="C32" s="349"/>
      <c r="D32" s="356"/>
      <c r="E32" s="357"/>
      <c r="F32" s="358"/>
      <c r="G32" s="349"/>
      <c r="H32" s="349"/>
    </row>
    <row r="33" spans="1:8" ht="18">
      <c r="A33" s="61"/>
      <c r="B33" s="62"/>
      <c r="C33" s="62"/>
      <c r="D33" s="362"/>
      <c r="E33" s="363"/>
      <c r="F33" s="364"/>
      <c r="G33" s="63"/>
      <c r="H33" s="80"/>
    </row>
    <row r="34" spans="1:8" ht="18">
      <c r="A34" s="61"/>
      <c r="B34" s="64"/>
      <c r="C34" s="64"/>
      <c r="D34" s="365" t="s">
        <v>96</v>
      </c>
      <c r="E34" s="366"/>
      <c r="F34" s="367"/>
      <c r="G34" s="65"/>
      <c r="H34" s="81"/>
    </row>
    <row r="35" spans="1:8" ht="18">
      <c r="A35" s="61"/>
      <c r="B35" s="62"/>
      <c r="C35" s="62"/>
      <c r="D35" s="368"/>
      <c r="E35" s="369"/>
      <c r="F35" s="370"/>
      <c r="G35" s="65"/>
      <c r="H35" s="81"/>
    </row>
    <row r="36" spans="1:8" ht="18">
      <c r="A36" s="66"/>
      <c r="B36" s="64"/>
      <c r="C36" s="64"/>
      <c r="D36" s="371" t="s">
        <v>253</v>
      </c>
      <c r="E36" s="372"/>
      <c r="F36" s="373"/>
      <c r="G36" s="65"/>
      <c r="H36" s="81"/>
    </row>
    <row r="37" spans="1:8" ht="18">
      <c r="A37" s="66"/>
      <c r="B37" s="62"/>
      <c r="C37" s="62"/>
      <c r="D37" s="78"/>
      <c r="E37" s="54"/>
      <c r="F37" s="79"/>
      <c r="G37" s="65"/>
      <c r="H37" s="81"/>
    </row>
    <row r="38" spans="1:8" s="286" customFormat="1" ht="18">
      <c r="A38" s="67"/>
      <c r="B38" s="67"/>
      <c r="C38" s="67"/>
      <c r="D38" s="285"/>
      <c r="E38" s="326"/>
      <c r="F38" s="291"/>
      <c r="G38" s="82"/>
      <c r="H38" s="82"/>
    </row>
    <row r="39" spans="1:8" s="286" customFormat="1" ht="18">
      <c r="A39" s="67"/>
      <c r="B39" s="67"/>
      <c r="C39" s="67"/>
      <c r="D39" s="285"/>
      <c r="E39" s="326"/>
      <c r="F39" s="291"/>
      <c r="G39" s="82"/>
      <c r="H39" s="82"/>
    </row>
    <row r="40" spans="1:8" s="289" customFormat="1" ht="18">
      <c r="A40" s="287"/>
      <c r="B40" s="287"/>
      <c r="C40" s="287"/>
      <c r="D40" s="290" t="s">
        <v>286</v>
      </c>
      <c r="E40" s="294"/>
      <c r="F40" s="295"/>
      <c r="G40" s="288"/>
      <c r="H40" s="288">
        <f>0+H41+H42+H43+H44</f>
        <v>0</v>
      </c>
    </row>
    <row r="41" spans="1:8" s="286" customFormat="1" ht="18">
      <c r="A41" s="67" t="s">
        <v>287</v>
      </c>
      <c r="B41" s="67">
        <v>0</v>
      </c>
      <c r="C41" s="67" t="s">
        <v>10</v>
      </c>
      <c r="D41" s="285" t="s">
        <v>25</v>
      </c>
      <c r="E41" s="326"/>
      <c r="F41" s="291"/>
      <c r="G41" s="82">
        <v>0</v>
      </c>
      <c r="H41" s="82">
        <f>G41*B41</f>
        <v>0</v>
      </c>
    </row>
    <row r="42" spans="1:8" s="286" customFormat="1" ht="18">
      <c r="A42" s="67" t="s">
        <v>287</v>
      </c>
      <c r="B42" s="67">
        <v>0</v>
      </c>
      <c r="C42" s="67" t="s">
        <v>10</v>
      </c>
      <c r="D42" s="285" t="s">
        <v>26</v>
      </c>
      <c r="E42" s="326"/>
      <c r="F42" s="291"/>
      <c r="G42" s="82">
        <v>0</v>
      </c>
      <c r="H42" s="82">
        <f>G42*B42</f>
        <v>0</v>
      </c>
    </row>
    <row r="43" spans="1:8" s="286" customFormat="1" ht="18">
      <c r="A43" s="67" t="s">
        <v>287</v>
      </c>
      <c r="B43" s="67">
        <v>0</v>
      </c>
      <c r="C43" s="67" t="s">
        <v>10</v>
      </c>
      <c r="D43" s="285" t="s">
        <v>27</v>
      </c>
      <c r="E43" s="326"/>
      <c r="F43" s="291"/>
      <c r="G43" s="82">
        <v>0</v>
      </c>
      <c r="H43" s="82">
        <f>G43*B43</f>
        <v>0</v>
      </c>
    </row>
    <row r="44" spans="1:8" s="286" customFormat="1" ht="18">
      <c r="A44" s="67" t="s">
        <v>287</v>
      </c>
      <c r="B44" s="67">
        <v>0</v>
      </c>
      <c r="C44" s="67" t="s">
        <v>10</v>
      </c>
      <c r="D44" s="285" t="s">
        <v>28</v>
      </c>
      <c r="E44" s="326"/>
      <c r="F44" s="291"/>
      <c r="G44" s="82">
        <v>0</v>
      </c>
      <c r="H44" s="82">
        <f>G44*B44</f>
        <v>0</v>
      </c>
    </row>
    <row r="45" spans="1:8" s="286" customFormat="1" ht="18">
      <c r="A45" s="67"/>
      <c r="B45" s="67"/>
      <c r="C45" s="67"/>
      <c r="D45" s="285"/>
      <c r="E45" s="326"/>
      <c r="F45" s="291"/>
      <c r="G45" s="82"/>
      <c r="H45" s="82"/>
    </row>
    <row r="46" spans="1:8" s="289" customFormat="1" ht="18">
      <c r="A46" s="287"/>
      <c r="B46" s="287"/>
      <c r="C46" s="287"/>
      <c r="D46" s="290" t="s">
        <v>288</v>
      </c>
      <c r="E46" s="294"/>
      <c r="F46" s="295"/>
      <c r="G46" s="288"/>
      <c r="H46" s="288">
        <f>0+H47+H48+H49+H50</f>
        <v>0</v>
      </c>
    </row>
    <row r="47" spans="1:8" s="286" customFormat="1" ht="18">
      <c r="A47" s="67" t="s">
        <v>287</v>
      </c>
      <c r="B47" s="67">
        <v>0</v>
      </c>
      <c r="C47" s="67" t="s">
        <v>10</v>
      </c>
      <c r="D47" s="285" t="s">
        <v>276</v>
      </c>
      <c r="E47" s="326"/>
      <c r="F47" s="291"/>
      <c r="G47" s="82">
        <v>0</v>
      </c>
      <c r="H47" s="82">
        <f>G47*B47</f>
        <v>0</v>
      </c>
    </row>
    <row r="48" spans="1:8" s="286" customFormat="1" ht="18">
      <c r="A48" s="67" t="s">
        <v>287</v>
      </c>
      <c r="B48" s="67">
        <v>0</v>
      </c>
      <c r="C48" s="67" t="s">
        <v>10</v>
      </c>
      <c r="D48" s="285" t="s">
        <v>277</v>
      </c>
      <c r="E48" s="326"/>
      <c r="F48" s="291"/>
      <c r="G48" s="82">
        <v>0</v>
      </c>
      <c r="H48" s="82">
        <f>G48*B48</f>
        <v>0</v>
      </c>
    </row>
    <row r="49" spans="1:8" s="286" customFormat="1" ht="18">
      <c r="A49" s="67" t="s">
        <v>287</v>
      </c>
      <c r="B49" s="67">
        <v>0</v>
      </c>
      <c r="C49" s="67" t="s">
        <v>10</v>
      </c>
      <c r="D49" s="285" t="s">
        <v>278</v>
      </c>
      <c r="E49" s="326"/>
      <c r="F49" s="291"/>
      <c r="G49" s="82">
        <v>0</v>
      </c>
      <c r="H49" s="82">
        <f>G49*B49</f>
        <v>0</v>
      </c>
    </row>
    <row r="50" spans="1:8" s="286" customFormat="1" ht="18">
      <c r="A50" s="67" t="s">
        <v>287</v>
      </c>
      <c r="B50" s="67">
        <v>0</v>
      </c>
      <c r="C50" s="67" t="s">
        <v>10</v>
      </c>
      <c r="D50" s="285" t="s">
        <v>279</v>
      </c>
      <c r="E50" s="326"/>
      <c r="F50" s="291"/>
      <c r="G50" s="82">
        <v>0</v>
      </c>
      <c r="H50" s="82">
        <f>G50*B50</f>
        <v>0</v>
      </c>
    </row>
    <row r="51" spans="1:8" s="286" customFormat="1" ht="18">
      <c r="A51" s="67"/>
      <c r="B51" s="67"/>
      <c r="C51" s="67"/>
      <c r="D51" s="285"/>
      <c r="E51" s="326"/>
      <c r="F51" s="291"/>
      <c r="G51" s="82"/>
      <c r="H51" s="82"/>
    </row>
    <row r="52" spans="1:8" s="286" customFormat="1" ht="18">
      <c r="A52" s="299" t="s">
        <v>289</v>
      </c>
      <c r="B52" s="292"/>
      <c r="C52" s="292"/>
      <c r="D52" s="296"/>
      <c r="E52" s="297"/>
      <c r="F52" s="298"/>
      <c r="G52" s="293"/>
      <c r="H52" s="293">
        <f>SUMIF(A39:A50,A52,H39:H50)</f>
        <v>0</v>
      </c>
    </row>
    <row r="53" spans="1:8" ht="18.75" thickBot="1">
      <c r="A53" s="303" t="s">
        <v>287</v>
      </c>
      <c r="B53" s="300"/>
      <c r="C53" s="300"/>
      <c r="D53" s="374"/>
      <c r="E53" s="375"/>
      <c r="F53" s="376"/>
      <c r="G53" s="301"/>
      <c r="H53" s="302">
        <f>SUMIF(A39:A50,A53,H39:H50)</f>
        <v>0</v>
      </c>
    </row>
    <row r="54" spans="1:8" ht="18.75" thickBot="1">
      <c r="A54" s="377" t="s">
        <v>139</v>
      </c>
      <c r="B54" s="378"/>
      <c r="C54" s="378"/>
      <c r="D54" s="378"/>
      <c r="E54" s="378"/>
      <c r="F54" s="379"/>
      <c r="G54" s="380">
        <f>H53+H52</f>
        <v>0</v>
      </c>
      <c r="H54" s="381"/>
    </row>
    <row r="55" spans="1:8" ht="18">
      <c r="A55" s="359"/>
      <c r="B55" s="360"/>
      <c r="C55" s="360"/>
      <c r="D55" s="360"/>
      <c r="E55" s="360"/>
      <c r="F55" s="360"/>
      <c r="G55" s="360"/>
      <c r="H55" s="361"/>
    </row>
    <row r="56" spans="1:8">
      <c r="A56" s="359"/>
      <c r="B56" s="360"/>
      <c r="C56" s="360"/>
      <c r="D56" s="360"/>
      <c r="E56" s="360"/>
      <c r="F56" s="360"/>
      <c r="G56" s="360"/>
      <c r="H56" s="385"/>
    </row>
    <row r="57" spans="1:8" ht="15.75">
      <c r="A57" s="394" t="s">
        <v>285</v>
      </c>
      <c r="B57" s="395"/>
      <c r="C57" s="395"/>
      <c r="D57" s="395"/>
      <c r="E57" s="395"/>
      <c r="F57" s="395"/>
      <c r="G57" s="395"/>
      <c r="H57" s="396"/>
    </row>
    <row r="58" spans="1:8" ht="16.5">
      <c r="A58" s="386" t="s">
        <v>102</v>
      </c>
      <c r="B58" s="387"/>
      <c r="C58" s="68"/>
      <c r="D58" s="388" t="s">
        <v>103</v>
      </c>
      <c r="E58" s="388"/>
      <c r="F58" s="68"/>
      <c r="G58" s="68"/>
      <c r="H58" s="69"/>
    </row>
    <row r="59" spans="1:8" ht="16.5">
      <c r="A59" s="386" t="s">
        <v>104</v>
      </c>
      <c r="B59" s="387"/>
      <c r="C59" s="68"/>
      <c r="D59" s="70" t="s">
        <v>105</v>
      </c>
      <c r="E59" s="70"/>
      <c r="F59" s="70"/>
      <c r="G59" s="70"/>
      <c r="H59" s="71"/>
    </row>
    <row r="60" spans="1:8" ht="16.5">
      <c r="A60" s="386" t="s">
        <v>106</v>
      </c>
      <c r="B60" s="387"/>
      <c r="C60" s="68"/>
      <c r="D60" s="70" t="s">
        <v>107</v>
      </c>
      <c r="E60" s="70"/>
      <c r="F60" s="70"/>
      <c r="G60" s="70"/>
      <c r="H60" s="71"/>
    </row>
    <row r="61" spans="1:8" ht="16.5">
      <c r="A61" s="72"/>
      <c r="B61" s="73"/>
      <c r="C61" s="73"/>
      <c r="D61" s="73"/>
      <c r="E61" s="73"/>
      <c r="F61" s="73"/>
      <c r="G61" s="73"/>
      <c r="H61" s="74"/>
    </row>
    <row r="62" spans="1:8" ht="16.5">
      <c r="A62" s="75"/>
      <c r="B62" s="76"/>
      <c r="C62" s="76"/>
      <c r="D62" s="76"/>
      <c r="E62" s="76"/>
      <c r="F62" s="76"/>
      <c r="G62" s="76"/>
      <c r="H62" s="77"/>
    </row>
    <row r="63" spans="1:8" ht="50.25" customHeight="1">
      <c r="A63" s="389" t="s">
        <v>140</v>
      </c>
      <c r="B63" s="390"/>
      <c r="C63" s="391"/>
      <c r="D63" s="391"/>
      <c r="E63" s="391"/>
      <c r="F63" s="391"/>
      <c r="G63" s="391"/>
      <c r="H63" s="392"/>
    </row>
    <row r="64" spans="1:8">
      <c r="A64" s="393"/>
      <c r="B64" s="393"/>
      <c r="C64" s="393"/>
      <c r="D64" s="393"/>
      <c r="E64" s="393"/>
      <c r="F64" s="393"/>
      <c r="G64" s="393"/>
      <c r="H64" s="393"/>
    </row>
    <row r="65" spans="1:8">
      <c r="A65" s="382" t="s">
        <v>108</v>
      </c>
      <c r="B65" s="382"/>
      <c r="C65" s="382"/>
      <c r="D65" s="382"/>
      <c r="E65" s="382"/>
      <c r="F65" s="382"/>
      <c r="G65" s="382"/>
      <c r="H65" s="382"/>
    </row>
    <row r="66" spans="1:8">
      <c r="A66" s="383" t="s">
        <v>109</v>
      </c>
      <c r="B66" s="384"/>
      <c r="C66" s="384"/>
      <c r="D66" s="384"/>
      <c r="E66" s="384"/>
      <c r="F66" s="384"/>
      <c r="G66" s="384"/>
      <c r="H66" s="384"/>
    </row>
    <row r="67" spans="1:8" ht="15" customHeight="1">
      <c r="A67" s="384" t="s">
        <v>110</v>
      </c>
      <c r="B67" s="384"/>
      <c r="C67" s="384"/>
      <c r="D67" s="384"/>
      <c r="E67" s="384"/>
      <c r="F67" s="384"/>
      <c r="G67" s="384"/>
      <c r="H67" s="384"/>
    </row>
  </sheetData>
  <protectedRanges>
    <protectedRange sqref="A24:C27" name="Plage1"/>
    <protectedRange sqref="A28:H32" name="Plage2"/>
    <protectedRange sqref="A54:H55" name="Plage4_2"/>
    <protectedRange sqref="A65:H66" name="Plage5_1_1"/>
    <protectedRange sqref="A67:H67" name="Plage5_1_1_1"/>
  </protectedRanges>
  <mergeCells count="37">
    <mergeCell ref="A65:H65"/>
    <mergeCell ref="A66:H66"/>
    <mergeCell ref="A67:H67"/>
    <mergeCell ref="A56:H56"/>
    <mergeCell ref="A58:B58"/>
    <mergeCell ref="D58:E58"/>
    <mergeCell ref="A59:B59"/>
    <mergeCell ref="A60:B60"/>
    <mergeCell ref="A63:H63"/>
    <mergeCell ref="A64:H64"/>
    <mergeCell ref="A57:H57"/>
    <mergeCell ref="A55:H55"/>
    <mergeCell ref="D33:F33"/>
    <mergeCell ref="D34:F34"/>
    <mergeCell ref="D35:F35"/>
    <mergeCell ref="D36:F36"/>
    <mergeCell ref="D53:F53"/>
    <mergeCell ref="A54:F54"/>
    <mergeCell ref="G54:H54"/>
    <mergeCell ref="A28:H29"/>
    <mergeCell ref="A30:A32"/>
    <mergeCell ref="B30:B32"/>
    <mergeCell ref="C30:C32"/>
    <mergeCell ref="D30:F32"/>
    <mergeCell ref="G30:G32"/>
    <mergeCell ref="H30:H32"/>
    <mergeCell ref="A19:H21"/>
    <mergeCell ref="A22:H23"/>
    <mergeCell ref="A24:C24"/>
    <mergeCell ref="D24:F24"/>
    <mergeCell ref="G24:G27"/>
    <mergeCell ref="H24:H27"/>
    <mergeCell ref="A25:B25"/>
    <mergeCell ref="A26:C26"/>
    <mergeCell ref="D26:F26"/>
    <mergeCell ref="A27:C27"/>
    <mergeCell ref="D27:F27"/>
  </mergeCells>
  <conditionalFormatting sqref="D24:D27 E24:F25 E27:F27">
    <cfRule type="cellIs" dxfId="83" priority="1" stopIfTrue="1" operator="equal">
      <formula>"A COMPLETER"</formula>
    </cfRule>
  </conditionalFormatting>
  <pageMargins left="0.7" right="0.7" top="0.75" bottom="0.75" header="0.3" footer="0.3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1000"/>
  <sheetViews>
    <sheetView view="pageLayout" topLeftCell="A16" zoomScale="70" zoomScaleNormal="70" zoomScalePageLayoutView="70" workbookViewId="0">
      <selection activeCell="A39" sqref="A39:K39"/>
    </sheetView>
  </sheetViews>
  <sheetFormatPr baseColWidth="10" defaultColWidth="11.5546875" defaultRowHeight="11.25"/>
  <cols>
    <col min="1" max="1" width="46" style="5" customWidth="1"/>
    <col min="2" max="2" width="15.77734375" style="5" customWidth="1"/>
    <col min="3" max="3" width="15.77734375" style="1" customWidth="1"/>
    <col min="4" max="4" width="15.77734375" style="2" customWidth="1"/>
    <col min="5" max="5" width="15.77734375" style="3" customWidth="1"/>
    <col min="6" max="6" width="15.77734375" style="4" customWidth="1"/>
    <col min="7" max="10" width="15.77734375" style="5" customWidth="1"/>
    <col min="11" max="11" width="8.21875" style="5" customWidth="1"/>
    <col min="12" max="12" width="15.77734375" style="5" customWidth="1"/>
    <col min="13" max="16384" width="11.5546875" style="5"/>
  </cols>
  <sheetData>
    <row r="1" spans="1:12" ht="14.25">
      <c r="A1" s="10"/>
      <c r="B1" s="11"/>
      <c r="C1" s="12"/>
      <c r="D1" s="13"/>
      <c r="E1" s="14"/>
      <c r="F1" s="15"/>
      <c r="G1" s="11"/>
      <c r="H1" s="11"/>
      <c r="I1" s="11"/>
      <c r="J1" s="11"/>
      <c r="K1" s="11"/>
    </row>
    <row r="2" spans="1:12">
      <c r="A2" s="11"/>
      <c r="B2" s="11"/>
      <c r="C2" s="12"/>
      <c r="D2" s="13"/>
      <c r="E2" s="14"/>
      <c r="F2" s="15"/>
      <c r="G2" s="11"/>
      <c r="H2" s="11"/>
      <c r="I2" s="11"/>
      <c r="J2" s="11"/>
      <c r="K2" s="11"/>
    </row>
    <row r="3" spans="1:12">
      <c r="A3" s="11"/>
      <c r="B3" s="11"/>
      <c r="C3" s="12"/>
      <c r="D3" s="13"/>
      <c r="E3" s="14"/>
      <c r="F3" s="15"/>
      <c r="G3" s="11"/>
      <c r="H3" s="11"/>
      <c r="I3" s="11"/>
      <c r="J3" s="11"/>
      <c r="K3" s="11"/>
    </row>
    <row r="4" spans="1:12">
      <c r="A4" s="11"/>
      <c r="B4" s="11"/>
      <c r="C4" s="12"/>
      <c r="D4" s="13"/>
      <c r="E4" s="14"/>
      <c r="F4" s="15"/>
      <c r="G4" s="11"/>
      <c r="H4" s="11"/>
      <c r="I4" s="11"/>
      <c r="J4" s="11"/>
      <c r="K4" s="11"/>
    </row>
    <row r="5" spans="1:12" ht="13.7" customHeight="1">
      <c r="A5" s="11"/>
      <c r="B5" s="11"/>
      <c r="C5" s="12"/>
      <c r="D5" s="13"/>
      <c r="E5" s="14"/>
      <c r="F5" s="15"/>
      <c r="G5" s="11"/>
      <c r="H5" s="11"/>
      <c r="I5" s="11"/>
      <c r="J5" s="11"/>
      <c r="K5" s="11"/>
    </row>
    <row r="6" spans="1:12">
      <c r="A6" s="11"/>
      <c r="B6" s="11"/>
      <c r="C6" s="12"/>
      <c r="D6" s="13"/>
      <c r="E6" s="14"/>
      <c r="F6" s="15"/>
      <c r="G6" s="11"/>
      <c r="H6" s="11"/>
      <c r="I6" s="11"/>
      <c r="J6" s="11"/>
      <c r="K6" s="11"/>
    </row>
    <row r="7" spans="1:12" ht="15">
      <c r="A7" s="16"/>
      <c r="B7" s="11"/>
      <c r="C7" s="12"/>
      <c r="D7" s="13"/>
      <c r="E7" s="14"/>
      <c r="F7" s="15"/>
      <c r="G7" s="11"/>
      <c r="H7" s="11"/>
      <c r="I7" s="11"/>
      <c r="J7" s="11"/>
      <c r="K7" s="11"/>
    </row>
    <row r="8" spans="1:12" ht="24.75">
      <c r="A8" s="399" t="s">
        <v>5</v>
      </c>
      <c r="B8" s="399"/>
      <c r="C8" s="399"/>
      <c r="D8" s="399"/>
      <c r="E8" s="399"/>
      <c r="F8" s="399"/>
      <c r="G8" s="399"/>
      <c r="H8" s="399"/>
      <c r="I8" s="399"/>
      <c r="J8" s="399"/>
      <c r="K8" s="399"/>
      <c r="L8" s="36"/>
    </row>
    <row r="9" spans="1:12" ht="24.75">
      <c r="A9" s="17"/>
      <c r="B9" s="18"/>
      <c r="C9" s="19"/>
      <c r="D9" s="20"/>
      <c r="E9" s="21"/>
      <c r="F9" s="22"/>
      <c r="G9" s="18"/>
      <c r="H9" s="18"/>
      <c r="I9" s="18"/>
      <c r="J9" s="18"/>
      <c r="K9" s="18"/>
      <c r="L9" s="8"/>
    </row>
    <row r="10" spans="1:12" ht="24.75">
      <c r="A10" s="399" t="str">
        <f>'PRINT PAGE'!B4</f>
        <v>XXX</v>
      </c>
      <c r="B10" s="399"/>
      <c r="C10" s="399"/>
      <c r="D10" s="399"/>
      <c r="E10" s="399"/>
      <c r="F10" s="399"/>
      <c r="G10" s="399"/>
      <c r="H10" s="399"/>
      <c r="I10" s="399"/>
      <c r="J10" s="399"/>
      <c r="K10" s="399"/>
      <c r="L10" s="36"/>
    </row>
    <row r="11" spans="1:12" ht="14.25">
      <c r="A11" s="23"/>
      <c r="B11" s="11"/>
      <c r="C11" s="12"/>
      <c r="D11" s="13"/>
      <c r="E11" s="14"/>
      <c r="F11" s="15"/>
      <c r="G11" s="11"/>
      <c r="H11" s="11"/>
      <c r="I11" s="11"/>
      <c r="J11" s="11"/>
      <c r="K11" s="11"/>
    </row>
    <row r="12" spans="1:12" ht="15">
      <c r="A12" s="24"/>
      <c r="B12" s="11"/>
      <c r="C12" s="12"/>
      <c r="D12" s="13"/>
      <c r="E12" s="14"/>
      <c r="F12" s="15"/>
      <c r="G12" s="11"/>
      <c r="H12" s="11"/>
      <c r="I12" s="11"/>
      <c r="J12" s="11"/>
      <c r="K12" s="11"/>
    </row>
    <row r="13" spans="1:12" ht="30" customHeight="1">
      <c r="A13" s="400" t="s">
        <v>6</v>
      </c>
      <c r="B13" s="400"/>
      <c r="C13" s="400"/>
      <c r="D13" s="400"/>
      <c r="E13" s="400"/>
      <c r="F13" s="400"/>
      <c r="G13" s="400"/>
      <c r="H13" s="400"/>
      <c r="I13" s="400"/>
      <c r="J13" s="400"/>
      <c r="K13" s="400"/>
      <c r="L13" s="37"/>
    </row>
    <row r="14" spans="1:12">
      <c r="A14" s="25"/>
      <c r="B14" s="11"/>
      <c r="C14" s="12"/>
      <c r="D14" s="13"/>
      <c r="E14" s="14"/>
      <c r="F14" s="15"/>
      <c r="G14" s="11"/>
      <c r="H14" s="11"/>
      <c r="I14" s="11"/>
      <c r="J14" s="11"/>
      <c r="K14" s="11"/>
    </row>
    <row r="15" spans="1:12" ht="14.25">
      <c r="A15" s="26"/>
      <c r="B15" s="11"/>
      <c r="C15" s="12"/>
      <c r="D15" s="13"/>
      <c r="E15" s="14"/>
      <c r="F15" s="15"/>
      <c r="G15" s="11"/>
      <c r="H15" s="11"/>
      <c r="I15" s="11"/>
      <c r="J15" s="11"/>
      <c r="K15" s="11"/>
    </row>
    <row r="16" spans="1:12" ht="13.5" customHeight="1">
      <c r="A16" s="398"/>
      <c r="B16" s="398"/>
      <c r="C16" s="398"/>
      <c r="D16" s="398"/>
      <c r="E16" s="398"/>
      <c r="F16" s="398"/>
      <c r="G16" s="398"/>
      <c r="H16" s="398"/>
      <c r="I16" s="398"/>
      <c r="J16" s="11"/>
      <c r="K16" s="11"/>
    </row>
    <row r="17" spans="1:12" ht="14.25">
      <c r="A17" s="26"/>
      <c r="B17" s="11"/>
      <c r="C17" s="12"/>
      <c r="D17" s="13"/>
      <c r="E17" s="14"/>
      <c r="F17" s="15"/>
      <c r="G17" s="11"/>
      <c r="H17" s="11"/>
      <c r="I17" s="11"/>
      <c r="J17" s="11"/>
      <c r="K17" s="11"/>
    </row>
    <row r="18" spans="1:12">
      <c r="A18" s="11"/>
      <c r="B18" s="11"/>
      <c r="C18" s="12"/>
      <c r="D18" s="13"/>
      <c r="E18" s="14"/>
      <c r="F18" s="15"/>
      <c r="G18" s="11"/>
      <c r="H18" s="11"/>
      <c r="I18" s="11"/>
      <c r="J18" s="11"/>
      <c r="K18" s="11"/>
    </row>
    <row r="19" spans="1:12" ht="14.25">
      <c r="A19" s="26"/>
      <c r="B19" s="11"/>
      <c r="C19" s="12"/>
      <c r="D19" s="13"/>
      <c r="E19" s="14"/>
      <c r="F19" s="15"/>
      <c r="G19" s="11"/>
      <c r="H19" s="11"/>
      <c r="I19" s="11"/>
      <c r="J19" s="11"/>
      <c r="K19" s="11"/>
    </row>
    <row r="20" spans="1:12">
      <c r="A20" s="11"/>
      <c r="B20" s="11"/>
      <c r="C20" s="12"/>
      <c r="D20" s="13"/>
      <c r="E20" s="14"/>
      <c r="F20" s="15"/>
      <c r="G20" s="11"/>
      <c r="H20" s="11"/>
      <c r="I20" s="11"/>
      <c r="J20" s="11"/>
      <c r="K20" s="11"/>
    </row>
    <row r="21" spans="1:12" ht="14.25">
      <c r="A21" s="26"/>
      <c r="B21" s="11"/>
      <c r="C21" s="12"/>
      <c r="D21" s="13"/>
      <c r="E21" s="14"/>
      <c r="F21" s="15"/>
      <c r="G21" s="11"/>
      <c r="H21" s="11"/>
      <c r="I21" s="11"/>
      <c r="J21" s="11"/>
      <c r="K21" s="11"/>
    </row>
    <row r="22" spans="1:12" ht="14.25">
      <c r="A22" s="11"/>
      <c r="B22" s="11"/>
      <c r="C22" s="12"/>
      <c r="D22" s="13"/>
      <c r="E22" s="14"/>
      <c r="F22" s="15"/>
      <c r="G22" s="11"/>
      <c r="H22" s="11"/>
      <c r="I22" s="11"/>
      <c r="J22" s="11"/>
      <c r="K22" s="11"/>
      <c r="L22" s="38"/>
    </row>
    <row r="23" spans="1:12" ht="14.25">
      <c r="A23" s="26"/>
      <c r="B23" s="11"/>
      <c r="C23" s="12"/>
      <c r="D23" s="13"/>
      <c r="E23" s="14"/>
      <c r="F23" s="15"/>
      <c r="G23" s="11"/>
      <c r="H23" s="11"/>
      <c r="I23" s="11"/>
      <c r="J23" s="11"/>
      <c r="K23" s="11"/>
    </row>
    <row r="24" spans="1:12">
      <c r="A24" s="11"/>
      <c r="B24" s="11"/>
      <c r="C24" s="12"/>
      <c r="D24" s="13"/>
      <c r="E24" s="14"/>
      <c r="F24" s="15"/>
      <c r="G24" s="11"/>
      <c r="H24" s="11"/>
      <c r="I24" s="11"/>
      <c r="J24" s="11"/>
      <c r="K24" s="11"/>
    </row>
    <row r="25" spans="1:12" ht="19.5">
      <c r="A25" s="400"/>
      <c r="B25" s="400"/>
      <c r="C25" s="400"/>
      <c r="D25" s="400"/>
      <c r="E25" s="400"/>
      <c r="F25" s="400"/>
      <c r="G25" s="400"/>
      <c r="H25" s="400"/>
      <c r="I25" s="400"/>
      <c r="J25" s="400"/>
      <c r="K25" s="400"/>
      <c r="L25" s="39"/>
    </row>
    <row r="26" spans="1:12" ht="19.5">
      <c r="A26" s="401" t="str">
        <f>'PRINT PAGE'!B7 &amp; " - " &amp; 'PRINT PAGE'!B8</f>
        <v>NAME SURNAME - XXX</v>
      </c>
      <c r="B26" s="401"/>
      <c r="C26" s="401"/>
      <c r="D26" s="401"/>
      <c r="E26" s="401"/>
      <c r="F26" s="401"/>
      <c r="G26" s="401"/>
      <c r="H26" s="401"/>
      <c r="I26" s="401"/>
      <c r="J26" s="401"/>
      <c r="K26" s="401"/>
    </row>
    <row r="27" spans="1:12" ht="19.5">
      <c r="A27" s="26"/>
      <c r="B27" s="11"/>
      <c r="C27" s="12"/>
      <c r="D27" s="13"/>
      <c r="E27" s="27"/>
      <c r="F27" s="15"/>
      <c r="G27" s="11"/>
      <c r="H27" s="11"/>
      <c r="I27" s="11"/>
      <c r="J27" s="11"/>
      <c r="K27" s="11"/>
    </row>
    <row r="28" spans="1:12" ht="14.25">
      <c r="A28" s="26"/>
      <c r="B28" s="11"/>
      <c r="C28" s="12"/>
      <c r="D28" s="13"/>
      <c r="E28" s="14"/>
      <c r="F28" s="15"/>
      <c r="G28" s="11"/>
      <c r="H28" s="11"/>
      <c r="I28" s="11"/>
      <c r="J28" s="11"/>
      <c r="K28" s="11"/>
    </row>
    <row r="29" spans="1:12" ht="19.5">
      <c r="A29" s="400" t="s">
        <v>7</v>
      </c>
      <c r="B29" s="400"/>
      <c r="C29" s="400"/>
      <c r="D29" s="400"/>
      <c r="E29" s="400"/>
      <c r="F29" s="400"/>
      <c r="G29" s="400"/>
      <c r="H29" s="400"/>
      <c r="I29" s="400"/>
      <c r="J29" s="400"/>
      <c r="K29" s="400"/>
      <c r="L29" s="37"/>
    </row>
    <row r="30" spans="1:12">
      <c r="A30" s="11"/>
      <c r="B30" s="11"/>
      <c r="C30" s="12"/>
      <c r="D30" s="13"/>
      <c r="E30" s="14"/>
      <c r="F30" s="15"/>
      <c r="G30" s="11"/>
      <c r="H30" s="11"/>
      <c r="I30" s="11"/>
      <c r="J30" s="11"/>
      <c r="K30" s="11"/>
    </row>
    <row r="31" spans="1:12" ht="34.5" customHeight="1">
      <c r="A31" s="11"/>
      <c r="B31" s="11"/>
      <c r="C31" s="12"/>
      <c r="D31" s="13"/>
      <c r="E31" s="14"/>
      <c r="F31" s="15"/>
      <c r="G31" s="11"/>
      <c r="H31" s="11"/>
      <c r="I31" s="11"/>
      <c r="J31" s="11"/>
      <c r="K31" s="11"/>
    </row>
    <row r="32" spans="1:12" ht="22.5">
      <c r="A32" s="402" t="str">
        <f>'PRINT PAGE'!B11</f>
        <v>XXX</v>
      </c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"/>
    </row>
    <row r="33" spans="1:12" ht="22.5">
      <c r="A33" s="402" t="str">
        <f>'PRINT PAGE'!B12 &amp; " - " &amp; 'PRINT PAGE'!B13</f>
        <v>NAME SURNAME - XXX</v>
      </c>
      <c r="B33" s="402"/>
      <c r="C33" s="402"/>
      <c r="D33" s="402"/>
      <c r="E33" s="402"/>
      <c r="F33" s="402"/>
      <c r="G33" s="402"/>
      <c r="H33" s="402"/>
      <c r="I33" s="402"/>
      <c r="J33" s="402"/>
      <c r="K33" s="402"/>
      <c r="L33" s="40"/>
    </row>
    <row r="34" spans="1:12" ht="14.25">
      <c r="A34" s="26"/>
      <c r="B34" s="11"/>
      <c r="C34" s="12"/>
      <c r="D34" s="13"/>
      <c r="E34" s="14"/>
      <c r="F34" s="15"/>
      <c r="G34" s="11"/>
      <c r="H34" s="11"/>
      <c r="I34" s="11"/>
      <c r="J34" s="11"/>
      <c r="K34" s="11"/>
    </row>
    <row r="35" spans="1:12">
      <c r="A35" s="11"/>
      <c r="B35" s="11"/>
      <c r="C35" s="12"/>
      <c r="D35" s="13"/>
      <c r="E35" s="14"/>
      <c r="F35" s="15"/>
      <c r="G35" s="11"/>
      <c r="H35" s="11"/>
      <c r="I35" s="11"/>
      <c r="J35" s="11"/>
      <c r="K35" s="11"/>
    </row>
    <row r="36" spans="1:12" s="6" customFormat="1" ht="22.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9"/>
    </row>
    <row r="37" spans="1:12" s="6" customFormat="1" ht="1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1"/>
    </row>
    <row r="38" spans="1:12" s="6" customFormat="1" ht="14.25">
      <c r="A38" s="28"/>
      <c r="B38" s="29"/>
      <c r="C38" s="30"/>
      <c r="D38" s="31"/>
      <c r="E38" s="32"/>
      <c r="F38" s="33"/>
      <c r="G38" s="29"/>
      <c r="H38" s="29"/>
      <c r="I38" s="29"/>
      <c r="J38" s="29"/>
      <c r="K38" s="29"/>
    </row>
    <row r="39" spans="1:12" ht="30.75" customHeight="1">
      <c r="A39" s="403" t="s">
        <v>253</v>
      </c>
      <c r="B39" s="403"/>
      <c r="C39" s="403"/>
      <c r="D39" s="403"/>
      <c r="E39" s="403"/>
      <c r="F39" s="403"/>
      <c r="G39" s="403"/>
      <c r="H39" s="403"/>
      <c r="I39" s="403"/>
      <c r="J39" s="403"/>
      <c r="K39" s="403"/>
    </row>
    <row r="40" spans="1:12" ht="13.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</row>
    <row r="41" spans="1:12">
      <c r="A41" s="11"/>
      <c r="B41" s="11"/>
      <c r="C41" s="12"/>
      <c r="D41" s="13"/>
      <c r="E41" s="14"/>
      <c r="F41" s="15"/>
      <c r="G41" s="11"/>
      <c r="H41" s="11"/>
      <c r="I41" s="11"/>
      <c r="J41" s="11"/>
      <c r="K41" s="11"/>
    </row>
    <row r="42" spans="1:12" ht="14.25">
      <c r="A42" s="397" t="s">
        <v>8</v>
      </c>
      <c r="B42" s="397"/>
      <c r="C42" s="397"/>
      <c r="D42" s="397"/>
      <c r="E42" s="397"/>
      <c r="F42" s="397"/>
      <c r="G42" s="397"/>
      <c r="H42" s="397"/>
      <c r="I42" s="397"/>
      <c r="J42" s="397"/>
      <c r="K42" s="397"/>
      <c r="L42" s="37"/>
    </row>
    <row r="43" spans="1:12" ht="14.2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7"/>
    </row>
    <row r="44" spans="1:12" ht="14.2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7"/>
    </row>
    <row r="45" spans="1:12">
      <c r="A45" s="11"/>
      <c r="B45" s="11"/>
      <c r="C45" s="12"/>
      <c r="D45" s="13"/>
      <c r="E45" s="14"/>
      <c r="F45" s="15"/>
      <c r="G45" s="11"/>
      <c r="H45" s="11"/>
      <c r="I45" s="11"/>
      <c r="J45" s="11"/>
      <c r="K45" s="11"/>
    </row>
    <row r="46" spans="1:12" ht="15">
      <c r="A46" s="34"/>
      <c r="B46" s="35"/>
      <c r="C46" s="35"/>
      <c r="D46" s="35"/>
      <c r="E46" s="35"/>
      <c r="F46" s="26"/>
      <c r="G46" s="26"/>
      <c r="H46" s="26"/>
      <c r="I46" s="26"/>
      <c r="J46" s="11"/>
      <c r="K46" s="11"/>
    </row>
    <row r="47" spans="1:12">
      <c r="A47" s="11"/>
      <c r="B47" s="11"/>
      <c r="C47" s="12"/>
      <c r="D47" s="13"/>
      <c r="E47" s="14"/>
      <c r="F47" s="15"/>
      <c r="G47" s="11"/>
      <c r="H47" s="11"/>
      <c r="I47" s="11"/>
      <c r="J47" s="11"/>
      <c r="K47" s="11"/>
    </row>
    <row r="48" spans="1:12">
      <c r="A48" s="11"/>
      <c r="B48" s="11"/>
      <c r="C48" s="12"/>
      <c r="D48" s="13"/>
      <c r="E48" s="14"/>
      <c r="F48" s="15"/>
      <c r="G48" s="11"/>
      <c r="H48" s="11"/>
      <c r="I48" s="11"/>
      <c r="J48" s="11"/>
      <c r="K48" s="11"/>
    </row>
    <row r="49" spans="1:11" ht="73.5" customHeight="1">
      <c r="A49" s="11"/>
      <c r="B49" s="11"/>
      <c r="C49" s="12"/>
      <c r="D49" s="13"/>
      <c r="E49" s="14"/>
      <c r="F49" s="15"/>
      <c r="G49" s="11"/>
      <c r="H49" s="11"/>
      <c r="I49" s="11"/>
      <c r="J49" s="11"/>
      <c r="K49" s="11"/>
    </row>
    <row r="50" spans="1:11" ht="21.2" customHeight="1">
      <c r="A50" s="237" t="s">
        <v>257</v>
      </c>
      <c r="C50" s="5"/>
      <c r="D50" s="5"/>
      <c r="E50" s="5"/>
      <c r="F50" s="5"/>
    </row>
    <row r="51" spans="1:11" ht="21.2" customHeight="1" thickBot="1">
      <c r="C51" s="5"/>
      <c r="D51" s="5"/>
      <c r="E51" s="5"/>
      <c r="F51" s="5"/>
    </row>
    <row r="52" spans="1:11" ht="35.1" customHeight="1">
      <c r="A52" s="103" t="s">
        <v>24</v>
      </c>
      <c r="B52" s="104" t="s">
        <v>255</v>
      </c>
      <c r="C52" s="181" t="s">
        <v>255</v>
      </c>
      <c r="D52" s="105"/>
      <c r="E52" s="105"/>
      <c r="F52" s="105"/>
      <c r="G52" s="106" t="s">
        <v>254</v>
      </c>
      <c r="H52" s="107"/>
      <c r="I52" s="108" t="s">
        <v>36</v>
      </c>
      <c r="J52" s="109"/>
    </row>
    <row r="53" spans="1:11" ht="21.2" customHeight="1">
      <c r="A53" s="116"/>
      <c r="B53" s="117" t="s">
        <v>1</v>
      </c>
      <c r="C53" s="118" t="s">
        <v>2</v>
      </c>
      <c r="D53" s="119" t="s">
        <v>3</v>
      </c>
      <c r="E53" s="118" t="s">
        <v>4</v>
      </c>
      <c r="F53" s="120" t="s">
        <v>0</v>
      </c>
      <c r="G53" s="121" t="s">
        <v>3</v>
      </c>
      <c r="H53" s="122" t="s">
        <v>9</v>
      </c>
      <c r="I53" s="123" t="s">
        <v>3</v>
      </c>
      <c r="J53" s="124" t="s">
        <v>9</v>
      </c>
    </row>
    <row r="54" spans="1:11" ht="21.2" customHeight="1">
      <c r="A54" s="182" t="s">
        <v>14</v>
      </c>
      <c r="B54" s="131"/>
      <c r="C54" s="132"/>
      <c r="D54" s="133"/>
      <c r="E54" s="132"/>
      <c r="F54" s="134"/>
      <c r="G54" s="135"/>
      <c r="H54" s="136"/>
      <c r="I54" s="137"/>
      <c r="J54" s="138"/>
    </row>
    <row r="55" spans="1:11" ht="21.2" customHeight="1">
      <c r="A55" s="183" t="s">
        <v>17</v>
      </c>
      <c r="B55" s="184" t="s">
        <v>10</v>
      </c>
      <c r="C55" s="185">
        <v>1</v>
      </c>
      <c r="D55" s="186">
        <v>1</v>
      </c>
      <c r="E55" s="185">
        <v>1</v>
      </c>
      <c r="F55" s="187"/>
      <c r="G55" s="188"/>
      <c r="H55" s="242">
        <v>0</v>
      </c>
      <c r="I55" s="191"/>
      <c r="J55" s="244">
        <v>0</v>
      </c>
    </row>
    <row r="56" spans="1:11" ht="21.2" customHeight="1">
      <c r="A56" s="183" t="s">
        <v>18</v>
      </c>
      <c r="B56" s="184" t="s">
        <v>10</v>
      </c>
      <c r="C56" s="185">
        <v>1</v>
      </c>
      <c r="D56" s="186">
        <v>1</v>
      </c>
      <c r="E56" s="185">
        <v>1</v>
      </c>
      <c r="F56" s="187"/>
      <c r="G56" s="188"/>
      <c r="H56" s="242">
        <v>0</v>
      </c>
      <c r="I56" s="191"/>
      <c r="J56" s="244">
        <v>0</v>
      </c>
    </row>
    <row r="57" spans="1:11" ht="21.2" customHeight="1">
      <c r="A57" s="183" t="s">
        <v>19</v>
      </c>
      <c r="B57" s="184" t="s">
        <v>10</v>
      </c>
      <c r="C57" s="185">
        <v>1</v>
      </c>
      <c r="D57" s="186">
        <v>1</v>
      </c>
      <c r="E57" s="185">
        <v>1</v>
      </c>
      <c r="F57" s="187"/>
      <c r="G57" s="188"/>
      <c r="H57" s="242">
        <v>0</v>
      </c>
      <c r="I57" s="191"/>
      <c r="J57" s="244">
        <v>0</v>
      </c>
    </row>
    <row r="58" spans="1:11" ht="21.2" customHeight="1">
      <c r="A58" s="183" t="s">
        <v>20</v>
      </c>
      <c r="B58" s="184" t="s">
        <v>10</v>
      </c>
      <c r="C58" s="185">
        <v>1</v>
      </c>
      <c r="D58" s="186">
        <v>1</v>
      </c>
      <c r="E58" s="185">
        <v>1</v>
      </c>
      <c r="F58" s="187"/>
      <c r="G58" s="188"/>
      <c r="H58" s="242">
        <v>0</v>
      </c>
      <c r="I58" s="191"/>
      <c r="J58" s="244">
        <v>0</v>
      </c>
    </row>
    <row r="59" spans="1:11" ht="21.2" customHeight="1">
      <c r="A59" s="182" t="s">
        <v>15</v>
      </c>
      <c r="B59" s="131"/>
      <c r="C59" s="132"/>
      <c r="D59" s="133"/>
      <c r="E59" s="132"/>
      <c r="F59" s="134"/>
      <c r="G59" s="135"/>
      <c r="H59" s="136"/>
      <c r="I59" s="137"/>
      <c r="J59" s="138"/>
    </row>
    <row r="60" spans="1:11" ht="21.2" customHeight="1">
      <c r="A60" s="183" t="s">
        <v>262</v>
      </c>
      <c r="B60" s="184" t="s">
        <v>10</v>
      </c>
      <c r="C60" s="185">
        <v>1</v>
      </c>
      <c r="D60" s="186">
        <v>1</v>
      </c>
      <c r="E60" s="185">
        <v>1</v>
      </c>
      <c r="F60" s="187"/>
      <c r="G60" s="188"/>
      <c r="H60" s="242">
        <v>0</v>
      </c>
      <c r="I60" s="191"/>
      <c r="J60" s="244">
        <v>0</v>
      </c>
    </row>
    <row r="61" spans="1:11" ht="21.2" customHeight="1">
      <c r="A61" s="183" t="s">
        <v>263</v>
      </c>
      <c r="B61" s="184" t="s">
        <v>10</v>
      </c>
      <c r="C61" s="185">
        <v>1</v>
      </c>
      <c r="D61" s="186">
        <v>1</v>
      </c>
      <c r="E61" s="185">
        <v>1</v>
      </c>
      <c r="F61" s="187"/>
      <c r="G61" s="188"/>
      <c r="H61" s="242">
        <v>0</v>
      </c>
      <c r="I61" s="191"/>
      <c r="J61" s="244">
        <v>0</v>
      </c>
    </row>
    <row r="62" spans="1:11" ht="21.2" customHeight="1">
      <c r="A62" s="183" t="s">
        <v>264</v>
      </c>
      <c r="B62" s="184" t="s">
        <v>10</v>
      </c>
      <c r="C62" s="185">
        <v>1</v>
      </c>
      <c r="D62" s="186">
        <v>1</v>
      </c>
      <c r="E62" s="185">
        <v>1</v>
      </c>
      <c r="F62" s="187"/>
      <c r="G62" s="188"/>
      <c r="H62" s="242">
        <v>0</v>
      </c>
      <c r="I62" s="191"/>
      <c r="J62" s="244">
        <v>0</v>
      </c>
    </row>
    <row r="63" spans="1:11" ht="21.2" customHeight="1">
      <c r="A63" s="183" t="s">
        <v>265</v>
      </c>
      <c r="B63" s="184" t="s">
        <v>10</v>
      </c>
      <c r="C63" s="185">
        <v>1</v>
      </c>
      <c r="D63" s="186">
        <v>1</v>
      </c>
      <c r="E63" s="185">
        <v>1</v>
      </c>
      <c r="F63" s="189"/>
      <c r="G63" s="188"/>
      <c r="H63" s="242">
        <v>0</v>
      </c>
      <c r="I63" s="191"/>
      <c r="J63" s="244">
        <v>0</v>
      </c>
    </row>
    <row r="64" spans="1:11" ht="21.2" customHeight="1">
      <c r="A64" s="182" t="s">
        <v>16</v>
      </c>
      <c r="B64" s="131"/>
      <c r="C64" s="132"/>
      <c r="D64" s="133"/>
      <c r="E64" s="132"/>
      <c r="F64" s="134"/>
      <c r="G64" s="135"/>
      <c r="H64" s="136"/>
      <c r="I64" s="137"/>
      <c r="J64" s="138"/>
    </row>
    <row r="65" spans="1:10" ht="21.2" customHeight="1">
      <c r="A65" s="183" t="s">
        <v>266</v>
      </c>
      <c r="B65" s="184" t="s">
        <v>10</v>
      </c>
      <c r="C65" s="185">
        <v>1</v>
      </c>
      <c r="D65" s="186">
        <v>1</v>
      </c>
      <c r="E65" s="185">
        <v>1</v>
      </c>
      <c r="F65" s="187"/>
      <c r="G65" s="188"/>
      <c r="H65" s="242">
        <v>0</v>
      </c>
      <c r="I65" s="191"/>
      <c r="J65" s="244">
        <v>0</v>
      </c>
    </row>
    <row r="66" spans="1:10" ht="21.2" customHeight="1">
      <c r="A66" s="183" t="s">
        <v>267</v>
      </c>
      <c r="B66" s="184" t="s">
        <v>10</v>
      </c>
      <c r="C66" s="185">
        <v>1</v>
      </c>
      <c r="D66" s="186">
        <v>1</v>
      </c>
      <c r="E66" s="185">
        <v>1</v>
      </c>
      <c r="F66" s="187"/>
      <c r="G66" s="188"/>
      <c r="H66" s="242">
        <v>0</v>
      </c>
      <c r="I66" s="191"/>
      <c r="J66" s="244">
        <v>0</v>
      </c>
    </row>
    <row r="67" spans="1:10" ht="21.2" customHeight="1">
      <c r="A67" s="183" t="s">
        <v>268</v>
      </c>
      <c r="B67" s="184" t="s">
        <v>10</v>
      </c>
      <c r="C67" s="185">
        <v>1</v>
      </c>
      <c r="D67" s="186">
        <v>1</v>
      </c>
      <c r="E67" s="185">
        <v>1</v>
      </c>
      <c r="F67" s="187"/>
      <c r="G67" s="188"/>
      <c r="H67" s="242">
        <v>0</v>
      </c>
      <c r="I67" s="191"/>
      <c r="J67" s="244">
        <v>0</v>
      </c>
    </row>
    <row r="68" spans="1:10" ht="21.2" customHeight="1" thickBot="1">
      <c r="A68" s="183" t="s">
        <v>269</v>
      </c>
      <c r="B68" s="184" t="s">
        <v>10</v>
      </c>
      <c r="C68" s="185">
        <v>1</v>
      </c>
      <c r="D68" s="186">
        <v>1</v>
      </c>
      <c r="E68" s="185">
        <v>1</v>
      </c>
      <c r="F68" s="190"/>
      <c r="G68" s="188"/>
      <c r="H68" s="242">
        <v>0</v>
      </c>
      <c r="I68" s="192"/>
      <c r="J68" s="244">
        <v>0</v>
      </c>
    </row>
    <row r="69" spans="1:10" ht="21.2" customHeight="1">
      <c r="A69" s="147" t="s">
        <v>91</v>
      </c>
      <c r="B69" s="148"/>
      <c r="C69" s="149"/>
      <c r="D69" s="148"/>
      <c r="E69" s="150">
        <v>12</v>
      </c>
      <c r="F69" s="151"/>
      <c r="G69" s="152"/>
      <c r="H69" s="150">
        <f>+H55+H56+H57+H58+H59+H60+H61+H62+H63+H64+H65+H66+H67+H68</f>
        <v>0</v>
      </c>
      <c r="I69" s="152"/>
      <c r="J69" s="150">
        <f>+J55+J56+J57+J58+J59+J60+J61+J62+J63+J64+J65+J66+J67+J68</f>
        <v>0</v>
      </c>
    </row>
    <row r="70" spans="1:10" ht="21.2" customHeight="1" thickBot="1">
      <c r="A70" s="98"/>
      <c r="B70" s="98"/>
      <c r="C70" s="99"/>
      <c r="D70" s="100"/>
      <c r="E70" s="101"/>
      <c r="F70" s="102"/>
      <c r="G70" s="98"/>
      <c r="H70" s="98"/>
      <c r="I70" s="98"/>
      <c r="J70" s="98"/>
    </row>
    <row r="71" spans="1:10" ht="35.1" customHeight="1">
      <c r="A71" s="103" t="s">
        <v>13</v>
      </c>
      <c r="B71" s="104" t="s">
        <v>255</v>
      </c>
      <c r="C71" s="181" t="s">
        <v>255</v>
      </c>
      <c r="D71" s="154"/>
      <c r="E71" s="154"/>
      <c r="F71" s="154"/>
      <c r="G71" s="106" t="s">
        <v>254</v>
      </c>
      <c r="H71" s="107"/>
      <c r="I71" s="108" t="s">
        <v>36</v>
      </c>
      <c r="J71" s="109"/>
    </row>
    <row r="72" spans="1:10" ht="21.2" customHeight="1">
      <c r="A72" s="116"/>
      <c r="B72" s="117" t="s">
        <v>1</v>
      </c>
      <c r="C72" s="118" t="s">
        <v>2</v>
      </c>
      <c r="D72" s="119" t="s">
        <v>3</v>
      </c>
      <c r="E72" s="118" t="s">
        <v>4</v>
      </c>
      <c r="F72" s="120" t="s">
        <v>0</v>
      </c>
      <c r="G72" s="121" t="s">
        <v>3</v>
      </c>
      <c r="H72" s="122" t="s">
        <v>9</v>
      </c>
      <c r="I72" s="123" t="s">
        <v>3</v>
      </c>
      <c r="J72" s="124" t="s">
        <v>9</v>
      </c>
    </row>
    <row r="73" spans="1:10" ht="21.2" customHeight="1">
      <c r="A73" s="182" t="s">
        <v>21</v>
      </c>
      <c r="B73" s="131"/>
      <c r="C73" s="132"/>
      <c r="D73" s="133"/>
      <c r="E73" s="132"/>
      <c r="F73" s="134"/>
      <c r="G73" s="135"/>
      <c r="H73" s="136"/>
      <c r="I73" s="137"/>
      <c r="J73" s="138"/>
    </row>
    <row r="74" spans="1:10" ht="21.2" customHeight="1">
      <c r="A74" s="183" t="s">
        <v>270</v>
      </c>
      <c r="B74" s="184" t="s">
        <v>10</v>
      </c>
      <c r="C74" s="185">
        <v>1</v>
      </c>
      <c r="D74" s="186">
        <v>1</v>
      </c>
      <c r="E74" s="185">
        <v>1</v>
      </c>
      <c r="F74" s="187"/>
      <c r="G74" s="188"/>
      <c r="H74" s="242">
        <v>0</v>
      </c>
      <c r="I74" s="191"/>
      <c r="J74" s="244">
        <v>0</v>
      </c>
    </row>
    <row r="75" spans="1:10" ht="21.2" customHeight="1">
      <c r="A75" s="183" t="s">
        <v>271</v>
      </c>
      <c r="B75" s="184" t="s">
        <v>10</v>
      </c>
      <c r="C75" s="185">
        <v>1</v>
      </c>
      <c r="D75" s="186">
        <v>1</v>
      </c>
      <c r="E75" s="185">
        <v>1</v>
      </c>
      <c r="F75" s="187"/>
      <c r="G75" s="188"/>
      <c r="H75" s="242">
        <v>0</v>
      </c>
      <c r="I75" s="191"/>
      <c r="J75" s="244">
        <v>0</v>
      </c>
    </row>
    <row r="76" spans="1:10" ht="21.2" customHeight="1">
      <c r="A76" s="182" t="s">
        <v>282</v>
      </c>
      <c r="B76" s="131"/>
      <c r="C76" s="132"/>
      <c r="D76" s="133"/>
      <c r="E76" s="132"/>
      <c r="F76" s="134"/>
      <c r="G76" s="135"/>
      <c r="H76" s="136"/>
      <c r="I76" s="137"/>
      <c r="J76" s="138"/>
    </row>
    <row r="77" spans="1:10" ht="21.2" customHeight="1">
      <c r="A77" s="183" t="s">
        <v>272</v>
      </c>
      <c r="B77" s="184" t="s">
        <v>10</v>
      </c>
      <c r="C77" s="185">
        <v>1</v>
      </c>
      <c r="D77" s="186">
        <v>1</v>
      </c>
      <c r="E77" s="185">
        <v>1</v>
      </c>
      <c r="F77" s="187"/>
      <c r="G77" s="188"/>
      <c r="H77" s="242">
        <v>0</v>
      </c>
      <c r="I77" s="191"/>
      <c r="J77" s="244">
        <v>0</v>
      </c>
    </row>
    <row r="78" spans="1:10" ht="21.2" customHeight="1">
      <c r="A78" s="183" t="s">
        <v>273</v>
      </c>
      <c r="B78" s="184" t="s">
        <v>10</v>
      </c>
      <c r="C78" s="185">
        <v>1</v>
      </c>
      <c r="D78" s="186">
        <v>1</v>
      </c>
      <c r="E78" s="185">
        <v>1</v>
      </c>
      <c r="F78" s="187"/>
      <c r="G78" s="188"/>
      <c r="H78" s="242">
        <v>0</v>
      </c>
      <c r="I78" s="191"/>
      <c r="J78" s="244">
        <v>0</v>
      </c>
    </row>
    <row r="79" spans="1:10" ht="21.2" customHeight="1">
      <c r="A79" s="182" t="s">
        <v>22</v>
      </c>
      <c r="B79" s="131"/>
      <c r="C79" s="132"/>
      <c r="D79" s="133"/>
      <c r="E79" s="132"/>
      <c r="F79" s="134"/>
      <c r="G79" s="135"/>
      <c r="H79" s="136"/>
      <c r="I79" s="137"/>
      <c r="J79" s="138"/>
    </row>
    <row r="80" spans="1:10" ht="21.2" customHeight="1">
      <c r="A80" s="183" t="s">
        <v>274</v>
      </c>
      <c r="B80" s="184" t="s">
        <v>10</v>
      </c>
      <c r="C80" s="185">
        <v>1</v>
      </c>
      <c r="D80" s="186">
        <v>1</v>
      </c>
      <c r="E80" s="185">
        <v>1</v>
      </c>
      <c r="F80" s="187"/>
      <c r="G80" s="188"/>
      <c r="H80" s="242">
        <v>0</v>
      </c>
      <c r="I80" s="191"/>
      <c r="J80" s="244">
        <v>0</v>
      </c>
    </row>
    <row r="81" spans="1:10" ht="21.2" customHeight="1" thickBot="1">
      <c r="A81" s="183" t="s">
        <v>275</v>
      </c>
      <c r="B81" s="184" t="s">
        <v>10</v>
      </c>
      <c r="C81" s="195">
        <v>1</v>
      </c>
      <c r="D81" s="196">
        <v>1</v>
      </c>
      <c r="E81" s="195">
        <v>1</v>
      </c>
      <c r="F81" s="189"/>
      <c r="G81" s="197"/>
      <c r="H81" s="242">
        <v>0</v>
      </c>
      <c r="I81" s="192"/>
      <c r="J81" s="244">
        <v>0</v>
      </c>
    </row>
    <row r="82" spans="1:10" ht="21.2" customHeight="1">
      <c r="A82" s="147" t="s">
        <v>92</v>
      </c>
      <c r="B82" s="148"/>
      <c r="C82" s="149"/>
      <c r="D82" s="148"/>
      <c r="E82" s="150">
        <v>6</v>
      </c>
      <c r="F82" s="151"/>
      <c r="G82" s="152"/>
      <c r="H82" s="150">
        <f>+H74+H75+H76+H77+H78+H79+H80+H81</f>
        <v>0</v>
      </c>
      <c r="I82" s="152"/>
      <c r="J82" s="150">
        <f>+J74+J75+J76+J77+J78+J79+J80+J81</f>
        <v>0</v>
      </c>
    </row>
    <row r="83" spans="1:10" ht="21.2" customHeight="1" thickBot="1">
      <c r="A83" s="98"/>
      <c r="B83" s="98"/>
      <c r="C83" s="99"/>
      <c r="D83" s="100"/>
      <c r="E83" s="101"/>
      <c r="F83" s="102"/>
      <c r="G83" s="98"/>
      <c r="H83" s="98"/>
      <c r="I83" s="98"/>
      <c r="J83" s="98"/>
    </row>
    <row r="84" spans="1:10" ht="35.1" customHeight="1">
      <c r="A84" s="103" t="s">
        <v>23</v>
      </c>
      <c r="B84" s="104" t="s">
        <v>255</v>
      </c>
      <c r="C84" s="181" t="s">
        <v>255</v>
      </c>
      <c r="D84" s="154"/>
      <c r="E84" s="154"/>
      <c r="F84" s="154"/>
      <c r="G84" s="106" t="s">
        <v>254</v>
      </c>
      <c r="H84" s="107"/>
      <c r="I84" s="108" t="s">
        <v>36</v>
      </c>
      <c r="J84" s="109"/>
    </row>
    <row r="85" spans="1:10" ht="21.2" customHeight="1">
      <c r="A85" s="116"/>
      <c r="B85" s="117" t="s">
        <v>1</v>
      </c>
      <c r="C85" s="118" t="s">
        <v>2</v>
      </c>
      <c r="D85" s="119" t="s">
        <v>3</v>
      </c>
      <c r="E85" s="118" t="s">
        <v>4</v>
      </c>
      <c r="F85" s="120" t="s">
        <v>0</v>
      </c>
      <c r="G85" s="121" t="s">
        <v>3</v>
      </c>
      <c r="H85" s="122" t="s">
        <v>9</v>
      </c>
      <c r="I85" s="123" t="s">
        <v>3</v>
      </c>
      <c r="J85" s="124" t="s">
        <v>9</v>
      </c>
    </row>
    <row r="86" spans="1:10" ht="21.2" customHeight="1">
      <c r="A86" s="182" t="s">
        <v>280</v>
      </c>
      <c r="B86" s="131"/>
      <c r="C86" s="132"/>
      <c r="D86" s="133"/>
      <c r="E86" s="132"/>
      <c r="F86" s="134"/>
      <c r="G86" s="135"/>
      <c r="H86" s="136"/>
      <c r="I86" s="137"/>
      <c r="J86" s="138"/>
    </row>
    <row r="87" spans="1:10" ht="21.2" customHeight="1">
      <c r="A87" s="183" t="s">
        <v>25</v>
      </c>
      <c r="B87" s="184" t="s">
        <v>10</v>
      </c>
      <c r="C87" s="185">
        <v>1</v>
      </c>
      <c r="D87" s="186">
        <v>1</v>
      </c>
      <c r="E87" s="185">
        <v>1</v>
      </c>
      <c r="F87" s="187"/>
      <c r="G87" s="188">
        <v>0</v>
      </c>
      <c r="H87" s="243">
        <v>0</v>
      </c>
      <c r="I87" s="232">
        <v>0</v>
      </c>
      <c r="J87" s="244">
        <v>0</v>
      </c>
    </row>
    <row r="88" spans="1:10" ht="21.2" customHeight="1">
      <c r="A88" s="183" t="s">
        <v>26</v>
      </c>
      <c r="B88" s="184" t="s">
        <v>10</v>
      </c>
      <c r="C88" s="185">
        <v>1</v>
      </c>
      <c r="D88" s="186">
        <v>1</v>
      </c>
      <c r="E88" s="185">
        <v>1</v>
      </c>
      <c r="F88" s="187"/>
      <c r="G88" s="188">
        <v>0</v>
      </c>
      <c r="H88" s="243">
        <v>0</v>
      </c>
      <c r="I88" s="232">
        <v>0</v>
      </c>
      <c r="J88" s="244">
        <v>0</v>
      </c>
    </row>
    <row r="89" spans="1:10" ht="21.2" customHeight="1">
      <c r="A89" s="183" t="s">
        <v>27</v>
      </c>
      <c r="B89" s="184" t="s">
        <v>10</v>
      </c>
      <c r="C89" s="185">
        <v>1</v>
      </c>
      <c r="D89" s="186">
        <v>1</v>
      </c>
      <c r="E89" s="185">
        <v>1</v>
      </c>
      <c r="F89" s="187"/>
      <c r="G89" s="188">
        <v>0</v>
      </c>
      <c r="H89" s="243">
        <v>0</v>
      </c>
      <c r="I89" s="232">
        <v>0</v>
      </c>
      <c r="J89" s="244">
        <v>0</v>
      </c>
    </row>
    <row r="90" spans="1:10" ht="21.2" customHeight="1">
      <c r="A90" s="183" t="s">
        <v>28</v>
      </c>
      <c r="B90" s="184" t="s">
        <v>10</v>
      </c>
      <c r="C90" s="185">
        <v>1</v>
      </c>
      <c r="D90" s="186">
        <v>1</v>
      </c>
      <c r="E90" s="185">
        <v>1</v>
      </c>
      <c r="F90" s="187"/>
      <c r="G90" s="188">
        <v>0</v>
      </c>
      <c r="H90" s="243">
        <v>0</v>
      </c>
      <c r="I90" s="232">
        <v>0</v>
      </c>
      <c r="J90" s="244">
        <v>0</v>
      </c>
    </row>
    <row r="91" spans="1:10" ht="21.2" customHeight="1">
      <c r="A91" s="182" t="s">
        <v>281</v>
      </c>
      <c r="B91" s="131"/>
      <c r="C91" s="132"/>
      <c r="D91" s="133"/>
      <c r="E91" s="132"/>
      <c r="F91" s="134"/>
      <c r="G91" s="135"/>
      <c r="H91" s="136"/>
      <c r="I91" s="137"/>
      <c r="J91" s="138"/>
    </row>
    <row r="92" spans="1:10" ht="21.2" customHeight="1">
      <c r="A92" s="183" t="s">
        <v>276</v>
      </c>
      <c r="B92" s="184" t="s">
        <v>10</v>
      </c>
      <c r="C92" s="185">
        <v>1</v>
      </c>
      <c r="D92" s="186">
        <v>1</v>
      </c>
      <c r="E92" s="185">
        <v>1</v>
      </c>
      <c r="F92" s="187"/>
      <c r="G92" s="188">
        <v>0</v>
      </c>
      <c r="H92" s="243">
        <v>0</v>
      </c>
      <c r="I92" s="232">
        <v>0</v>
      </c>
      <c r="J92" s="244">
        <v>0</v>
      </c>
    </row>
    <row r="93" spans="1:10" ht="21.2" customHeight="1">
      <c r="A93" s="183" t="s">
        <v>277</v>
      </c>
      <c r="B93" s="184" t="s">
        <v>10</v>
      </c>
      <c r="C93" s="185">
        <v>1</v>
      </c>
      <c r="D93" s="186">
        <v>1</v>
      </c>
      <c r="E93" s="185">
        <v>1</v>
      </c>
      <c r="F93" s="187"/>
      <c r="G93" s="188">
        <v>0</v>
      </c>
      <c r="H93" s="243">
        <v>0</v>
      </c>
      <c r="I93" s="232">
        <v>0</v>
      </c>
      <c r="J93" s="244">
        <v>0</v>
      </c>
    </row>
    <row r="94" spans="1:10" ht="21.2" customHeight="1">
      <c r="A94" s="183" t="s">
        <v>278</v>
      </c>
      <c r="B94" s="184" t="s">
        <v>10</v>
      </c>
      <c r="C94" s="185">
        <v>1</v>
      </c>
      <c r="D94" s="186">
        <v>1</v>
      </c>
      <c r="E94" s="185">
        <v>1</v>
      </c>
      <c r="F94" s="187"/>
      <c r="G94" s="188">
        <v>0</v>
      </c>
      <c r="H94" s="243">
        <v>0</v>
      </c>
      <c r="I94" s="232">
        <v>0</v>
      </c>
      <c r="J94" s="244">
        <v>0</v>
      </c>
    </row>
    <row r="95" spans="1:10" ht="21.2" customHeight="1" thickBot="1">
      <c r="A95" s="183" t="s">
        <v>279</v>
      </c>
      <c r="B95" s="184" t="s">
        <v>10</v>
      </c>
      <c r="C95" s="185">
        <v>1</v>
      </c>
      <c r="D95" s="186">
        <v>1</v>
      </c>
      <c r="E95" s="185">
        <v>1</v>
      </c>
      <c r="F95" s="189"/>
      <c r="G95" s="197">
        <v>0</v>
      </c>
      <c r="H95" s="243">
        <v>0</v>
      </c>
      <c r="I95" s="233">
        <v>0</v>
      </c>
      <c r="J95" s="244">
        <v>0</v>
      </c>
    </row>
    <row r="96" spans="1:10" ht="21.2" customHeight="1">
      <c r="A96" s="147" t="s">
        <v>29</v>
      </c>
      <c r="B96" s="148"/>
      <c r="C96" s="149"/>
      <c r="D96" s="148"/>
      <c r="E96" s="150">
        <v>8</v>
      </c>
      <c r="F96" s="151"/>
      <c r="G96" s="152"/>
      <c r="H96" s="150">
        <f>+H87+H88+H89+H90+H91+H92+H93+H94+H95</f>
        <v>0</v>
      </c>
      <c r="I96" s="152"/>
      <c r="J96" s="150">
        <f>+J87+J88+J89+J90+J91+J92+J93+J94+J95</f>
        <v>0</v>
      </c>
    </row>
    <row r="97" spans="1:10" ht="21.2" customHeight="1">
      <c r="C97" s="5"/>
      <c r="D97" s="5"/>
      <c r="E97" s="5"/>
      <c r="F97" s="5"/>
    </row>
    <row r="98" spans="1:10" ht="35.1" customHeight="1">
      <c r="A98" s="304" t="s">
        <v>77</v>
      </c>
      <c r="B98" s="305"/>
      <c r="C98" s="306"/>
      <c r="D98" s="307"/>
      <c r="E98" s="307"/>
      <c r="F98" s="307"/>
      <c r="G98" s="325" t="s">
        <v>254</v>
      </c>
      <c r="H98" s="308"/>
      <c r="I98" s="325" t="s">
        <v>256</v>
      </c>
      <c r="J98" s="308"/>
    </row>
    <row r="99" spans="1:10" ht="21.2" customHeight="1">
      <c r="A99" s="309" t="s">
        <v>73</v>
      </c>
      <c r="B99" s="309"/>
      <c r="C99" s="310"/>
      <c r="D99" s="311"/>
      <c r="E99" s="312"/>
      <c r="F99" s="313"/>
      <c r="G99" s="314"/>
      <c r="H99" s="315">
        <f>H69+H82</f>
        <v>0</v>
      </c>
      <c r="I99" s="316"/>
      <c r="J99" s="312">
        <f>J69+J82</f>
        <v>0</v>
      </c>
    </row>
    <row r="100" spans="1:10" ht="21.2" customHeight="1">
      <c r="A100" s="317" t="s">
        <v>74</v>
      </c>
      <c r="B100" s="317"/>
      <c r="C100" s="318"/>
      <c r="D100" s="319"/>
      <c r="E100" s="320"/>
      <c r="F100" s="321"/>
      <c r="G100" s="322"/>
      <c r="H100" s="323">
        <f>H96</f>
        <v>0</v>
      </c>
      <c r="I100" s="324"/>
      <c r="J100" s="320">
        <f>J96</f>
        <v>0</v>
      </c>
    </row>
    <row r="101" spans="1:10" ht="21.2" customHeight="1">
      <c r="C101" s="5"/>
      <c r="D101" s="5"/>
      <c r="E101" s="5"/>
      <c r="F101" s="5"/>
    </row>
    <row r="102" spans="1:10" ht="21.2" customHeight="1">
      <c r="C102" s="5"/>
      <c r="D102" s="5"/>
      <c r="E102" s="5"/>
      <c r="F102" s="5"/>
    </row>
    <row r="103" spans="1:10" ht="21.2" customHeight="1">
      <c r="A103" s="237" t="s">
        <v>258</v>
      </c>
      <c r="C103" s="5"/>
      <c r="D103" s="5"/>
      <c r="E103" s="5"/>
      <c r="F103" s="5"/>
    </row>
    <row r="104" spans="1:10" ht="21.2" customHeight="1">
      <c r="C104" s="5"/>
      <c r="D104" s="5"/>
      <c r="E104" s="5"/>
      <c r="F104" s="5"/>
    </row>
    <row r="105" spans="1:10" ht="21.2" customHeight="1">
      <c r="A105" s="238" t="s">
        <v>259</v>
      </c>
      <c r="B105" s="239"/>
      <c r="C105" s="239"/>
      <c r="D105" s="5"/>
      <c r="E105" s="5"/>
      <c r="F105" s="5"/>
    </row>
    <row r="106" spans="1:10" ht="21.2" customHeight="1">
      <c r="A106" s="240"/>
      <c r="C106" s="241"/>
      <c r="D106" s="5"/>
      <c r="E106" s="5"/>
      <c r="F106" s="5"/>
    </row>
    <row r="107" spans="1:10" ht="21.2" customHeight="1">
      <c r="A107" s="238" t="s">
        <v>260</v>
      </c>
      <c r="B107" s="239"/>
      <c r="C107" s="239"/>
      <c r="D107" s="5"/>
      <c r="E107" s="5"/>
      <c r="F107" s="5"/>
    </row>
    <row r="108" spans="1:10" ht="21.2" customHeight="1">
      <c r="A108" s="240"/>
      <c r="C108" s="241"/>
      <c r="D108" s="5"/>
      <c r="E108" s="5"/>
      <c r="F108" s="5"/>
    </row>
    <row r="109" spans="1:10" ht="21.2" customHeight="1">
      <c r="A109" s="238" t="s">
        <v>261</v>
      </c>
      <c r="B109" s="239"/>
      <c r="C109" s="239"/>
      <c r="D109" s="5"/>
      <c r="E109" s="5"/>
      <c r="F109" s="5"/>
    </row>
    <row r="110" spans="1:10" ht="21.2" customHeight="1">
      <c r="A110" s="240"/>
      <c r="C110" s="241"/>
      <c r="D110" s="5"/>
      <c r="E110" s="5"/>
      <c r="F110" s="5"/>
    </row>
    <row r="111" spans="1:10" ht="21.2" customHeight="1">
      <c r="C111" s="5"/>
      <c r="D111" s="5"/>
      <c r="E111" s="5"/>
      <c r="F111" s="5"/>
    </row>
    <row r="112" spans="1:10" ht="21.2" customHeight="1">
      <c r="C112" s="5"/>
      <c r="D112" s="5"/>
      <c r="E112" s="5"/>
      <c r="F112" s="5"/>
    </row>
    <row r="113" spans="3:6" ht="21.2" customHeight="1">
      <c r="C113" s="5"/>
      <c r="D113" s="5"/>
      <c r="E113" s="5"/>
      <c r="F113" s="5"/>
    </row>
    <row r="114" spans="3:6" ht="21.2" customHeight="1">
      <c r="C114" s="5"/>
      <c r="D114" s="5"/>
      <c r="E114" s="5"/>
      <c r="F114" s="5"/>
    </row>
    <row r="115" spans="3:6" ht="21.2" customHeight="1">
      <c r="C115" s="5"/>
      <c r="D115" s="5"/>
      <c r="E115" s="5"/>
      <c r="F115" s="5"/>
    </row>
    <row r="116" spans="3:6" ht="21.2" customHeight="1">
      <c r="C116" s="5"/>
      <c r="D116" s="5"/>
      <c r="E116" s="5"/>
      <c r="F116" s="5"/>
    </row>
    <row r="117" spans="3:6" ht="21.2" customHeight="1">
      <c r="C117" s="5"/>
      <c r="D117" s="5"/>
      <c r="E117" s="5"/>
      <c r="F117" s="5"/>
    </row>
    <row r="118" spans="3:6" ht="21.2" customHeight="1">
      <c r="C118" s="5"/>
      <c r="D118" s="5"/>
      <c r="E118" s="5"/>
      <c r="F118" s="5"/>
    </row>
    <row r="119" spans="3:6" ht="21.2" customHeight="1">
      <c r="C119" s="5"/>
      <c r="D119" s="5"/>
      <c r="E119" s="5"/>
      <c r="F119" s="5"/>
    </row>
    <row r="120" spans="3:6" ht="21.2" customHeight="1">
      <c r="C120" s="5"/>
      <c r="D120" s="5"/>
      <c r="E120" s="5"/>
      <c r="F120" s="5"/>
    </row>
    <row r="121" spans="3:6" ht="21.2" customHeight="1">
      <c r="C121" s="5"/>
      <c r="D121" s="5"/>
      <c r="E121" s="5"/>
      <c r="F121" s="5"/>
    </row>
    <row r="122" spans="3:6" ht="21.2" customHeight="1">
      <c r="C122" s="5"/>
      <c r="D122" s="5"/>
      <c r="E122" s="5"/>
      <c r="F122" s="5"/>
    </row>
    <row r="123" spans="3:6" ht="21.2" customHeight="1">
      <c r="C123" s="5"/>
      <c r="D123" s="5"/>
      <c r="E123" s="5"/>
      <c r="F123" s="5"/>
    </row>
    <row r="124" spans="3:6" ht="21.2" customHeight="1">
      <c r="C124" s="5"/>
      <c r="D124" s="5"/>
      <c r="E124" s="5"/>
      <c r="F124" s="5"/>
    </row>
    <row r="125" spans="3:6" ht="21.2" customHeight="1">
      <c r="C125" s="5"/>
      <c r="D125" s="5"/>
      <c r="E125" s="5"/>
      <c r="F125" s="5"/>
    </row>
    <row r="126" spans="3:6" ht="21.2" customHeight="1">
      <c r="C126" s="5"/>
      <c r="D126" s="5"/>
      <c r="E126" s="5"/>
      <c r="F126" s="5"/>
    </row>
    <row r="127" spans="3:6" ht="21.2" customHeight="1">
      <c r="C127" s="5"/>
      <c r="D127" s="5"/>
      <c r="E127" s="5"/>
      <c r="F127" s="5"/>
    </row>
    <row r="128" spans="3:6" ht="21.2" customHeight="1">
      <c r="C128" s="5"/>
      <c r="D128" s="5"/>
      <c r="E128" s="5"/>
      <c r="F128" s="5"/>
    </row>
    <row r="129" spans="3:6" ht="21.2" customHeight="1">
      <c r="C129" s="5"/>
      <c r="D129" s="5"/>
      <c r="E129" s="5"/>
      <c r="F129" s="5"/>
    </row>
    <row r="130" spans="3:6" ht="21.2" customHeight="1">
      <c r="C130" s="5"/>
      <c r="D130" s="5"/>
      <c r="E130" s="5"/>
      <c r="F130" s="5"/>
    </row>
    <row r="131" spans="3:6" ht="21.2" customHeight="1">
      <c r="C131" s="5"/>
      <c r="D131" s="5"/>
      <c r="E131" s="5"/>
      <c r="F131" s="5"/>
    </row>
    <row r="132" spans="3:6" ht="21.2" customHeight="1">
      <c r="C132" s="5"/>
      <c r="D132" s="5"/>
      <c r="E132" s="5"/>
      <c r="F132" s="5"/>
    </row>
    <row r="133" spans="3:6" ht="21.2" customHeight="1">
      <c r="C133" s="5"/>
      <c r="D133" s="5"/>
      <c r="E133" s="5"/>
      <c r="F133" s="5"/>
    </row>
    <row r="134" spans="3:6" ht="21.2" customHeight="1">
      <c r="C134" s="5"/>
      <c r="D134" s="5"/>
      <c r="E134" s="5"/>
      <c r="F134" s="5"/>
    </row>
    <row r="135" spans="3:6" ht="21.2" customHeight="1">
      <c r="C135" s="5"/>
      <c r="D135" s="5"/>
      <c r="E135" s="5"/>
      <c r="F135" s="5"/>
    </row>
    <row r="136" spans="3:6" ht="21.2" customHeight="1">
      <c r="C136" s="5"/>
      <c r="D136" s="5"/>
      <c r="E136" s="5"/>
      <c r="F136" s="5"/>
    </row>
    <row r="137" spans="3:6" ht="21.2" customHeight="1">
      <c r="C137" s="5"/>
      <c r="D137" s="5"/>
      <c r="E137" s="5"/>
      <c r="F137" s="5"/>
    </row>
    <row r="138" spans="3:6" ht="21.2" customHeight="1">
      <c r="C138" s="5"/>
      <c r="D138" s="5"/>
      <c r="E138" s="5"/>
      <c r="F138" s="5"/>
    </row>
    <row r="139" spans="3:6" ht="21.2" customHeight="1">
      <c r="C139" s="5"/>
      <c r="D139" s="5"/>
      <c r="E139" s="5"/>
      <c r="F139" s="5"/>
    </row>
    <row r="140" spans="3:6" ht="21.2" customHeight="1">
      <c r="C140" s="5"/>
      <c r="D140" s="5"/>
      <c r="E140" s="5"/>
      <c r="F140" s="5"/>
    </row>
    <row r="141" spans="3:6" ht="21.2" customHeight="1">
      <c r="C141" s="5"/>
      <c r="D141" s="5"/>
      <c r="E141" s="5"/>
      <c r="F141" s="5"/>
    </row>
    <row r="142" spans="3:6" ht="21.2" customHeight="1">
      <c r="C142" s="5"/>
      <c r="D142" s="5"/>
      <c r="E142" s="5"/>
      <c r="F142" s="5"/>
    </row>
    <row r="143" spans="3:6" ht="21.2" customHeight="1">
      <c r="C143" s="5"/>
      <c r="D143" s="5"/>
      <c r="E143" s="5"/>
      <c r="F143" s="5"/>
    </row>
    <row r="144" spans="3:6" ht="21.2" customHeight="1">
      <c r="C144" s="5"/>
      <c r="D144" s="5"/>
      <c r="E144" s="5"/>
      <c r="F144" s="5"/>
    </row>
    <row r="145" spans="3:6" ht="21.2" customHeight="1">
      <c r="C145" s="5"/>
      <c r="D145" s="5"/>
      <c r="E145" s="5"/>
      <c r="F145" s="5"/>
    </row>
    <row r="146" spans="3:6" ht="21.2" customHeight="1">
      <c r="C146" s="5"/>
      <c r="D146" s="5"/>
      <c r="E146" s="5"/>
      <c r="F146" s="5"/>
    </row>
    <row r="147" spans="3:6" ht="21.2" customHeight="1">
      <c r="C147" s="5"/>
      <c r="D147" s="5"/>
      <c r="E147" s="5"/>
      <c r="F147" s="5"/>
    </row>
    <row r="148" spans="3:6" ht="21.2" customHeight="1">
      <c r="C148" s="5"/>
      <c r="D148" s="5"/>
      <c r="E148" s="5"/>
      <c r="F148" s="5"/>
    </row>
    <row r="149" spans="3:6" ht="21.2" customHeight="1">
      <c r="C149" s="5"/>
      <c r="D149" s="5"/>
      <c r="E149" s="5"/>
      <c r="F149" s="5"/>
    </row>
    <row r="150" spans="3:6" ht="21.2" customHeight="1">
      <c r="C150" s="5"/>
      <c r="D150" s="5"/>
      <c r="E150" s="5"/>
      <c r="F150" s="5"/>
    </row>
    <row r="151" spans="3:6" ht="21.2" customHeight="1">
      <c r="C151" s="5"/>
      <c r="D151" s="5"/>
      <c r="E151" s="5"/>
      <c r="F151" s="5"/>
    </row>
    <row r="152" spans="3:6" ht="21.2" customHeight="1">
      <c r="C152" s="5"/>
      <c r="D152" s="5"/>
      <c r="E152" s="5"/>
      <c r="F152" s="5"/>
    </row>
    <row r="153" spans="3:6" ht="21.2" customHeight="1">
      <c r="C153" s="5"/>
      <c r="D153" s="5"/>
      <c r="E153" s="5"/>
      <c r="F153" s="5"/>
    </row>
    <row r="154" spans="3:6" ht="21.2" customHeight="1">
      <c r="C154" s="5"/>
      <c r="D154" s="5"/>
      <c r="E154" s="5"/>
      <c r="F154" s="5"/>
    </row>
    <row r="155" spans="3:6" ht="21.2" customHeight="1">
      <c r="C155" s="5"/>
      <c r="D155" s="5"/>
      <c r="E155" s="5"/>
      <c r="F155" s="5"/>
    </row>
    <row r="156" spans="3:6" ht="21.2" customHeight="1">
      <c r="C156" s="5"/>
      <c r="D156" s="5"/>
      <c r="E156" s="5"/>
      <c r="F156" s="5"/>
    </row>
    <row r="157" spans="3:6" ht="21.2" customHeight="1">
      <c r="C157" s="5"/>
      <c r="D157" s="5"/>
      <c r="E157" s="5"/>
      <c r="F157" s="5"/>
    </row>
    <row r="158" spans="3:6" ht="21.2" customHeight="1">
      <c r="C158" s="5"/>
      <c r="D158" s="5"/>
      <c r="E158" s="5"/>
      <c r="F158" s="5"/>
    </row>
    <row r="159" spans="3:6" ht="21.2" customHeight="1">
      <c r="C159" s="5"/>
      <c r="D159" s="5"/>
      <c r="E159" s="5"/>
      <c r="F159" s="5"/>
    </row>
    <row r="160" spans="3:6" ht="21.2" customHeight="1">
      <c r="C160" s="5"/>
      <c r="D160" s="5"/>
      <c r="E160" s="5"/>
      <c r="F160" s="5"/>
    </row>
    <row r="161" spans="3:6" ht="21.2" customHeight="1">
      <c r="C161" s="5"/>
      <c r="D161" s="5"/>
      <c r="E161" s="5"/>
      <c r="F161" s="5"/>
    </row>
    <row r="162" spans="3:6" ht="21.2" customHeight="1">
      <c r="C162" s="5"/>
      <c r="D162" s="5"/>
      <c r="E162" s="5"/>
      <c r="F162" s="5"/>
    </row>
    <row r="163" spans="3:6" ht="21.2" customHeight="1">
      <c r="C163" s="5"/>
      <c r="D163" s="5"/>
      <c r="E163" s="5"/>
      <c r="F163" s="5"/>
    </row>
    <row r="164" spans="3:6" ht="21.2" customHeight="1">
      <c r="C164" s="5"/>
      <c r="D164" s="5"/>
      <c r="E164" s="5"/>
      <c r="F164" s="5"/>
    </row>
    <row r="165" spans="3:6" ht="21.2" customHeight="1">
      <c r="C165" s="5"/>
      <c r="D165" s="5"/>
      <c r="E165" s="5"/>
      <c r="F165" s="5"/>
    </row>
    <row r="166" spans="3:6" ht="21.2" customHeight="1">
      <c r="C166" s="5"/>
      <c r="D166" s="5"/>
      <c r="E166" s="5"/>
      <c r="F166" s="5"/>
    </row>
    <row r="167" spans="3:6" ht="21.2" customHeight="1">
      <c r="C167" s="5"/>
      <c r="D167" s="5"/>
      <c r="E167" s="5"/>
      <c r="F167" s="5"/>
    </row>
    <row r="168" spans="3:6" ht="21.2" customHeight="1">
      <c r="C168" s="5"/>
      <c r="D168" s="5"/>
      <c r="E168" s="5"/>
      <c r="F168" s="5"/>
    </row>
    <row r="169" spans="3:6" ht="21.2" customHeight="1">
      <c r="C169" s="5"/>
      <c r="D169" s="5"/>
      <c r="E169" s="5"/>
      <c r="F169" s="5"/>
    </row>
    <row r="170" spans="3:6" ht="21.2" customHeight="1">
      <c r="C170" s="5"/>
      <c r="D170" s="5"/>
      <c r="E170" s="5"/>
      <c r="F170" s="5"/>
    </row>
    <row r="171" spans="3:6" ht="21.2" customHeight="1">
      <c r="C171" s="5"/>
      <c r="D171" s="5"/>
      <c r="E171" s="5"/>
      <c r="F171" s="5"/>
    </row>
    <row r="172" spans="3:6" ht="21.2" customHeight="1">
      <c r="C172" s="5"/>
      <c r="D172" s="5"/>
      <c r="E172" s="5"/>
      <c r="F172" s="5"/>
    </row>
    <row r="173" spans="3:6" ht="21.2" customHeight="1">
      <c r="C173" s="5"/>
      <c r="D173" s="5"/>
      <c r="E173" s="5"/>
      <c r="F173" s="5"/>
    </row>
    <row r="174" spans="3:6" ht="21.2" customHeight="1">
      <c r="C174" s="5"/>
      <c r="D174" s="5"/>
      <c r="E174" s="5"/>
      <c r="F174" s="5"/>
    </row>
    <row r="175" spans="3:6" ht="21.2" customHeight="1">
      <c r="C175" s="5"/>
      <c r="D175" s="5"/>
      <c r="E175" s="5"/>
      <c r="F175" s="5"/>
    </row>
    <row r="176" spans="3:6" ht="21.2" customHeight="1">
      <c r="C176" s="5"/>
      <c r="D176" s="5"/>
      <c r="E176" s="5"/>
      <c r="F176" s="5"/>
    </row>
    <row r="177" spans="3:6" ht="21.2" customHeight="1">
      <c r="C177" s="5"/>
      <c r="D177" s="5"/>
      <c r="E177" s="5"/>
      <c r="F177" s="5"/>
    </row>
    <row r="178" spans="3:6" ht="21.2" customHeight="1">
      <c r="C178" s="5"/>
      <c r="D178" s="5"/>
      <c r="E178" s="5"/>
      <c r="F178" s="5"/>
    </row>
    <row r="179" spans="3:6" ht="21.2" customHeight="1">
      <c r="C179" s="5"/>
      <c r="D179" s="5"/>
      <c r="E179" s="5"/>
      <c r="F179" s="5"/>
    </row>
    <row r="180" spans="3:6" ht="21.2" customHeight="1">
      <c r="C180" s="5"/>
      <c r="D180" s="5"/>
      <c r="E180" s="5"/>
      <c r="F180" s="5"/>
    </row>
    <row r="181" spans="3:6" ht="21.2" customHeight="1">
      <c r="C181" s="5"/>
      <c r="D181" s="5"/>
      <c r="E181" s="5"/>
      <c r="F181" s="5"/>
    </row>
    <row r="182" spans="3:6" ht="21.2" customHeight="1">
      <c r="C182" s="5"/>
      <c r="D182" s="5"/>
      <c r="E182" s="5"/>
      <c r="F182" s="5"/>
    </row>
    <row r="183" spans="3:6" ht="21.2" customHeight="1">
      <c r="C183" s="5"/>
      <c r="D183" s="5"/>
      <c r="E183" s="5"/>
      <c r="F183" s="5"/>
    </row>
    <row r="184" spans="3:6" ht="21.2" customHeight="1">
      <c r="C184" s="5"/>
      <c r="D184" s="5"/>
      <c r="E184" s="5"/>
      <c r="F184" s="5"/>
    </row>
    <row r="185" spans="3:6" ht="21.2" customHeight="1">
      <c r="C185" s="5"/>
      <c r="D185" s="5"/>
      <c r="E185" s="5"/>
      <c r="F185" s="5"/>
    </row>
    <row r="186" spans="3:6" ht="21.2" customHeight="1">
      <c r="C186" s="5"/>
      <c r="D186" s="5"/>
      <c r="E186" s="5"/>
      <c r="F186" s="5"/>
    </row>
    <row r="187" spans="3:6" ht="21.2" customHeight="1">
      <c r="C187" s="5"/>
      <c r="D187" s="5"/>
      <c r="E187" s="5"/>
      <c r="F187" s="5"/>
    </row>
    <row r="188" spans="3:6" ht="21.2" customHeight="1">
      <c r="C188" s="5"/>
      <c r="D188" s="5"/>
      <c r="E188" s="5"/>
      <c r="F188" s="5"/>
    </row>
    <row r="189" spans="3:6" ht="21.2" customHeight="1">
      <c r="C189" s="5"/>
      <c r="D189" s="5"/>
      <c r="E189" s="5"/>
      <c r="F189" s="5"/>
    </row>
    <row r="190" spans="3:6" ht="21.2" customHeight="1">
      <c r="C190" s="5"/>
      <c r="D190" s="5"/>
      <c r="E190" s="5"/>
      <c r="F190" s="5"/>
    </row>
    <row r="191" spans="3:6" ht="21.2" customHeight="1">
      <c r="C191" s="5"/>
      <c r="D191" s="5"/>
      <c r="E191" s="5"/>
      <c r="F191" s="5"/>
    </row>
    <row r="192" spans="3:6" ht="21.2" customHeight="1">
      <c r="C192" s="5"/>
      <c r="D192" s="5"/>
      <c r="E192" s="5"/>
      <c r="F192" s="5"/>
    </row>
    <row r="193" spans="3:6" ht="21.2" customHeight="1">
      <c r="C193" s="5"/>
      <c r="D193" s="5"/>
      <c r="E193" s="5"/>
      <c r="F193" s="5"/>
    </row>
    <row r="194" spans="3:6" ht="21.2" customHeight="1">
      <c r="C194" s="5"/>
      <c r="D194" s="5"/>
      <c r="E194" s="5"/>
      <c r="F194" s="5"/>
    </row>
    <row r="195" spans="3:6" ht="21.2" customHeight="1">
      <c r="C195" s="5"/>
      <c r="D195" s="5"/>
      <c r="E195" s="5"/>
      <c r="F195" s="5"/>
    </row>
    <row r="196" spans="3:6" ht="21.2" customHeight="1">
      <c r="C196" s="5"/>
      <c r="D196" s="5"/>
      <c r="E196" s="5"/>
      <c r="F196" s="5"/>
    </row>
    <row r="197" spans="3:6" ht="21.2" customHeight="1">
      <c r="C197" s="5"/>
      <c r="D197" s="5"/>
      <c r="E197" s="5"/>
      <c r="F197" s="5"/>
    </row>
    <row r="198" spans="3:6" ht="21.2" customHeight="1">
      <c r="C198" s="5"/>
      <c r="D198" s="5"/>
      <c r="E198" s="5"/>
      <c r="F198" s="5"/>
    </row>
    <row r="199" spans="3:6" ht="21.2" customHeight="1">
      <c r="C199" s="5"/>
      <c r="D199" s="5"/>
      <c r="E199" s="5"/>
      <c r="F199" s="5"/>
    </row>
    <row r="200" spans="3:6" ht="21.2" customHeight="1">
      <c r="C200" s="5"/>
      <c r="D200" s="5"/>
      <c r="E200" s="5"/>
      <c r="F200" s="5"/>
    </row>
    <row r="201" spans="3:6" ht="21.2" customHeight="1">
      <c r="C201" s="5"/>
      <c r="D201" s="5"/>
      <c r="E201" s="5"/>
      <c r="F201" s="5"/>
    </row>
    <row r="202" spans="3:6" ht="21.2" customHeight="1">
      <c r="C202" s="5"/>
      <c r="D202" s="5"/>
      <c r="E202" s="5"/>
      <c r="F202" s="5"/>
    </row>
    <row r="203" spans="3:6" ht="21.2" customHeight="1">
      <c r="C203" s="5"/>
      <c r="D203" s="5"/>
      <c r="E203" s="5"/>
      <c r="F203" s="5"/>
    </row>
    <row r="204" spans="3:6" ht="21.2" customHeight="1">
      <c r="C204" s="5"/>
      <c r="D204" s="5"/>
      <c r="E204" s="5"/>
      <c r="F204" s="5"/>
    </row>
    <row r="205" spans="3:6" ht="21.2" customHeight="1">
      <c r="C205" s="5"/>
      <c r="D205" s="5"/>
      <c r="E205" s="5"/>
      <c r="F205" s="5"/>
    </row>
    <row r="206" spans="3:6" ht="21.2" customHeight="1">
      <c r="C206" s="5"/>
      <c r="D206" s="5"/>
      <c r="E206" s="5"/>
      <c r="F206" s="5"/>
    </row>
    <row r="207" spans="3:6" ht="21.2" customHeight="1">
      <c r="C207" s="5"/>
      <c r="D207" s="5"/>
      <c r="E207" s="5"/>
      <c r="F207" s="5"/>
    </row>
    <row r="208" spans="3:6" ht="21.2" customHeight="1">
      <c r="C208" s="5"/>
      <c r="D208" s="5"/>
      <c r="E208" s="5"/>
      <c r="F208" s="5"/>
    </row>
    <row r="209" spans="3:6" ht="21.2" customHeight="1">
      <c r="C209" s="5"/>
      <c r="D209" s="5"/>
      <c r="E209" s="5"/>
      <c r="F209" s="5"/>
    </row>
    <row r="210" spans="3:6" ht="21.2" customHeight="1">
      <c r="C210" s="5"/>
      <c r="D210" s="5"/>
      <c r="E210" s="5"/>
      <c r="F210" s="5"/>
    </row>
    <row r="211" spans="3:6" ht="21.2" customHeight="1">
      <c r="C211" s="5"/>
      <c r="D211" s="5"/>
      <c r="E211" s="5"/>
      <c r="F211" s="5"/>
    </row>
    <row r="212" spans="3:6" ht="21.2" customHeight="1">
      <c r="C212" s="5"/>
      <c r="D212" s="5"/>
      <c r="E212" s="5"/>
      <c r="F212" s="5"/>
    </row>
    <row r="213" spans="3:6" ht="21.2" customHeight="1">
      <c r="C213" s="5"/>
      <c r="D213" s="5"/>
      <c r="E213" s="5"/>
      <c r="F213" s="5"/>
    </row>
    <row r="214" spans="3:6" ht="21.2" customHeight="1">
      <c r="C214" s="5"/>
      <c r="D214" s="5"/>
      <c r="E214" s="5"/>
      <c r="F214" s="5"/>
    </row>
    <row r="215" spans="3:6" ht="21.2" customHeight="1">
      <c r="C215" s="5"/>
      <c r="D215" s="5"/>
      <c r="E215" s="5"/>
      <c r="F215" s="5"/>
    </row>
    <row r="216" spans="3:6" ht="21.2" customHeight="1">
      <c r="C216" s="5"/>
      <c r="D216" s="5"/>
      <c r="E216" s="5"/>
      <c r="F216" s="5"/>
    </row>
    <row r="217" spans="3:6" ht="21.2" customHeight="1">
      <c r="C217" s="5"/>
      <c r="D217" s="5"/>
      <c r="E217" s="5"/>
      <c r="F217" s="5"/>
    </row>
    <row r="218" spans="3:6" ht="21.2" customHeight="1">
      <c r="C218" s="5"/>
      <c r="D218" s="5"/>
      <c r="E218" s="5"/>
      <c r="F218" s="5"/>
    </row>
    <row r="219" spans="3:6" ht="21.2" customHeight="1">
      <c r="C219" s="5"/>
      <c r="D219" s="5"/>
      <c r="E219" s="5"/>
      <c r="F219" s="5"/>
    </row>
    <row r="220" spans="3:6" ht="21.2" customHeight="1">
      <c r="C220" s="5"/>
      <c r="D220" s="5"/>
      <c r="E220" s="5"/>
      <c r="F220" s="5"/>
    </row>
    <row r="221" spans="3:6" ht="21.2" customHeight="1">
      <c r="C221" s="5"/>
      <c r="D221" s="5"/>
      <c r="E221" s="5"/>
      <c r="F221" s="5"/>
    </row>
    <row r="222" spans="3:6" ht="21.2" customHeight="1">
      <c r="C222" s="5"/>
      <c r="D222" s="5"/>
      <c r="E222" s="5"/>
      <c r="F222" s="5"/>
    </row>
    <row r="223" spans="3:6" ht="21.2" customHeight="1">
      <c r="C223" s="5"/>
      <c r="D223" s="5"/>
      <c r="E223" s="5"/>
      <c r="F223" s="5"/>
    </row>
    <row r="224" spans="3:6" ht="21.2" customHeight="1">
      <c r="C224" s="5"/>
      <c r="D224" s="5"/>
      <c r="E224" s="5"/>
      <c r="F224" s="5"/>
    </row>
    <row r="225" spans="3:6" ht="21.2" customHeight="1">
      <c r="C225" s="5"/>
      <c r="D225" s="5"/>
      <c r="E225" s="5"/>
      <c r="F225" s="5"/>
    </row>
    <row r="226" spans="3:6" ht="21.2" customHeight="1">
      <c r="C226" s="5"/>
      <c r="D226" s="5"/>
      <c r="E226" s="5"/>
      <c r="F226" s="5"/>
    </row>
    <row r="227" spans="3:6" ht="21.2" customHeight="1">
      <c r="C227" s="5"/>
      <c r="D227" s="5"/>
      <c r="E227" s="5"/>
      <c r="F227" s="5"/>
    </row>
    <row r="228" spans="3:6" ht="21.2" customHeight="1">
      <c r="C228" s="5"/>
      <c r="D228" s="5"/>
      <c r="E228" s="5"/>
      <c r="F228" s="5"/>
    </row>
    <row r="229" spans="3:6" ht="21.2" customHeight="1">
      <c r="C229" s="5"/>
      <c r="D229" s="5"/>
      <c r="E229" s="5"/>
      <c r="F229" s="5"/>
    </row>
    <row r="230" spans="3:6" ht="21.2" customHeight="1">
      <c r="C230" s="5"/>
      <c r="D230" s="5"/>
      <c r="E230" s="5"/>
      <c r="F230" s="5"/>
    </row>
    <row r="231" spans="3:6" ht="21.2" customHeight="1">
      <c r="C231" s="5"/>
      <c r="D231" s="5"/>
      <c r="E231" s="5"/>
      <c r="F231" s="5"/>
    </row>
    <row r="232" spans="3:6" ht="21.2" customHeight="1">
      <c r="C232" s="5"/>
      <c r="D232" s="5"/>
      <c r="E232" s="5"/>
      <c r="F232" s="5"/>
    </row>
    <row r="233" spans="3:6" ht="21.2" customHeight="1">
      <c r="C233" s="5"/>
      <c r="D233" s="5"/>
      <c r="E233" s="5"/>
      <c r="F233" s="5"/>
    </row>
    <row r="234" spans="3:6" ht="21.2" customHeight="1">
      <c r="C234" s="5"/>
      <c r="D234" s="5"/>
      <c r="E234" s="5"/>
      <c r="F234" s="5"/>
    </row>
    <row r="235" spans="3:6" ht="21.2" customHeight="1">
      <c r="C235" s="5"/>
      <c r="D235" s="5"/>
      <c r="E235" s="5"/>
      <c r="F235" s="5"/>
    </row>
    <row r="236" spans="3:6" ht="21.2" customHeight="1">
      <c r="C236" s="5"/>
      <c r="D236" s="5"/>
      <c r="E236" s="5"/>
      <c r="F236" s="5"/>
    </row>
    <row r="237" spans="3:6" ht="21.2" customHeight="1">
      <c r="C237" s="5"/>
      <c r="D237" s="5"/>
      <c r="E237" s="5"/>
      <c r="F237" s="5"/>
    </row>
    <row r="238" spans="3:6" ht="21.2" customHeight="1">
      <c r="C238" s="5"/>
      <c r="D238" s="5"/>
      <c r="E238" s="5"/>
      <c r="F238" s="5"/>
    </row>
    <row r="239" spans="3:6" ht="21.2" customHeight="1">
      <c r="C239" s="5"/>
      <c r="D239" s="5"/>
      <c r="E239" s="5"/>
      <c r="F239" s="5"/>
    </row>
    <row r="240" spans="3:6" ht="21.2" customHeight="1">
      <c r="C240" s="5"/>
      <c r="D240" s="5"/>
      <c r="E240" s="5"/>
      <c r="F240" s="5"/>
    </row>
    <row r="241" spans="3:6" ht="21.2" customHeight="1">
      <c r="C241" s="5"/>
      <c r="D241" s="5"/>
      <c r="E241" s="5"/>
      <c r="F241" s="5"/>
    </row>
    <row r="242" spans="3:6" ht="21.2" customHeight="1">
      <c r="C242" s="5"/>
      <c r="D242" s="5"/>
      <c r="E242" s="5"/>
      <c r="F242" s="5"/>
    </row>
    <row r="243" spans="3:6" ht="21.2" customHeight="1">
      <c r="C243" s="5"/>
      <c r="D243" s="5"/>
      <c r="E243" s="5"/>
      <c r="F243" s="5"/>
    </row>
    <row r="244" spans="3:6" ht="21.2" customHeight="1">
      <c r="C244" s="5"/>
      <c r="D244" s="5"/>
      <c r="E244" s="5"/>
      <c r="F244" s="5"/>
    </row>
    <row r="245" spans="3:6" ht="21.2" customHeight="1">
      <c r="C245" s="5"/>
      <c r="D245" s="5"/>
      <c r="E245" s="5"/>
      <c r="F245" s="5"/>
    </row>
    <row r="246" spans="3:6" ht="21.2" customHeight="1">
      <c r="C246" s="5"/>
      <c r="D246" s="5"/>
      <c r="E246" s="5"/>
      <c r="F246" s="5"/>
    </row>
    <row r="247" spans="3:6" ht="21.2" customHeight="1">
      <c r="C247" s="5"/>
      <c r="D247" s="5"/>
      <c r="E247" s="5"/>
      <c r="F247" s="5"/>
    </row>
    <row r="248" spans="3:6" ht="21.2" customHeight="1">
      <c r="C248" s="5"/>
      <c r="D248" s="5"/>
      <c r="E248" s="5"/>
      <c r="F248" s="5"/>
    </row>
    <row r="249" spans="3:6" ht="21.2" customHeight="1">
      <c r="C249" s="5"/>
      <c r="D249" s="5"/>
      <c r="E249" s="5"/>
      <c r="F249" s="5"/>
    </row>
    <row r="250" spans="3:6" ht="21.2" customHeight="1">
      <c r="C250" s="5"/>
      <c r="D250" s="5"/>
      <c r="E250" s="5"/>
      <c r="F250" s="5"/>
    </row>
    <row r="251" spans="3:6" ht="21.2" customHeight="1">
      <c r="C251" s="5"/>
      <c r="D251" s="5"/>
      <c r="E251" s="5"/>
      <c r="F251" s="5"/>
    </row>
    <row r="252" spans="3:6" ht="21.2" customHeight="1">
      <c r="C252" s="5"/>
      <c r="D252" s="5"/>
      <c r="E252" s="5"/>
      <c r="F252" s="5"/>
    </row>
    <row r="253" spans="3:6" ht="21.2" customHeight="1">
      <c r="C253" s="5"/>
      <c r="D253" s="5"/>
      <c r="E253" s="5"/>
      <c r="F253" s="5"/>
    </row>
    <row r="254" spans="3:6" ht="21.2" customHeight="1">
      <c r="C254" s="5"/>
      <c r="D254" s="5"/>
      <c r="E254" s="5"/>
      <c r="F254" s="5"/>
    </row>
    <row r="255" spans="3:6" ht="21.2" customHeight="1">
      <c r="C255" s="5"/>
      <c r="D255" s="5"/>
      <c r="E255" s="5"/>
      <c r="F255" s="5"/>
    </row>
    <row r="256" spans="3:6" ht="21.2" customHeight="1">
      <c r="C256" s="5"/>
      <c r="D256" s="5"/>
      <c r="E256" s="5"/>
      <c r="F256" s="5"/>
    </row>
    <row r="257" spans="3:6" ht="21.2" customHeight="1">
      <c r="C257" s="5"/>
      <c r="D257" s="5"/>
      <c r="E257" s="5"/>
      <c r="F257" s="5"/>
    </row>
    <row r="258" spans="3:6" ht="21.2" customHeight="1">
      <c r="C258" s="5"/>
      <c r="D258" s="5"/>
      <c r="E258" s="5"/>
      <c r="F258" s="5"/>
    </row>
    <row r="259" spans="3:6" ht="21.2" customHeight="1">
      <c r="C259" s="5"/>
      <c r="D259" s="5"/>
      <c r="E259" s="5"/>
      <c r="F259" s="5"/>
    </row>
    <row r="260" spans="3:6" ht="21.2" customHeight="1">
      <c r="C260" s="5"/>
      <c r="D260" s="5"/>
      <c r="E260" s="5"/>
      <c r="F260" s="5"/>
    </row>
    <row r="261" spans="3:6" ht="21.2" customHeight="1">
      <c r="C261" s="5"/>
      <c r="D261" s="5"/>
      <c r="E261" s="5"/>
      <c r="F261" s="5"/>
    </row>
    <row r="262" spans="3:6" ht="21.2" customHeight="1">
      <c r="C262" s="5"/>
      <c r="D262" s="5"/>
      <c r="E262" s="5"/>
      <c r="F262" s="5"/>
    </row>
    <row r="263" spans="3:6" ht="21.2" customHeight="1">
      <c r="C263" s="5"/>
      <c r="D263" s="5"/>
      <c r="E263" s="5"/>
      <c r="F263" s="5"/>
    </row>
    <row r="264" spans="3:6" ht="21.2" customHeight="1">
      <c r="C264" s="5"/>
      <c r="D264" s="5"/>
      <c r="E264" s="5"/>
      <c r="F264" s="5"/>
    </row>
    <row r="265" spans="3:6" ht="21.2" customHeight="1">
      <c r="C265" s="5"/>
      <c r="D265" s="5"/>
      <c r="E265" s="5"/>
      <c r="F265" s="5"/>
    </row>
    <row r="266" spans="3:6" ht="21.2" customHeight="1">
      <c r="C266" s="5"/>
      <c r="D266" s="5"/>
      <c r="E266" s="5"/>
      <c r="F266" s="5"/>
    </row>
    <row r="267" spans="3:6" ht="21.2" customHeight="1">
      <c r="C267" s="5"/>
      <c r="D267" s="5"/>
      <c r="E267" s="5"/>
      <c r="F267" s="5"/>
    </row>
    <row r="268" spans="3:6" ht="21.2" customHeight="1">
      <c r="C268" s="5"/>
      <c r="D268" s="5"/>
      <c r="E268" s="5"/>
      <c r="F268" s="5"/>
    </row>
    <row r="269" spans="3:6" ht="21.2" customHeight="1">
      <c r="C269" s="5"/>
      <c r="D269" s="5"/>
      <c r="E269" s="5"/>
      <c r="F269" s="5"/>
    </row>
    <row r="270" spans="3:6" ht="21.2" customHeight="1">
      <c r="C270" s="5"/>
      <c r="D270" s="5"/>
      <c r="E270" s="5"/>
      <c r="F270" s="5"/>
    </row>
    <row r="271" spans="3:6" ht="21.2" customHeight="1">
      <c r="C271" s="5"/>
      <c r="D271" s="5"/>
      <c r="E271" s="5"/>
      <c r="F271" s="5"/>
    </row>
    <row r="272" spans="3:6" ht="21.2" customHeight="1">
      <c r="C272" s="5"/>
      <c r="D272" s="5"/>
      <c r="E272" s="5"/>
      <c r="F272" s="5"/>
    </row>
    <row r="273" spans="3:6" ht="21.2" customHeight="1">
      <c r="C273" s="5"/>
      <c r="D273" s="5"/>
      <c r="E273" s="5"/>
      <c r="F273" s="5"/>
    </row>
    <row r="274" spans="3:6" ht="21.2" customHeight="1">
      <c r="C274" s="5"/>
      <c r="D274" s="5"/>
      <c r="E274" s="5"/>
      <c r="F274" s="5"/>
    </row>
    <row r="275" spans="3:6" ht="21.2" customHeight="1">
      <c r="C275" s="5"/>
      <c r="D275" s="5"/>
      <c r="E275" s="5"/>
      <c r="F275" s="5"/>
    </row>
    <row r="276" spans="3:6" ht="21.2" customHeight="1">
      <c r="C276" s="5"/>
      <c r="D276" s="5"/>
      <c r="E276" s="5"/>
      <c r="F276" s="5"/>
    </row>
    <row r="277" spans="3:6" ht="21.2" customHeight="1">
      <c r="C277" s="5"/>
      <c r="D277" s="5"/>
      <c r="E277" s="5"/>
      <c r="F277" s="5"/>
    </row>
    <row r="278" spans="3:6" ht="21.2" customHeight="1">
      <c r="C278" s="5"/>
      <c r="D278" s="5"/>
      <c r="E278" s="5"/>
      <c r="F278" s="5"/>
    </row>
    <row r="279" spans="3:6" ht="21.2" customHeight="1">
      <c r="C279" s="5"/>
      <c r="D279" s="5"/>
      <c r="E279" s="5"/>
      <c r="F279" s="5"/>
    </row>
    <row r="280" spans="3:6" ht="21.2" customHeight="1">
      <c r="C280" s="5"/>
      <c r="D280" s="5"/>
      <c r="E280" s="5"/>
      <c r="F280" s="5"/>
    </row>
    <row r="281" spans="3:6" ht="21.2" customHeight="1">
      <c r="C281" s="5"/>
      <c r="D281" s="5"/>
      <c r="E281" s="5"/>
      <c r="F281" s="5"/>
    </row>
    <row r="282" spans="3:6" ht="21.2" customHeight="1">
      <c r="C282" s="5"/>
      <c r="D282" s="5"/>
      <c r="E282" s="5"/>
      <c r="F282" s="5"/>
    </row>
    <row r="283" spans="3:6" ht="21.2" customHeight="1">
      <c r="C283" s="5"/>
      <c r="D283" s="5"/>
      <c r="E283" s="5"/>
      <c r="F283" s="5"/>
    </row>
    <row r="284" spans="3:6" ht="21.2" customHeight="1">
      <c r="C284" s="5"/>
      <c r="D284" s="5"/>
      <c r="E284" s="5"/>
      <c r="F284" s="5"/>
    </row>
    <row r="285" spans="3:6" ht="21.2" customHeight="1">
      <c r="C285" s="5"/>
      <c r="D285" s="5"/>
      <c r="E285" s="5"/>
      <c r="F285" s="5"/>
    </row>
    <row r="286" spans="3:6" ht="21.2" customHeight="1">
      <c r="C286" s="5"/>
      <c r="D286" s="5"/>
      <c r="E286" s="5"/>
      <c r="F286" s="5"/>
    </row>
    <row r="287" spans="3:6" ht="21.2" customHeight="1">
      <c r="C287" s="5"/>
      <c r="D287" s="5"/>
      <c r="E287" s="5"/>
      <c r="F287" s="5"/>
    </row>
    <row r="288" spans="3:6" ht="21.2" customHeight="1">
      <c r="C288" s="5"/>
      <c r="D288" s="5"/>
      <c r="E288" s="5"/>
      <c r="F288" s="5"/>
    </row>
    <row r="289" spans="3:6" ht="21.2" customHeight="1">
      <c r="C289" s="5"/>
      <c r="D289" s="5"/>
      <c r="E289" s="5"/>
      <c r="F289" s="5"/>
    </row>
    <row r="290" spans="3:6" ht="21.2" customHeight="1">
      <c r="C290" s="5"/>
      <c r="D290" s="5"/>
      <c r="E290" s="5"/>
      <c r="F290" s="5"/>
    </row>
    <row r="291" spans="3:6" ht="21.2" customHeight="1">
      <c r="C291" s="5"/>
      <c r="D291" s="5"/>
      <c r="E291" s="5"/>
      <c r="F291" s="5"/>
    </row>
    <row r="292" spans="3:6" ht="21.2" customHeight="1">
      <c r="C292" s="5"/>
      <c r="D292" s="5"/>
      <c r="E292" s="5"/>
      <c r="F292" s="5"/>
    </row>
    <row r="293" spans="3:6" ht="21.2" customHeight="1">
      <c r="C293" s="5"/>
      <c r="D293" s="5"/>
      <c r="E293" s="5"/>
      <c r="F293" s="5"/>
    </row>
    <row r="294" spans="3:6" ht="21.2" customHeight="1">
      <c r="C294" s="5"/>
      <c r="D294" s="5"/>
      <c r="E294" s="5"/>
      <c r="F294" s="5"/>
    </row>
    <row r="295" spans="3:6" ht="21.2" customHeight="1">
      <c r="C295" s="5"/>
      <c r="D295" s="5"/>
      <c r="E295" s="5"/>
      <c r="F295" s="5"/>
    </row>
    <row r="296" spans="3:6" ht="21.2" customHeight="1">
      <c r="C296" s="5"/>
      <c r="D296" s="5"/>
      <c r="E296" s="5"/>
      <c r="F296" s="5"/>
    </row>
    <row r="297" spans="3:6" ht="21.2" customHeight="1">
      <c r="C297" s="5"/>
      <c r="D297" s="5"/>
      <c r="E297" s="5"/>
      <c r="F297" s="5"/>
    </row>
    <row r="298" spans="3:6" ht="21.2" customHeight="1">
      <c r="C298" s="5"/>
      <c r="D298" s="5"/>
      <c r="E298" s="5"/>
      <c r="F298" s="5"/>
    </row>
    <row r="299" spans="3:6" ht="21.2" customHeight="1">
      <c r="C299" s="5"/>
      <c r="D299" s="5"/>
      <c r="E299" s="5"/>
      <c r="F299" s="5"/>
    </row>
    <row r="300" spans="3:6" ht="21.2" customHeight="1">
      <c r="C300" s="5"/>
      <c r="D300" s="5"/>
      <c r="E300" s="5"/>
      <c r="F300" s="5"/>
    </row>
    <row r="301" spans="3:6" ht="21.2" customHeight="1">
      <c r="C301" s="5"/>
      <c r="D301" s="5"/>
      <c r="E301" s="5"/>
      <c r="F301" s="5"/>
    </row>
    <row r="302" spans="3:6" ht="21.2" customHeight="1">
      <c r="C302" s="5"/>
      <c r="D302" s="5"/>
      <c r="E302" s="5"/>
      <c r="F302" s="5"/>
    </row>
    <row r="303" spans="3:6" ht="21.2" customHeight="1">
      <c r="C303" s="5"/>
      <c r="D303" s="5"/>
      <c r="E303" s="5"/>
      <c r="F303" s="5"/>
    </row>
    <row r="304" spans="3:6" ht="21.2" customHeight="1">
      <c r="C304" s="5"/>
      <c r="D304" s="5"/>
      <c r="E304" s="5"/>
      <c r="F304" s="5"/>
    </row>
    <row r="305" spans="3:6" ht="21.2" customHeight="1">
      <c r="C305" s="5"/>
      <c r="D305" s="5"/>
      <c r="E305" s="5"/>
      <c r="F305" s="5"/>
    </row>
    <row r="306" spans="3:6" ht="21.2" customHeight="1">
      <c r="C306" s="5"/>
      <c r="D306" s="5"/>
      <c r="E306" s="5"/>
      <c r="F306" s="5"/>
    </row>
    <row r="307" spans="3:6" ht="21.2" customHeight="1">
      <c r="C307" s="5"/>
      <c r="D307" s="5"/>
      <c r="E307" s="5"/>
      <c r="F307" s="5"/>
    </row>
    <row r="308" spans="3:6" ht="21.2" customHeight="1">
      <c r="C308" s="5"/>
      <c r="D308" s="5"/>
      <c r="E308" s="5"/>
      <c r="F308" s="5"/>
    </row>
    <row r="309" spans="3:6" ht="21.2" customHeight="1">
      <c r="C309" s="5"/>
      <c r="D309" s="5"/>
      <c r="E309" s="5"/>
      <c r="F309" s="5"/>
    </row>
    <row r="310" spans="3:6" ht="21.2" customHeight="1">
      <c r="C310" s="5"/>
      <c r="D310" s="5"/>
      <c r="E310" s="5"/>
      <c r="F310" s="5"/>
    </row>
    <row r="311" spans="3:6" ht="21.2" customHeight="1">
      <c r="C311" s="5"/>
      <c r="D311" s="5"/>
      <c r="E311" s="5"/>
      <c r="F311" s="5"/>
    </row>
    <row r="312" spans="3:6" ht="21.2" customHeight="1">
      <c r="C312" s="5"/>
      <c r="D312" s="5"/>
      <c r="E312" s="5"/>
      <c r="F312" s="5"/>
    </row>
    <row r="313" spans="3:6" ht="21.2" customHeight="1">
      <c r="C313" s="5"/>
      <c r="D313" s="5"/>
      <c r="E313" s="5"/>
      <c r="F313" s="5"/>
    </row>
    <row r="314" spans="3:6" ht="21.2" customHeight="1">
      <c r="C314" s="5"/>
      <c r="D314" s="5"/>
      <c r="E314" s="5"/>
      <c r="F314" s="5"/>
    </row>
    <row r="315" spans="3:6" ht="21.2" customHeight="1">
      <c r="C315" s="5"/>
      <c r="D315" s="5"/>
      <c r="E315" s="5"/>
      <c r="F315" s="5"/>
    </row>
    <row r="316" spans="3:6" ht="21.2" customHeight="1">
      <c r="C316" s="5"/>
      <c r="D316" s="5"/>
      <c r="E316" s="5"/>
      <c r="F316" s="5"/>
    </row>
    <row r="317" spans="3:6" ht="21.2" customHeight="1">
      <c r="C317" s="5"/>
      <c r="D317" s="5"/>
      <c r="E317" s="5"/>
      <c r="F317" s="5"/>
    </row>
    <row r="318" spans="3:6" ht="21.2" customHeight="1">
      <c r="C318" s="5"/>
      <c r="D318" s="5"/>
      <c r="E318" s="5"/>
      <c r="F318" s="5"/>
    </row>
    <row r="319" spans="3:6" ht="21.2" customHeight="1">
      <c r="C319" s="5"/>
      <c r="D319" s="5"/>
      <c r="E319" s="5"/>
      <c r="F319" s="5"/>
    </row>
    <row r="320" spans="3:6" ht="21.2" customHeight="1">
      <c r="C320" s="5"/>
      <c r="D320" s="5"/>
      <c r="E320" s="5"/>
      <c r="F320" s="5"/>
    </row>
    <row r="321" spans="3:6" ht="21.2" customHeight="1">
      <c r="C321" s="5"/>
      <c r="D321" s="5"/>
      <c r="E321" s="5"/>
      <c r="F321" s="5"/>
    </row>
    <row r="322" spans="3:6" ht="21.2" customHeight="1">
      <c r="C322" s="5"/>
      <c r="D322" s="5"/>
      <c r="E322" s="5"/>
      <c r="F322" s="5"/>
    </row>
    <row r="323" spans="3:6" ht="21.2" customHeight="1">
      <c r="C323" s="5"/>
      <c r="D323" s="5"/>
      <c r="E323" s="5"/>
      <c r="F323" s="5"/>
    </row>
    <row r="324" spans="3:6" ht="21.2" customHeight="1">
      <c r="C324" s="5"/>
      <c r="D324" s="5"/>
      <c r="E324" s="5"/>
      <c r="F324" s="5"/>
    </row>
    <row r="325" spans="3:6" ht="21.2" customHeight="1">
      <c r="C325" s="5"/>
      <c r="D325" s="5"/>
      <c r="E325" s="5"/>
      <c r="F325" s="5"/>
    </row>
    <row r="326" spans="3:6" ht="21.2" customHeight="1">
      <c r="C326" s="5"/>
      <c r="D326" s="5"/>
      <c r="E326" s="5"/>
      <c r="F326" s="5"/>
    </row>
    <row r="327" spans="3:6" ht="21.2" customHeight="1">
      <c r="C327" s="5"/>
      <c r="D327" s="5"/>
      <c r="E327" s="5"/>
      <c r="F327" s="5"/>
    </row>
    <row r="328" spans="3:6" ht="21.2" customHeight="1">
      <c r="C328" s="5"/>
      <c r="D328" s="5"/>
      <c r="E328" s="5"/>
      <c r="F328" s="5"/>
    </row>
    <row r="329" spans="3:6" ht="21.2" customHeight="1">
      <c r="C329" s="5"/>
      <c r="D329" s="5"/>
      <c r="E329" s="5"/>
      <c r="F329" s="5"/>
    </row>
    <row r="330" spans="3:6" ht="21.2" customHeight="1">
      <c r="C330" s="5"/>
      <c r="D330" s="5"/>
      <c r="E330" s="5"/>
      <c r="F330" s="5"/>
    </row>
    <row r="331" spans="3:6" ht="21.2" customHeight="1">
      <c r="C331" s="5"/>
      <c r="D331" s="5"/>
      <c r="E331" s="5"/>
      <c r="F331" s="5"/>
    </row>
    <row r="332" spans="3:6" ht="21.2" customHeight="1">
      <c r="C332" s="5"/>
      <c r="D332" s="5"/>
      <c r="E332" s="5"/>
      <c r="F332" s="5"/>
    </row>
    <row r="333" spans="3:6" ht="21.2" customHeight="1">
      <c r="C333" s="5"/>
      <c r="D333" s="5"/>
      <c r="E333" s="5"/>
      <c r="F333" s="5"/>
    </row>
    <row r="334" spans="3:6" ht="21.2" customHeight="1">
      <c r="C334" s="5"/>
      <c r="D334" s="5"/>
      <c r="E334" s="5"/>
      <c r="F334" s="5"/>
    </row>
    <row r="335" spans="3:6" ht="21.2" customHeight="1">
      <c r="C335" s="5"/>
      <c r="D335" s="5"/>
      <c r="E335" s="5"/>
      <c r="F335" s="5"/>
    </row>
    <row r="336" spans="3:6" ht="21.2" customHeight="1">
      <c r="C336" s="5"/>
      <c r="D336" s="5"/>
      <c r="E336" s="5"/>
      <c r="F336" s="5"/>
    </row>
    <row r="337" spans="3:6" ht="21.2" customHeight="1">
      <c r="C337" s="5"/>
      <c r="D337" s="5"/>
      <c r="E337" s="5"/>
      <c r="F337" s="5"/>
    </row>
    <row r="338" spans="3:6" ht="21.2" customHeight="1">
      <c r="C338" s="5"/>
      <c r="D338" s="5"/>
      <c r="E338" s="5"/>
      <c r="F338" s="5"/>
    </row>
    <row r="339" spans="3:6" ht="21.2" customHeight="1">
      <c r="C339" s="5"/>
      <c r="D339" s="5"/>
      <c r="E339" s="5"/>
      <c r="F339" s="5"/>
    </row>
    <row r="340" spans="3:6" ht="21.2" customHeight="1">
      <c r="C340" s="5"/>
      <c r="D340" s="5"/>
      <c r="E340" s="5"/>
      <c r="F340" s="5"/>
    </row>
    <row r="341" spans="3:6" ht="21.2" customHeight="1">
      <c r="C341" s="5"/>
      <c r="D341" s="5"/>
      <c r="E341" s="5"/>
      <c r="F341" s="5"/>
    </row>
    <row r="342" spans="3:6" ht="21.2" customHeight="1">
      <c r="C342" s="5"/>
      <c r="D342" s="5"/>
      <c r="E342" s="5"/>
      <c r="F342" s="5"/>
    </row>
    <row r="343" spans="3:6" ht="21.2" customHeight="1">
      <c r="C343" s="5"/>
      <c r="D343" s="5"/>
      <c r="E343" s="5"/>
      <c r="F343" s="5"/>
    </row>
    <row r="344" spans="3:6" ht="21.2" customHeight="1">
      <c r="C344" s="5"/>
      <c r="D344" s="5"/>
      <c r="E344" s="5"/>
      <c r="F344" s="5"/>
    </row>
    <row r="345" spans="3:6" ht="21.2" customHeight="1">
      <c r="C345" s="5"/>
      <c r="D345" s="5"/>
      <c r="E345" s="5"/>
      <c r="F345" s="5"/>
    </row>
    <row r="346" spans="3:6" ht="21.2" customHeight="1">
      <c r="C346" s="5"/>
      <c r="D346" s="5"/>
      <c r="E346" s="5"/>
      <c r="F346" s="5"/>
    </row>
    <row r="347" spans="3:6" ht="21.2" customHeight="1">
      <c r="C347" s="5"/>
      <c r="D347" s="5"/>
      <c r="E347" s="5"/>
      <c r="F347" s="5"/>
    </row>
    <row r="348" spans="3:6" ht="21.2" customHeight="1">
      <c r="C348" s="5"/>
      <c r="D348" s="5"/>
      <c r="E348" s="5"/>
      <c r="F348" s="5"/>
    </row>
    <row r="349" spans="3:6" ht="21.2" customHeight="1">
      <c r="C349" s="5"/>
      <c r="D349" s="5"/>
      <c r="E349" s="5"/>
      <c r="F349" s="5"/>
    </row>
    <row r="350" spans="3:6" ht="21.2" customHeight="1">
      <c r="C350" s="5"/>
      <c r="D350" s="5"/>
      <c r="E350" s="5"/>
      <c r="F350" s="5"/>
    </row>
    <row r="351" spans="3:6" ht="21.2" customHeight="1">
      <c r="C351" s="5"/>
      <c r="D351" s="5"/>
      <c r="E351" s="5"/>
      <c r="F351" s="5"/>
    </row>
    <row r="352" spans="3:6" ht="21.2" customHeight="1">
      <c r="C352" s="5"/>
      <c r="D352" s="5"/>
      <c r="E352" s="5"/>
      <c r="F352" s="5"/>
    </row>
    <row r="353" spans="3:6" ht="21.2" customHeight="1">
      <c r="C353" s="5"/>
      <c r="D353" s="5"/>
      <c r="E353" s="5"/>
      <c r="F353" s="5"/>
    </row>
    <row r="354" spans="3:6" ht="21.2" customHeight="1">
      <c r="C354" s="5"/>
      <c r="D354" s="5"/>
      <c r="E354" s="5"/>
      <c r="F354" s="5"/>
    </row>
    <row r="355" spans="3:6" ht="21.2" customHeight="1">
      <c r="C355" s="5"/>
      <c r="D355" s="5"/>
      <c r="E355" s="5"/>
      <c r="F355" s="5"/>
    </row>
    <row r="356" spans="3:6" ht="21.2" customHeight="1">
      <c r="C356" s="5"/>
      <c r="D356" s="5"/>
      <c r="E356" s="5"/>
      <c r="F356" s="5"/>
    </row>
    <row r="357" spans="3:6" ht="21.2" customHeight="1">
      <c r="C357" s="5"/>
      <c r="D357" s="5"/>
      <c r="E357" s="5"/>
      <c r="F357" s="5"/>
    </row>
    <row r="358" spans="3:6" ht="21.2" customHeight="1">
      <c r="C358" s="5"/>
      <c r="D358" s="5"/>
      <c r="E358" s="5"/>
      <c r="F358" s="5"/>
    </row>
    <row r="359" spans="3:6" ht="21.2" customHeight="1">
      <c r="C359" s="5"/>
      <c r="D359" s="5"/>
      <c r="E359" s="5"/>
      <c r="F359" s="5"/>
    </row>
    <row r="360" spans="3:6" ht="21.2" customHeight="1">
      <c r="C360" s="5"/>
      <c r="D360" s="5"/>
      <c r="E360" s="5"/>
      <c r="F360" s="5"/>
    </row>
    <row r="361" spans="3:6" ht="21.2" customHeight="1">
      <c r="C361" s="5"/>
      <c r="D361" s="5"/>
      <c r="E361" s="5"/>
      <c r="F361" s="5"/>
    </row>
    <row r="362" spans="3:6" ht="21.2" customHeight="1">
      <c r="C362" s="5"/>
      <c r="D362" s="5"/>
      <c r="E362" s="5"/>
      <c r="F362" s="5"/>
    </row>
    <row r="363" spans="3:6" ht="21.2" customHeight="1">
      <c r="C363" s="5"/>
      <c r="D363" s="5"/>
      <c r="E363" s="5"/>
      <c r="F363" s="5"/>
    </row>
    <row r="364" spans="3:6" ht="21.2" customHeight="1">
      <c r="C364" s="5"/>
      <c r="D364" s="5"/>
      <c r="E364" s="5"/>
      <c r="F364" s="5"/>
    </row>
    <row r="365" spans="3:6" ht="21.2" customHeight="1">
      <c r="C365" s="5"/>
      <c r="D365" s="5"/>
      <c r="E365" s="5"/>
      <c r="F365" s="5"/>
    </row>
    <row r="366" spans="3:6" ht="21.2" customHeight="1">
      <c r="C366" s="5"/>
      <c r="D366" s="5"/>
      <c r="E366" s="5"/>
      <c r="F366" s="5"/>
    </row>
    <row r="367" spans="3:6" ht="21.2" customHeight="1">
      <c r="C367" s="5"/>
      <c r="D367" s="5"/>
      <c r="E367" s="5"/>
      <c r="F367" s="5"/>
    </row>
    <row r="368" spans="3:6" ht="21.2" customHeight="1">
      <c r="C368" s="5"/>
      <c r="D368" s="5"/>
      <c r="E368" s="5"/>
      <c r="F368" s="5"/>
    </row>
    <row r="369" spans="3:6" ht="21.2" customHeight="1">
      <c r="C369" s="5"/>
      <c r="D369" s="5"/>
      <c r="E369" s="5"/>
      <c r="F369" s="5"/>
    </row>
    <row r="370" spans="3:6" ht="21.2" customHeight="1">
      <c r="C370" s="5"/>
      <c r="D370" s="5"/>
      <c r="E370" s="5"/>
      <c r="F370" s="5"/>
    </row>
    <row r="371" spans="3:6" ht="21.2" customHeight="1">
      <c r="C371" s="5"/>
      <c r="D371" s="5"/>
      <c r="E371" s="5"/>
      <c r="F371" s="5"/>
    </row>
    <row r="372" spans="3:6" ht="21.2" customHeight="1">
      <c r="C372" s="5"/>
      <c r="D372" s="5"/>
      <c r="E372" s="5"/>
      <c r="F372" s="5"/>
    </row>
    <row r="373" spans="3:6" ht="21.2" customHeight="1">
      <c r="C373" s="5"/>
      <c r="D373" s="5"/>
      <c r="E373" s="5"/>
      <c r="F373" s="5"/>
    </row>
    <row r="374" spans="3:6" ht="21.2" customHeight="1">
      <c r="C374" s="5"/>
      <c r="D374" s="5"/>
      <c r="E374" s="5"/>
      <c r="F374" s="5"/>
    </row>
    <row r="375" spans="3:6" ht="21.2" customHeight="1">
      <c r="C375" s="5"/>
      <c r="D375" s="5"/>
      <c r="E375" s="5"/>
      <c r="F375" s="5"/>
    </row>
    <row r="376" spans="3:6" ht="21.2" customHeight="1">
      <c r="C376" s="5"/>
      <c r="D376" s="5"/>
      <c r="E376" s="5"/>
      <c r="F376" s="5"/>
    </row>
    <row r="377" spans="3:6" ht="21.2" customHeight="1">
      <c r="C377" s="5"/>
      <c r="D377" s="5"/>
      <c r="E377" s="5"/>
      <c r="F377" s="5"/>
    </row>
    <row r="378" spans="3:6" ht="21.2" customHeight="1">
      <c r="C378" s="5"/>
      <c r="D378" s="5"/>
      <c r="E378" s="5"/>
      <c r="F378" s="5"/>
    </row>
    <row r="379" spans="3:6" ht="21.2" customHeight="1">
      <c r="C379" s="5"/>
      <c r="D379" s="5"/>
      <c r="E379" s="5"/>
      <c r="F379" s="5"/>
    </row>
    <row r="380" spans="3:6" ht="21.2" customHeight="1">
      <c r="C380" s="5"/>
      <c r="D380" s="5"/>
      <c r="E380" s="5"/>
      <c r="F380" s="5"/>
    </row>
    <row r="381" spans="3:6" ht="21.2" customHeight="1">
      <c r="C381" s="5"/>
      <c r="D381" s="5"/>
      <c r="E381" s="5"/>
      <c r="F381" s="5"/>
    </row>
    <row r="382" spans="3:6" ht="21.2" customHeight="1">
      <c r="C382" s="5"/>
      <c r="D382" s="5"/>
      <c r="E382" s="5"/>
      <c r="F382" s="5"/>
    </row>
    <row r="383" spans="3:6" ht="21.2" customHeight="1">
      <c r="C383" s="5"/>
      <c r="D383" s="5"/>
      <c r="E383" s="5"/>
      <c r="F383" s="5"/>
    </row>
    <row r="384" spans="3:6" ht="21.2" customHeight="1">
      <c r="C384" s="5"/>
      <c r="D384" s="5"/>
      <c r="E384" s="5"/>
      <c r="F384" s="5"/>
    </row>
    <row r="385" spans="3:6" ht="21.2" customHeight="1">
      <c r="C385" s="5"/>
      <c r="D385" s="5"/>
      <c r="E385" s="5"/>
      <c r="F385" s="5"/>
    </row>
    <row r="386" spans="3:6" ht="21.2" customHeight="1">
      <c r="C386" s="5"/>
      <c r="D386" s="5"/>
      <c r="E386" s="5"/>
      <c r="F386" s="5"/>
    </row>
    <row r="387" spans="3:6" ht="21.2" customHeight="1">
      <c r="C387" s="5"/>
      <c r="D387" s="5"/>
      <c r="E387" s="5"/>
      <c r="F387" s="5"/>
    </row>
    <row r="388" spans="3:6" ht="21.2" customHeight="1">
      <c r="C388" s="5"/>
      <c r="D388" s="5"/>
      <c r="E388" s="5"/>
      <c r="F388" s="5"/>
    </row>
    <row r="389" spans="3:6" ht="21.2" customHeight="1">
      <c r="C389" s="5"/>
      <c r="D389" s="5"/>
      <c r="E389" s="5"/>
      <c r="F389" s="5"/>
    </row>
    <row r="390" spans="3:6" ht="21.2" customHeight="1">
      <c r="C390" s="5"/>
      <c r="D390" s="5"/>
      <c r="E390" s="5"/>
      <c r="F390" s="5"/>
    </row>
    <row r="391" spans="3:6" ht="21.2" customHeight="1">
      <c r="C391" s="5"/>
      <c r="D391" s="5"/>
      <c r="E391" s="5"/>
      <c r="F391" s="5"/>
    </row>
    <row r="392" spans="3:6" ht="21.2" customHeight="1">
      <c r="C392" s="5"/>
      <c r="D392" s="5"/>
      <c r="E392" s="5"/>
      <c r="F392" s="5"/>
    </row>
    <row r="393" spans="3:6" ht="21.2" customHeight="1">
      <c r="C393" s="5"/>
      <c r="D393" s="5"/>
      <c r="E393" s="5"/>
      <c r="F393" s="5"/>
    </row>
    <row r="394" spans="3:6" ht="21.2" customHeight="1">
      <c r="C394" s="5"/>
      <c r="D394" s="5"/>
      <c r="E394" s="5"/>
      <c r="F394" s="5"/>
    </row>
    <row r="395" spans="3:6" ht="21.2" customHeight="1">
      <c r="C395" s="5"/>
      <c r="D395" s="5"/>
      <c r="E395" s="5"/>
      <c r="F395" s="5"/>
    </row>
    <row r="396" spans="3:6" ht="21.2" customHeight="1">
      <c r="C396" s="5"/>
      <c r="D396" s="5"/>
      <c r="E396" s="5"/>
      <c r="F396" s="5"/>
    </row>
    <row r="397" spans="3:6" ht="21.2" customHeight="1">
      <c r="C397" s="5"/>
      <c r="D397" s="5"/>
      <c r="E397" s="5"/>
      <c r="F397" s="5"/>
    </row>
    <row r="398" spans="3:6" ht="21.2" customHeight="1">
      <c r="C398" s="5"/>
      <c r="D398" s="5"/>
      <c r="E398" s="5"/>
      <c r="F398" s="5"/>
    </row>
    <row r="399" spans="3:6" ht="21.2" customHeight="1">
      <c r="C399" s="5"/>
      <c r="D399" s="5"/>
      <c r="E399" s="5"/>
      <c r="F399" s="5"/>
    </row>
    <row r="400" spans="3:6" ht="21.2" customHeight="1">
      <c r="C400" s="5"/>
      <c r="D400" s="5"/>
      <c r="E400" s="5"/>
      <c r="F400" s="5"/>
    </row>
    <row r="401" spans="3:6" ht="21.2" customHeight="1">
      <c r="C401" s="5"/>
      <c r="D401" s="5"/>
      <c r="E401" s="5"/>
      <c r="F401" s="5"/>
    </row>
    <row r="402" spans="3:6" ht="21.2" customHeight="1">
      <c r="C402" s="5"/>
      <c r="D402" s="5"/>
      <c r="E402" s="5"/>
      <c r="F402" s="5"/>
    </row>
    <row r="403" spans="3:6" ht="21.2" customHeight="1">
      <c r="C403" s="5"/>
      <c r="D403" s="5"/>
      <c r="E403" s="5"/>
      <c r="F403" s="5"/>
    </row>
    <row r="404" spans="3:6" ht="21.2" customHeight="1">
      <c r="C404" s="5"/>
      <c r="D404" s="5"/>
      <c r="E404" s="5"/>
      <c r="F404" s="5"/>
    </row>
    <row r="405" spans="3:6" ht="21.2" customHeight="1">
      <c r="C405" s="5"/>
      <c r="D405" s="5"/>
      <c r="E405" s="5"/>
      <c r="F405" s="5"/>
    </row>
    <row r="406" spans="3:6" ht="21.2" customHeight="1">
      <c r="C406" s="5"/>
      <c r="D406" s="5"/>
      <c r="E406" s="5"/>
      <c r="F406" s="5"/>
    </row>
    <row r="407" spans="3:6" ht="21.2" customHeight="1">
      <c r="C407" s="5"/>
      <c r="D407" s="5"/>
      <c r="E407" s="5"/>
      <c r="F407" s="5"/>
    </row>
    <row r="408" spans="3:6" ht="21.2" customHeight="1">
      <c r="C408" s="5"/>
      <c r="D408" s="5"/>
      <c r="E408" s="5"/>
      <c r="F408" s="5"/>
    </row>
    <row r="409" spans="3:6" ht="21.2" customHeight="1">
      <c r="C409" s="5"/>
      <c r="D409" s="5"/>
      <c r="E409" s="5"/>
      <c r="F409" s="5"/>
    </row>
    <row r="410" spans="3:6" ht="21.2" customHeight="1">
      <c r="C410" s="5"/>
      <c r="D410" s="5"/>
      <c r="E410" s="5"/>
      <c r="F410" s="5"/>
    </row>
    <row r="411" spans="3:6" ht="21.2" customHeight="1">
      <c r="C411" s="5"/>
      <c r="D411" s="5"/>
      <c r="E411" s="5"/>
      <c r="F411" s="5"/>
    </row>
    <row r="412" spans="3:6" ht="21.2" customHeight="1">
      <c r="C412" s="5"/>
      <c r="D412" s="5"/>
      <c r="E412" s="5"/>
      <c r="F412" s="5"/>
    </row>
    <row r="413" spans="3:6" ht="21.2" customHeight="1">
      <c r="C413" s="5"/>
      <c r="D413" s="5"/>
      <c r="E413" s="5"/>
      <c r="F413" s="5"/>
    </row>
    <row r="414" spans="3:6" ht="21.2" customHeight="1">
      <c r="C414" s="5"/>
      <c r="D414" s="5"/>
      <c r="E414" s="5"/>
      <c r="F414" s="5"/>
    </row>
    <row r="415" spans="3:6" ht="21.2" customHeight="1">
      <c r="C415" s="5"/>
      <c r="D415" s="5"/>
      <c r="E415" s="5"/>
      <c r="F415" s="5"/>
    </row>
    <row r="416" spans="3:6" ht="21.2" customHeight="1">
      <c r="C416" s="5"/>
      <c r="D416" s="5"/>
      <c r="E416" s="5"/>
      <c r="F416" s="5"/>
    </row>
    <row r="417" spans="3:6" ht="21.2" customHeight="1">
      <c r="C417" s="5"/>
      <c r="D417" s="5"/>
      <c r="E417" s="5"/>
      <c r="F417" s="5"/>
    </row>
    <row r="418" spans="3:6" ht="21.2" customHeight="1">
      <c r="C418" s="5"/>
      <c r="D418" s="5"/>
      <c r="E418" s="5"/>
      <c r="F418" s="5"/>
    </row>
    <row r="419" spans="3:6" ht="21.2" customHeight="1">
      <c r="C419" s="5"/>
      <c r="D419" s="5"/>
      <c r="E419" s="5"/>
      <c r="F419" s="5"/>
    </row>
    <row r="420" spans="3:6" ht="21.2" customHeight="1">
      <c r="C420" s="5"/>
      <c r="D420" s="5"/>
      <c r="E420" s="5"/>
      <c r="F420" s="5"/>
    </row>
    <row r="421" spans="3:6" ht="21.2" customHeight="1">
      <c r="C421" s="5"/>
      <c r="D421" s="5"/>
      <c r="E421" s="5"/>
      <c r="F421" s="5"/>
    </row>
    <row r="422" spans="3:6" ht="21.2" customHeight="1">
      <c r="C422" s="5"/>
      <c r="D422" s="5"/>
      <c r="E422" s="5"/>
      <c r="F422" s="5"/>
    </row>
    <row r="423" spans="3:6" ht="21.2" customHeight="1">
      <c r="C423" s="5"/>
      <c r="D423" s="5"/>
      <c r="E423" s="5"/>
      <c r="F423" s="5"/>
    </row>
    <row r="424" spans="3:6" ht="21.2" customHeight="1">
      <c r="C424" s="5"/>
      <c r="D424" s="5"/>
      <c r="E424" s="5"/>
      <c r="F424" s="5"/>
    </row>
    <row r="425" spans="3:6" ht="21.2" customHeight="1">
      <c r="C425" s="5"/>
      <c r="D425" s="5"/>
      <c r="E425" s="5"/>
      <c r="F425" s="5"/>
    </row>
    <row r="426" spans="3:6" ht="21.2" customHeight="1">
      <c r="C426" s="5"/>
      <c r="D426" s="5"/>
      <c r="E426" s="5"/>
      <c r="F426" s="5"/>
    </row>
    <row r="427" spans="3:6" ht="21.2" customHeight="1">
      <c r="C427" s="5"/>
      <c r="D427" s="5"/>
      <c r="E427" s="5"/>
      <c r="F427" s="5"/>
    </row>
    <row r="428" spans="3:6" ht="21.2" customHeight="1">
      <c r="C428" s="5"/>
      <c r="D428" s="5"/>
      <c r="E428" s="5"/>
      <c r="F428" s="5"/>
    </row>
    <row r="429" spans="3:6" ht="21.2" customHeight="1">
      <c r="C429" s="5"/>
      <c r="D429" s="5"/>
      <c r="E429" s="5"/>
      <c r="F429" s="5"/>
    </row>
    <row r="430" spans="3:6" ht="21.2" customHeight="1">
      <c r="C430" s="5"/>
      <c r="D430" s="5"/>
      <c r="E430" s="5"/>
      <c r="F430" s="5"/>
    </row>
    <row r="431" spans="3:6" ht="21.2" customHeight="1">
      <c r="C431" s="5"/>
      <c r="D431" s="5"/>
      <c r="E431" s="5"/>
      <c r="F431" s="5"/>
    </row>
    <row r="432" spans="3:6" ht="21.2" customHeight="1">
      <c r="C432" s="5"/>
      <c r="D432" s="5"/>
      <c r="E432" s="5"/>
      <c r="F432" s="5"/>
    </row>
    <row r="433" spans="3:6" ht="21.2" customHeight="1">
      <c r="C433" s="5"/>
      <c r="D433" s="5"/>
      <c r="E433" s="5"/>
      <c r="F433" s="5"/>
    </row>
    <row r="434" spans="3:6" ht="21.2" customHeight="1">
      <c r="C434" s="5"/>
      <c r="D434" s="5"/>
      <c r="E434" s="5"/>
      <c r="F434" s="5"/>
    </row>
    <row r="435" spans="3:6" ht="21.2" customHeight="1">
      <c r="C435" s="5"/>
      <c r="D435" s="5"/>
      <c r="E435" s="5"/>
      <c r="F435" s="5"/>
    </row>
    <row r="436" spans="3:6" ht="21.2" customHeight="1">
      <c r="C436" s="5"/>
      <c r="D436" s="5"/>
      <c r="E436" s="5"/>
      <c r="F436" s="5"/>
    </row>
    <row r="437" spans="3:6" ht="21.2" customHeight="1">
      <c r="C437" s="5"/>
      <c r="D437" s="5"/>
      <c r="E437" s="5"/>
      <c r="F437" s="5"/>
    </row>
    <row r="438" spans="3:6" ht="21.2" customHeight="1">
      <c r="C438" s="5"/>
      <c r="D438" s="5"/>
      <c r="E438" s="5"/>
      <c r="F438" s="5"/>
    </row>
    <row r="439" spans="3:6" ht="21.2" customHeight="1">
      <c r="C439" s="5"/>
      <c r="D439" s="5"/>
      <c r="E439" s="5"/>
      <c r="F439" s="5"/>
    </row>
    <row r="440" spans="3:6" ht="21.2" customHeight="1">
      <c r="C440" s="5"/>
      <c r="D440" s="5"/>
      <c r="E440" s="5"/>
      <c r="F440" s="5"/>
    </row>
    <row r="441" spans="3:6" ht="21.2" customHeight="1">
      <c r="C441" s="5"/>
      <c r="D441" s="5"/>
      <c r="E441" s="5"/>
      <c r="F441" s="5"/>
    </row>
    <row r="442" spans="3:6" ht="21.2" customHeight="1">
      <c r="C442" s="5"/>
      <c r="D442" s="5"/>
      <c r="E442" s="5"/>
      <c r="F442" s="5"/>
    </row>
    <row r="443" spans="3:6" ht="21.2" customHeight="1">
      <c r="C443" s="5"/>
      <c r="D443" s="5"/>
      <c r="E443" s="5"/>
      <c r="F443" s="5"/>
    </row>
    <row r="444" spans="3:6" ht="21.2" customHeight="1">
      <c r="C444" s="5"/>
      <c r="D444" s="5"/>
      <c r="E444" s="5"/>
      <c r="F444" s="5"/>
    </row>
    <row r="445" spans="3:6" ht="21.2" customHeight="1">
      <c r="C445" s="5"/>
      <c r="D445" s="5"/>
      <c r="E445" s="5"/>
      <c r="F445" s="5"/>
    </row>
    <row r="446" spans="3:6" ht="21.2" customHeight="1">
      <c r="C446" s="5"/>
      <c r="D446" s="5"/>
      <c r="E446" s="5"/>
      <c r="F446" s="5"/>
    </row>
    <row r="447" spans="3:6" ht="21.2" customHeight="1">
      <c r="C447" s="5"/>
      <c r="D447" s="5"/>
      <c r="E447" s="5"/>
      <c r="F447" s="5"/>
    </row>
    <row r="448" spans="3:6" ht="21.2" customHeight="1">
      <c r="C448" s="5"/>
      <c r="D448" s="5"/>
      <c r="E448" s="5"/>
      <c r="F448" s="5"/>
    </row>
    <row r="449" spans="3:6" ht="21.2" customHeight="1">
      <c r="C449" s="5"/>
      <c r="D449" s="5"/>
      <c r="E449" s="5"/>
      <c r="F449" s="5"/>
    </row>
    <row r="450" spans="3:6" ht="21.2" customHeight="1">
      <c r="C450" s="5"/>
      <c r="D450" s="5"/>
      <c r="E450" s="5"/>
      <c r="F450" s="5"/>
    </row>
    <row r="451" spans="3:6" ht="21.2" customHeight="1">
      <c r="C451" s="5"/>
      <c r="D451" s="5"/>
      <c r="E451" s="5"/>
      <c r="F451" s="5"/>
    </row>
    <row r="452" spans="3:6" ht="21.2" customHeight="1">
      <c r="C452" s="5"/>
      <c r="D452" s="5"/>
      <c r="E452" s="5"/>
      <c r="F452" s="5"/>
    </row>
    <row r="453" spans="3:6" ht="21.2" customHeight="1">
      <c r="C453" s="5"/>
      <c r="D453" s="5"/>
      <c r="E453" s="5"/>
      <c r="F453" s="5"/>
    </row>
    <row r="454" spans="3:6" ht="21.2" customHeight="1">
      <c r="C454" s="5"/>
      <c r="D454" s="5"/>
      <c r="E454" s="5"/>
      <c r="F454" s="5"/>
    </row>
    <row r="455" spans="3:6" ht="21.2" customHeight="1">
      <c r="C455" s="5"/>
      <c r="D455" s="5"/>
      <c r="E455" s="5"/>
      <c r="F455" s="5"/>
    </row>
    <row r="456" spans="3:6" ht="21.2" customHeight="1">
      <c r="C456" s="5"/>
      <c r="D456" s="5"/>
      <c r="E456" s="5"/>
      <c r="F456" s="5"/>
    </row>
    <row r="457" spans="3:6" ht="21.2" customHeight="1">
      <c r="C457" s="5"/>
      <c r="D457" s="5"/>
      <c r="E457" s="5"/>
      <c r="F457" s="5"/>
    </row>
    <row r="458" spans="3:6" ht="21.2" customHeight="1">
      <c r="C458" s="5"/>
      <c r="D458" s="5"/>
      <c r="E458" s="5"/>
      <c r="F458" s="5"/>
    </row>
    <row r="459" spans="3:6" ht="21.2" customHeight="1">
      <c r="C459" s="5"/>
      <c r="D459" s="5"/>
      <c r="E459" s="5"/>
      <c r="F459" s="5"/>
    </row>
    <row r="460" spans="3:6" ht="21.2" customHeight="1">
      <c r="C460" s="5"/>
      <c r="D460" s="5"/>
      <c r="E460" s="5"/>
      <c r="F460" s="5"/>
    </row>
    <row r="461" spans="3:6" ht="21.2" customHeight="1">
      <c r="C461" s="5"/>
      <c r="D461" s="5"/>
      <c r="E461" s="5"/>
      <c r="F461" s="5"/>
    </row>
    <row r="462" spans="3:6" ht="21.2" customHeight="1">
      <c r="C462" s="5"/>
      <c r="D462" s="5"/>
      <c r="E462" s="5"/>
      <c r="F462" s="5"/>
    </row>
    <row r="463" spans="3:6" ht="21.2" customHeight="1">
      <c r="C463" s="5"/>
      <c r="D463" s="5"/>
      <c r="E463" s="5"/>
      <c r="F463" s="5"/>
    </row>
    <row r="464" spans="3:6" ht="21.2" customHeight="1">
      <c r="C464" s="5"/>
      <c r="D464" s="5"/>
      <c r="E464" s="5"/>
      <c r="F464" s="5"/>
    </row>
    <row r="465" spans="3:6" ht="21.2" customHeight="1">
      <c r="C465" s="5"/>
      <c r="D465" s="5"/>
      <c r="E465" s="5"/>
      <c r="F465" s="5"/>
    </row>
    <row r="466" spans="3:6" ht="21.2" customHeight="1">
      <c r="C466" s="5"/>
      <c r="D466" s="5"/>
      <c r="E466" s="5"/>
      <c r="F466" s="5"/>
    </row>
    <row r="467" spans="3:6" ht="21.2" customHeight="1">
      <c r="C467" s="5"/>
      <c r="D467" s="5"/>
      <c r="E467" s="5"/>
      <c r="F467" s="5"/>
    </row>
    <row r="468" spans="3:6" ht="21.2" customHeight="1">
      <c r="C468" s="5"/>
      <c r="D468" s="5"/>
      <c r="E468" s="5"/>
      <c r="F468" s="5"/>
    </row>
    <row r="469" spans="3:6" ht="21.2" customHeight="1">
      <c r="C469" s="5"/>
      <c r="D469" s="5"/>
      <c r="E469" s="5"/>
      <c r="F469" s="5"/>
    </row>
    <row r="470" spans="3:6" ht="21.2" customHeight="1">
      <c r="C470" s="5"/>
      <c r="D470" s="5"/>
      <c r="E470" s="5"/>
      <c r="F470" s="5"/>
    </row>
    <row r="471" spans="3:6" ht="21.2" customHeight="1">
      <c r="C471" s="5"/>
      <c r="D471" s="5"/>
      <c r="E471" s="5"/>
      <c r="F471" s="5"/>
    </row>
    <row r="472" spans="3:6" ht="21.2" customHeight="1">
      <c r="C472" s="5"/>
      <c r="D472" s="5"/>
      <c r="E472" s="5"/>
      <c r="F472" s="5"/>
    </row>
    <row r="473" spans="3:6" ht="21.2" customHeight="1">
      <c r="C473" s="5"/>
      <c r="D473" s="5"/>
      <c r="E473" s="5"/>
      <c r="F473" s="5"/>
    </row>
    <row r="474" spans="3:6" ht="21.2" customHeight="1">
      <c r="C474" s="5"/>
      <c r="D474" s="5"/>
      <c r="E474" s="5"/>
      <c r="F474" s="5"/>
    </row>
    <row r="475" spans="3:6" ht="21.2" customHeight="1">
      <c r="C475" s="5"/>
      <c r="D475" s="5"/>
      <c r="E475" s="5"/>
      <c r="F475" s="5"/>
    </row>
    <row r="476" spans="3:6" ht="21.2" customHeight="1">
      <c r="C476" s="5"/>
      <c r="D476" s="5"/>
      <c r="E476" s="5"/>
      <c r="F476" s="5"/>
    </row>
    <row r="477" spans="3:6" ht="21.2" customHeight="1">
      <c r="C477" s="5"/>
      <c r="D477" s="5"/>
      <c r="E477" s="5"/>
      <c r="F477" s="5"/>
    </row>
    <row r="478" spans="3:6" ht="21.2" customHeight="1">
      <c r="C478" s="5"/>
      <c r="D478" s="5"/>
      <c r="E478" s="5"/>
      <c r="F478" s="5"/>
    </row>
    <row r="479" spans="3:6" ht="21.2" customHeight="1">
      <c r="C479" s="5"/>
      <c r="D479" s="5"/>
      <c r="E479" s="5"/>
      <c r="F479" s="5"/>
    </row>
    <row r="480" spans="3:6" ht="21.2" customHeight="1">
      <c r="C480" s="5"/>
      <c r="D480" s="5"/>
      <c r="E480" s="5"/>
      <c r="F480" s="5"/>
    </row>
    <row r="481" spans="3:6" ht="21.2" customHeight="1">
      <c r="C481" s="5"/>
      <c r="D481" s="5"/>
      <c r="E481" s="5"/>
      <c r="F481" s="5"/>
    </row>
    <row r="482" spans="3:6" ht="21.2" customHeight="1">
      <c r="C482" s="5"/>
      <c r="D482" s="5"/>
      <c r="E482" s="5"/>
      <c r="F482" s="5"/>
    </row>
    <row r="483" spans="3:6" ht="21.2" customHeight="1">
      <c r="C483" s="5"/>
      <c r="D483" s="5"/>
      <c r="E483" s="5"/>
      <c r="F483" s="5"/>
    </row>
    <row r="484" spans="3:6" ht="21.2" customHeight="1">
      <c r="C484" s="5"/>
      <c r="D484" s="5"/>
      <c r="E484" s="5"/>
      <c r="F484" s="5"/>
    </row>
    <row r="485" spans="3:6" ht="21.2" customHeight="1">
      <c r="C485" s="5"/>
      <c r="D485" s="5"/>
      <c r="E485" s="5"/>
      <c r="F485" s="5"/>
    </row>
    <row r="486" spans="3:6" ht="21.2" customHeight="1">
      <c r="C486" s="5"/>
      <c r="D486" s="5"/>
      <c r="E486" s="5"/>
      <c r="F486" s="5"/>
    </row>
    <row r="487" spans="3:6" ht="21.2" customHeight="1">
      <c r="C487" s="5"/>
      <c r="D487" s="5"/>
      <c r="E487" s="5"/>
      <c r="F487" s="5"/>
    </row>
    <row r="488" spans="3:6" ht="21.2" customHeight="1">
      <c r="C488" s="5"/>
      <c r="D488" s="5"/>
      <c r="E488" s="5"/>
      <c r="F488" s="5"/>
    </row>
    <row r="489" spans="3:6" ht="21.2" customHeight="1">
      <c r="C489" s="5"/>
      <c r="D489" s="5"/>
      <c r="E489" s="5"/>
      <c r="F489" s="5"/>
    </row>
    <row r="490" spans="3:6" ht="21.2" customHeight="1">
      <c r="C490" s="5"/>
      <c r="D490" s="5"/>
      <c r="E490" s="5"/>
      <c r="F490" s="5"/>
    </row>
    <row r="491" spans="3:6" ht="21.2" customHeight="1">
      <c r="C491" s="5"/>
      <c r="D491" s="5"/>
      <c r="E491" s="5"/>
      <c r="F491" s="5"/>
    </row>
    <row r="492" spans="3:6" ht="21.2" customHeight="1">
      <c r="C492" s="5"/>
      <c r="D492" s="5"/>
      <c r="E492" s="5"/>
      <c r="F492" s="5"/>
    </row>
    <row r="493" spans="3:6" ht="21.2" customHeight="1">
      <c r="C493" s="5"/>
      <c r="D493" s="5"/>
      <c r="E493" s="5"/>
      <c r="F493" s="5"/>
    </row>
    <row r="494" spans="3:6" ht="21.2" customHeight="1">
      <c r="C494" s="5"/>
      <c r="D494" s="5"/>
      <c r="E494" s="5"/>
      <c r="F494" s="5"/>
    </row>
    <row r="495" spans="3:6" ht="21.2" customHeight="1">
      <c r="C495" s="5"/>
      <c r="D495" s="5"/>
      <c r="E495" s="5"/>
      <c r="F495" s="5"/>
    </row>
    <row r="496" spans="3:6" ht="21.2" customHeight="1">
      <c r="C496" s="5"/>
      <c r="D496" s="5"/>
      <c r="E496" s="5"/>
      <c r="F496" s="5"/>
    </row>
    <row r="497" spans="3:6" ht="21.2" customHeight="1">
      <c r="C497" s="5"/>
      <c r="D497" s="5"/>
      <c r="E497" s="5"/>
      <c r="F497" s="5"/>
    </row>
    <row r="498" spans="3:6" ht="21.2" customHeight="1">
      <c r="C498" s="5"/>
      <c r="D498" s="5"/>
      <c r="E498" s="5"/>
      <c r="F498" s="5"/>
    </row>
    <row r="499" spans="3:6" ht="21.2" customHeight="1">
      <c r="C499" s="5"/>
      <c r="D499" s="5"/>
      <c r="E499" s="5"/>
      <c r="F499" s="5"/>
    </row>
    <row r="500" spans="3:6" ht="21.2" customHeight="1">
      <c r="C500" s="5"/>
      <c r="D500" s="5"/>
      <c r="E500" s="5"/>
      <c r="F500" s="5"/>
    </row>
    <row r="501" spans="3:6" ht="21.2" customHeight="1">
      <c r="C501" s="5"/>
      <c r="D501" s="5"/>
      <c r="E501" s="5"/>
      <c r="F501" s="5"/>
    </row>
    <row r="502" spans="3:6" ht="21.2" customHeight="1">
      <c r="C502" s="5"/>
      <c r="D502" s="5"/>
      <c r="E502" s="5"/>
      <c r="F502" s="5"/>
    </row>
    <row r="503" spans="3:6" ht="21.2" customHeight="1">
      <c r="C503" s="5"/>
      <c r="D503" s="5"/>
      <c r="E503" s="5"/>
      <c r="F503" s="5"/>
    </row>
    <row r="504" spans="3:6" ht="21.2" customHeight="1">
      <c r="C504" s="5"/>
      <c r="D504" s="5"/>
      <c r="E504" s="5"/>
      <c r="F504" s="5"/>
    </row>
    <row r="505" spans="3:6" ht="21.2" customHeight="1">
      <c r="C505" s="5"/>
      <c r="D505" s="5"/>
      <c r="E505" s="5"/>
      <c r="F505" s="5"/>
    </row>
    <row r="506" spans="3:6" ht="21.2" customHeight="1">
      <c r="C506" s="5"/>
      <c r="D506" s="5"/>
      <c r="E506" s="5"/>
      <c r="F506" s="5"/>
    </row>
    <row r="507" spans="3:6" ht="21.2" customHeight="1">
      <c r="C507" s="5"/>
      <c r="D507" s="5"/>
      <c r="E507" s="5"/>
      <c r="F507" s="5"/>
    </row>
    <row r="508" spans="3:6" ht="21.2" customHeight="1">
      <c r="C508" s="5"/>
      <c r="D508" s="5"/>
      <c r="E508" s="5"/>
      <c r="F508" s="5"/>
    </row>
    <row r="509" spans="3:6" ht="21.2" customHeight="1">
      <c r="C509" s="5"/>
      <c r="D509" s="5"/>
      <c r="E509" s="5"/>
      <c r="F509" s="5"/>
    </row>
    <row r="510" spans="3:6" ht="21.2" customHeight="1">
      <c r="C510" s="5"/>
      <c r="D510" s="5"/>
      <c r="E510" s="5"/>
      <c r="F510" s="5"/>
    </row>
    <row r="511" spans="3:6" ht="21.2" customHeight="1">
      <c r="C511" s="5"/>
      <c r="D511" s="5"/>
      <c r="E511" s="5"/>
      <c r="F511" s="5"/>
    </row>
    <row r="512" spans="3:6" ht="21.2" customHeight="1">
      <c r="C512" s="5"/>
      <c r="D512" s="5"/>
      <c r="E512" s="5"/>
      <c r="F512" s="5"/>
    </row>
    <row r="513" spans="3:6" ht="21.2" customHeight="1">
      <c r="C513" s="5"/>
      <c r="D513" s="5"/>
      <c r="E513" s="5"/>
      <c r="F513" s="5"/>
    </row>
    <row r="514" spans="3:6" ht="21.2" customHeight="1">
      <c r="C514" s="5"/>
      <c r="D514" s="5"/>
      <c r="E514" s="5"/>
      <c r="F514" s="5"/>
    </row>
    <row r="515" spans="3:6" ht="21.2" customHeight="1">
      <c r="C515" s="5"/>
      <c r="D515" s="5"/>
      <c r="E515" s="5"/>
      <c r="F515" s="5"/>
    </row>
    <row r="516" spans="3:6" ht="21.2" customHeight="1">
      <c r="C516" s="5"/>
      <c r="D516" s="5"/>
      <c r="E516" s="5"/>
      <c r="F516" s="5"/>
    </row>
    <row r="517" spans="3:6" ht="21.2" customHeight="1">
      <c r="C517" s="5"/>
      <c r="D517" s="5"/>
      <c r="E517" s="5"/>
      <c r="F517" s="5"/>
    </row>
    <row r="518" spans="3:6" ht="21.2" customHeight="1">
      <c r="C518" s="5"/>
      <c r="D518" s="5"/>
      <c r="E518" s="5"/>
      <c r="F518" s="5"/>
    </row>
    <row r="519" spans="3:6" ht="21.2" customHeight="1">
      <c r="C519" s="5"/>
      <c r="D519" s="5"/>
      <c r="E519" s="5"/>
      <c r="F519" s="5"/>
    </row>
    <row r="520" spans="3:6" ht="21.2" customHeight="1">
      <c r="C520" s="5"/>
      <c r="D520" s="5"/>
      <c r="E520" s="5"/>
      <c r="F520" s="5"/>
    </row>
    <row r="521" spans="3:6" ht="21.2" customHeight="1">
      <c r="C521" s="5"/>
      <c r="D521" s="5"/>
      <c r="E521" s="5"/>
      <c r="F521" s="5"/>
    </row>
    <row r="522" spans="3:6" ht="21.2" customHeight="1">
      <c r="C522" s="5"/>
      <c r="D522" s="5"/>
      <c r="E522" s="5"/>
      <c r="F522" s="5"/>
    </row>
    <row r="523" spans="3:6" ht="21.2" customHeight="1">
      <c r="C523" s="5"/>
      <c r="D523" s="5"/>
      <c r="E523" s="5"/>
      <c r="F523" s="5"/>
    </row>
    <row r="524" spans="3:6" ht="21.2" customHeight="1">
      <c r="C524" s="5"/>
      <c r="D524" s="5"/>
      <c r="E524" s="5"/>
      <c r="F524" s="5"/>
    </row>
    <row r="525" spans="3:6" ht="21.2" customHeight="1">
      <c r="C525" s="5"/>
      <c r="D525" s="5"/>
      <c r="E525" s="5"/>
      <c r="F525" s="5"/>
    </row>
    <row r="526" spans="3:6" ht="21.2" customHeight="1">
      <c r="C526" s="5"/>
      <c r="D526" s="5"/>
      <c r="E526" s="5"/>
      <c r="F526" s="5"/>
    </row>
    <row r="527" spans="3:6" ht="21.2" customHeight="1">
      <c r="C527" s="5"/>
      <c r="D527" s="5"/>
      <c r="E527" s="5"/>
      <c r="F527" s="5"/>
    </row>
    <row r="528" spans="3:6" ht="21.2" customHeight="1">
      <c r="C528" s="5"/>
      <c r="D528" s="5"/>
      <c r="E528" s="5"/>
      <c r="F528" s="5"/>
    </row>
    <row r="529" spans="3:6" ht="21.2" customHeight="1">
      <c r="C529" s="5"/>
      <c r="D529" s="5"/>
      <c r="E529" s="5"/>
      <c r="F529" s="5"/>
    </row>
    <row r="530" spans="3:6" ht="21.2" customHeight="1">
      <c r="C530" s="5"/>
      <c r="D530" s="5"/>
      <c r="E530" s="5"/>
      <c r="F530" s="5"/>
    </row>
    <row r="531" spans="3:6" ht="21.2" customHeight="1">
      <c r="C531" s="5"/>
      <c r="D531" s="5"/>
      <c r="E531" s="5"/>
      <c r="F531" s="5"/>
    </row>
    <row r="532" spans="3:6" ht="21.2" customHeight="1">
      <c r="C532" s="5"/>
      <c r="D532" s="5"/>
      <c r="E532" s="5"/>
      <c r="F532" s="5"/>
    </row>
    <row r="533" spans="3:6" ht="21.2" customHeight="1">
      <c r="C533" s="5"/>
      <c r="D533" s="5"/>
      <c r="E533" s="5"/>
      <c r="F533" s="5"/>
    </row>
    <row r="534" spans="3:6" ht="21.2" customHeight="1">
      <c r="C534" s="5"/>
      <c r="D534" s="5"/>
      <c r="E534" s="5"/>
      <c r="F534" s="5"/>
    </row>
    <row r="535" spans="3:6" ht="21.2" customHeight="1">
      <c r="C535" s="5"/>
      <c r="D535" s="5"/>
      <c r="E535" s="5"/>
      <c r="F535" s="5"/>
    </row>
    <row r="536" spans="3:6" ht="21.2" customHeight="1">
      <c r="C536" s="5"/>
      <c r="D536" s="5"/>
      <c r="E536" s="5"/>
      <c r="F536" s="5"/>
    </row>
    <row r="537" spans="3:6" ht="21.2" customHeight="1">
      <c r="C537" s="5"/>
      <c r="D537" s="5"/>
      <c r="E537" s="5"/>
      <c r="F537" s="5"/>
    </row>
    <row r="538" spans="3:6" ht="21.2" customHeight="1">
      <c r="C538" s="5"/>
      <c r="D538" s="5"/>
      <c r="E538" s="5"/>
      <c r="F538" s="5"/>
    </row>
    <row r="539" spans="3:6" ht="21.2" customHeight="1">
      <c r="C539" s="5"/>
      <c r="D539" s="5"/>
      <c r="E539" s="5"/>
      <c r="F539" s="5"/>
    </row>
    <row r="540" spans="3:6" ht="21.2" customHeight="1">
      <c r="C540" s="5"/>
      <c r="D540" s="5"/>
      <c r="E540" s="5"/>
      <c r="F540" s="5"/>
    </row>
    <row r="541" spans="3:6" ht="21.2" customHeight="1">
      <c r="C541" s="5"/>
      <c r="D541" s="5"/>
      <c r="E541" s="5"/>
      <c r="F541" s="5"/>
    </row>
    <row r="542" spans="3:6" ht="21.2" customHeight="1">
      <c r="C542" s="5"/>
      <c r="D542" s="5"/>
      <c r="E542" s="5"/>
      <c r="F542" s="5"/>
    </row>
    <row r="543" spans="3:6" ht="21.2" customHeight="1">
      <c r="C543" s="5"/>
      <c r="D543" s="5"/>
      <c r="E543" s="5"/>
      <c r="F543" s="5"/>
    </row>
    <row r="544" spans="3:6" ht="21.2" customHeight="1">
      <c r="C544" s="5"/>
      <c r="D544" s="5"/>
      <c r="E544" s="5"/>
      <c r="F544" s="5"/>
    </row>
    <row r="545" spans="3:6" ht="21.2" customHeight="1">
      <c r="C545" s="5"/>
      <c r="D545" s="5"/>
      <c r="E545" s="5"/>
      <c r="F545" s="5"/>
    </row>
    <row r="546" spans="3:6" ht="21.2" customHeight="1">
      <c r="C546" s="5"/>
      <c r="D546" s="5"/>
      <c r="E546" s="5"/>
      <c r="F546" s="5"/>
    </row>
    <row r="547" spans="3:6" ht="21.2" customHeight="1">
      <c r="C547" s="5"/>
      <c r="D547" s="5"/>
      <c r="E547" s="5"/>
      <c r="F547" s="5"/>
    </row>
    <row r="548" spans="3:6" ht="21.2" customHeight="1">
      <c r="C548" s="5"/>
      <c r="D548" s="5"/>
      <c r="E548" s="5"/>
      <c r="F548" s="5"/>
    </row>
    <row r="549" spans="3:6" ht="21.2" customHeight="1">
      <c r="C549" s="5"/>
      <c r="D549" s="5"/>
      <c r="E549" s="5"/>
      <c r="F549" s="5"/>
    </row>
    <row r="550" spans="3:6" ht="21.2" customHeight="1">
      <c r="C550" s="5"/>
      <c r="D550" s="5"/>
      <c r="E550" s="5"/>
      <c r="F550" s="5"/>
    </row>
    <row r="551" spans="3:6" ht="21.2" customHeight="1">
      <c r="C551" s="5"/>
      <c r="D551" s="5"/>
      <c r="E551" s="5"/>
      <c r="F551" s="5"/>
    </row>
    <row r="552" spans="3:6" ht="21.2" customHeight="1">
      <c r="C552" s="5"/>
      <c r="D552" s="5"/>
      <c r="E552" s="5"/>
      <c r="F552" s="5"/>
    </row>
    <row r="553" spans="3:6" ht="21.2" customHeight="1">
      <c r="C553" s="5"/>
      <c r="D553" s="5"/>
      <c r="E553" s="5"/>
      <c r="F553" s="5"/>
    </row>
    <row r="554" spans="3:6" ht="21.2" customHeight="1">
      <c r="C554" s="5"/>
      <c r="D554" s="5"/>
      <c r="E554" s="5"/>
      <c r="F554" s="5"/>
    </row>
    <row r="555" spans="3:6" ht="21.2" customHeight="1">
      <c r="C555" s="5"/>
      <c r="D555" s="5"/>
      <c r="E555" s="5"/>
      <c r="F555" s="5"/>
    </row>
    <row r="556" spans="3:6" ht="21.2" customHeight="1">
      <c r="C556" s="5"/>
      <c r="D556" s="5"/>
      <c r="E556" s="5"/>
      <c r="F556" s="5"/>
    </row>
    <row r="557" spans="3:6" ht="21.2" customHeight="1">
      <c r="C557" s="5"/>
      <c r="D557" s="5"/>
      <c r="E557" s="5"/>
      <c r="F557" s="5"/>
    </row>
    <row r="558" spans="3:6" ht="21.2" customHeight="1">
      <c r="C558" s="5"/>
      <c r="D558" s="5"/>
      <c r="E558" s="5"/>
      <c r="F558" s="5"/>
    </row>
    <row r="559" spans="3:6" ht="21.2" customHeight="1">
      <c r="C559" s="5"/>
      <c r="D559" s="5"/>
      <c r="E559" s="5"/>
      <c r="F559" s="5"/>
    </row>
    <row r="560" spans="3:6" ht="21.2" customHeight="1">
      <c r="C560" s="5"/>
      <c r="D560" s="5"/>
      <c r="E560" s="5"/>
      <c r="F560" s="5"/>
    </row>
    <row r="561" spans="3:6" ht="21.2" customHeight="1">
      <c r="C561" s="5"/>
      <c r="D561" s="5"/>
      <c r="E561" s="5"/>
      <c r="F561" s="5"/>
    </row>
    <row r="562" spans="3:6" ht="21.2" customHeight="1">
      <c r="C562" s="5"/>
      <c r="D562" s="5"/>
      <c r="E562" s="5"/>
      <c r="F562" s="5"/>
    </row>
    <row r="563" spans="3:6" ht="21.2" customHeight="1">
      <c r="C563" s="5"/>
      <c r="D563" s="5"/>
      <c r="E563" s="5"/>
      <c r="F563" s="5"/>
    </row>
    <row r="564" spans="3:6" ht="21.2" customHeight="1">
      <c r="C564" s="5"/>
      <c r="D564" s="5"/>
      <c r="E564" s="5"/>
      <c r="F564" s="5"/>
    </row>
    <row r="565" spans="3:6" ht="21.2" customHeight="1">
      <c r="C565" s="5"/>
      <c r="D565" s="5"/>
      <c r="E565" s="5"/>
      <c r="F565" s="5"/>
    </row>
    <row r="566" spans="3:6" ht="21.2" customHeight="1">
      <c r="C566" s="5"/>
      <c r="D566" s="5"/>
      <c r="E566" s="5"/>
      <c r="F566" s="5"/>
    </row>
    <row r="567" spans="3:6" ht="21.2" customHeight="1">
      <c r="C567" s="5"/>
      <c r="D567" s="5"/>
      <c r="E567" s="5"/>
      <c r="F567" s="5"/>
    </row>
    <row r="568" spans="3:6" ht="21.2" customHeight="1">
      <c r="C568" s="5"/>
      <c r="D568" s="5"/>
      <c r="E568" s="5"/>
      <c r="F568" s="5"/>
    </row>
    <row r="569" spans="3:6" ht="21.2" customHeight="1">
      <c r="C569" s="5"/>
      <c r="D569" s="5"/>
      <c r="E569" s="5"/>
      <c r="F569" s="5"/>
    </row>
    <row r="570" spans="3:6" ht="21.2" customHeight="1">
      <c r="C570" s="5"/>
      <c r="D570" s="5"/>
      <c r="E570" s="5"/>
      <c r="F570" s="5"/>
    </row>
    <row r="571" spans="3:6" ht="21.2" customHeight="1">
      <c r="C571" s="5"/>
      <c r="D571" s="5"/>
      <c r="E571" s="5"/>
      <c r="F571" s="5"/>
    </row>
    <row r="572" spans="3:6" ht="21.2" customHeight="1">
      <c r="C572" s="5"/>
      <c r="D572" s="5"/>
      <c r="E572" s="5"/>
      <c r="F572" s="5"/>
    </row>
    <row r="573" spans="3:6" ht="21.2" customHeight="1">
      <c r="C573" s="5"/>
      <c r="D573" s="5"/>
      <c r="E573" s="5"/>
      <c r="F573" s="5"/>
    </row>
    <row r="574" spans="3:6" ht="21.2" customHeight="1">
      <c r="C574" s="5"/>
      <c r="D574" s="5"/>
      <c r="E574" s="5"/>
      <c r="F574" s="5"/>
    </row>
    <row r="575" spans="3:6" ht="21.2" customHeight="1">
      <c r="C575" s="5"/>
      <c r="D575" s="5"/>
      <c r="E575" s="5"/>
      <c r="F575" s="5"/>
    </row>
    <row r="576" spans="3:6" ht="21.2" customHeight="1">
      <c r="C576" s="5"/>
      <c r="D576" s="5"/>
      <c r="E576" s="5"/>
      <c r="F576" s="5"/>
    </row>
    <row r="577" spans="3:6" ht="21.2" customHeight="1">
      <c r="C577" s="5"/>
      <c r="D577" s="5"/>
      <c r="E577" s="5"/>
      <c r="F577" s="5"/>
    </row>
    <row r="578" spans="3:6" ht="21.2" customHeight="1">
      <c r="C578" s="5"/>
      <c r="D578" s="5"/>
      <c r="E578" s="5"/>
      <c r="F578" s="5"/>
    </row>
    <row r="579" spans="3:6" ht="21.2" customHeight="1">
      <c r="C579" s="5"/>
      <c r="D579" s="5"/>
      <c r="E579" s="5"/>
      <c r="F579" s="5"/>
    </row>
    <row r="580" spans="3:6" ht="21.2" customHeight="1">
      <c r="C580" s="5"/>
      <c r="D580" s="5"/>
      <c r="E580" s="5"/>
      <c r="F580" s="5"/>
    </row>
    <row r="581" spans="3:6" ht="21.2" customHeight="1">
      <c r="C581" s="5"/>
      <c r="D581" s="5"/>
      <c r="E581" s="5"/>
      <c r="F581" s="5"/>
    </row>
    <row r="582" spans="3:6" ht="21.2" customHeight="1">
      <c r="C582" s="5"/>
      <c r="D582" s="5"/>
      <c r="E582" s="5"/>
      <c r="F582" s="5"/>
    </row>
    <row r="583" spans="3:6" ht="21.2" customHeight="1">
      <c r="C583" s="5"/>
      <c r="D583" s="5"/>
      <c r="E583" s="5"/>
      <c r="F583" s="5"/>
    </row>
    <row r="584" spans="3:6" ht="21.2" customHeight="1">
      <c r="C584" s="5"/>
      <c r="D584" s="5"/>
      <c r="E584" s="5"/>
      <c r="F584" s="5"/>
    </row>
    <row r="585" spans="3:6" ht="21.2" customHeight="1">
      <c r="C585" s="5"/>
      <c r="D585" s="5"/>
      <c r="E585" s="5"/>
      <c r="F585" s="5"/>
    </row>
    <row r="586" spans="3:6" ht="21.2" customHeight="1">
      <c r="C586" s="5"/>
      <c r="D586" s="5"/>
      <c r="E586" s="5"/>
      <c r="F586" s="5"/>
    </row>
    <row r="587" spans="3:6" ht="21.2" customHeight="1">
      <c r="C587" s="5"/>
      <c r="D587" s="5"/>
      <c r="E587" s="5"/>
      <c r="F587" s="5"/>
    </row>
    <row r="588" spans="3:6" ht="21.2" customHeight="1">
      <c r="C588" s="5"/>
      <c r="D588" s="5"/>
      <c r="E588" s="5"/>
      <c r="F588" s="5"/>
    </row>
    <row r="589" spans="3:6" ht="21.2" customHeight="1">
      <c r="C589" s="5"/>
      <c r="D589" s="5"/>
      <c r="E589" s="5"/>
      <c r="F589" s="5"/>
    </row>
    <row r="590" spans="3:6" ht="21.2" customHeight="1">
      <c r="C590" s="5"/>
      <c r="D590" s="5"/>
      <c r="E590" s="5"/>
      <c r="F590" s="5"/>
    </row>
    <row r="591" spans="3:6" ht="21.2" customHeight="1">
      <c r="C591" s="5"/>
      <c r="D591" s="5"/>
      <c r="E591" s="5"/>
      <c r="F591" s="5"/>
    </row>
    <row r="592" spans="3:6" ht="21.2" customHeight="1">
      <c r="C592" s="5"/>
      <c r="D592" s="5"/>
      <c r="E592" s="5"/>
      <c r="F592" s="5"/>
    </row>
    <row r="593" spans="3:6" ht="21.2" customHeight="1">
      <c r="C593" s="5"/>
      <c r="D593" s="5"/>
      <c r="E593" s="5"/>
      <c r="F593" s="5"/>
    </row>
    <row r="594" spans="3:6" ht="21.2" customHeight="1">
      <c r="C594" s="5"/>
      <c r="D594" s="5"/>
      <c r="E594" s="5"/>
      <c r="F594" s="5"/>
    </row>
    <row r="595" spans="3:6" ht="21.2" customHeight="1">
      <c r="C595" s="5"/>
      <c r="D595" s="5"/>
      <c r="E595" s="5"/>
      <c r="F595" s="5"/>
    </row>
    <row r="596" spans="3:6" ht="21.2" customHeight="1">
      <c r="C596" s="5"/>
      <c r="D596" s="5"/>
      <c r="E596" s="5"/>
      <c r="F596" s="5"/>
    </row>
    <row r="597" spans="3:6" ht="21.2" customHeight="1">
      <c r="C597" s="5"/>
      <c r="D597" s="5"/>
      <c r="E597" s="5"/>
      <c r="F597" s="5"/>
    </row>
    <row r="598" spans="3:6" ht="21.2" customHeight="1">
      <c r="C598" s="5"/>
      <c r="D598" s="5"/>
      <c r="E598" s="5"/>
      <c r="F598" s="5"/>
    </row>
    <row r="599" spans="3:6" ht="21.2" customHeight="1">
      <c r="C599" s="5"/>
      <c r="D599" s="5"/>
      <c r="E599" s="5"/>
      <c r="F599" s="5"/>
    </row>
    <row r="600" spans="3:6" ht="21.2" customHeight="1">
      <c r="C600" s="5"/>
      <c r="D600" s="5"/>
      <c r="E600" s="5"/>
      <c r="F600" s="5"/>
    </row>
    <row r="601" spans="3:6" ht="21.2" customHeight="1">
      <c r="C601" s="5"/>
      <c r="D601" s="5"/>
      <c r="E601" s="5"/>
      <c r="F601" s="5"/>
    </row>
    <row r="602" spans="3:6" ht="21.2" customHeight="1">
      <c r="C602" s="5"/>
      <c r="D602" s="5"/>
      <c r="E602" s="5"/>
      <c r="F602" s="5"/>
    </row>
    <row r="603" spans="3:6" ht="21.2" customHeight="1">
      <c r="C603" s="5"/>
      <c r="D603" s="5"/>
      <c r="E603" s="5"/>
      <c r="F603" s="5"/>
    </row>
    <row r="604" spans="3:6" ht="21.2" customHeight="1">
      <c r="C604" s="5"/>
      <c r="D604" s="5"/>
      <c r="E604" s="5"/>
      <c r="F604" s="5"/>
    </row>
    <row r="605" spans="3:6" ht="21.2" customHeight="1">
      <c r="C605" s="5"/>
      <c r="D605" s="5"/>
      <c r="E605" s="5"/>
      <c r="F605" s="5"/>
    </row>
    <row r="606" spans="3:6" ht="21.2" customHeight="1">
      <c r="C606" s="5"/>
      <c r="D606" s="5"/>
      <c r="E606" s="5"/>
      <c r="F606" s="5"/>
    </row>
    <row r="607" spans="3:6" ht="21.2" customHeight="1">
      <c r="C607" s="5"/>
      <c r="D607" s="5"/>
      <c r="E607" s="5"/>
      <c r="F607" s="5"/>
    </row>
    <row r="608" spans="3:6" ht="21.2" customHeight="1">
      <c r="C608" s="5"/>
      <c r="D608" s="5"/>
      <c r="E608" s="5"/>
      <c r="F608" s="5"/>
    </row>
    <row r="609" spans="3:6" ht="21.2" customHeight="1">
      <c r="C609" s="5"/>
      <c r="D609" s="5"/>
      <c r="E609" s="5"/>
      <c r="F609" s="5"/>
    </row>
    <row r="610" spans="3:6" ht="21.2" customHeight="1">
      <c r="C610" s="5"/>
      <c r="D610" s="5"/>
      <c r="E610" s="5"/>
      <c r="F610" s="5"/>
    </row>
    <row r="611" spans="3:6" ht="21.2" customHeight="1">
      <c r="C611" s="5"/>
      <c r="D611" s="5"/>
      <c r="E611" s="5"/>
      <c r="F611" s="5"/>
    </row>
    <row r="612" spans="3:6" ht="21.2" customHeight="1">
      <c r="C612" s="5"/>
      <c r="D612" s="5"/>
      <c r="E612" s="5"/>
      <c r="F612" s="5"/>
    </row>
    <row r="613" spans="3:6" ht="21.2" customHeight="1">
      <c r="C613" s="5"/>
      <c r="D613" s="5"/>
      <c r="E613" s="5"/>
      <c r="F613" s="5"/>
    </row>
    <row r="614" spans="3:6" ht="21.2" customHeight="1">
      <c r="C614" s="5"/>
      <c r="D614" s="5"/>
      <c r="E614" s="5"/>
      <c r="F614" s="5"/>
    </row>
    <row r="615" spans="3:6" ht="21.2" customHeight="1">
      <c r="C615" s="5"/>
      <c r="D615" s="5"/>
      <c r="E615" s="5"/>
      <c r="F615" s="5"/>
    </row>
    <row r="616" spans="3:6" ht="21.2" customHeight="1">
      <c r="C616" s="5"/>
      <c r="D616" s="5"/>
      <c r="E616" s="5"/>
      <c r="F616" s="5"/>
    </row>
    <row r="617" spans="3:6" ht="21.2" customHeight="1">
      <c r="C617" s="5"/>
      <c r="D617" s="5"/>
      <c r="E617" s="5"/>
      <c r="F617" s="5"/>
    </row>
    <row r="618" spans="3:6" ht="21.2" customHeight="1">
      <c r="C618" s="5"/>
      <c r="D618" s="5"/>
      <c r="E618" s="5"/>
      <c r="F618" s="5"/>
    </row>
    <row r="619" spans="3:6" ht="21.2" customHeight="1">
      <c r="C619" s="5"/>
      <c r="D619" s="5"/>
      <c r="E619" s="5"/>
      <c r="F619" s="5"/>
    </row>
    <row r="620" spans="3:6" ht="21.2" customHeight="1">
      <c r="C620" s="5"/>
      <c r="D620" s="5"/>
      <c r="E620" s="5"/>
      <c r="F620" s="5"/>
    </row>
    <row r="621" spans="3:6" ht="21.2" customHeight="1">
      <c r="C621" s="5"/>
      <c r="D621" s="5"/>
      <c r="E621" s="5"/>
      <c r="F621" s="5"/>
    </row>
    <row r="622" spans="3:6" ht="21.2" customHeight="1">
      <c r="C622" s="5"/>
      <c r="D622" s="5"/>
      <c r="E622" s="5"/>
      <c r="F622" s="5"/>
    </row>
    <row r="623" spans="3:6" ht="21.2" customHeight="1">
      <c r="C623" s="5"/>
      <c r="D623" s="5"/>
      <c r="E623" s="5"/>
      <c r="F623" s="5"/>
    </row>
    <row r="624" spans="3:6" ht="21.2" customHeight="1">
      <c r="C624" s="5"/>
      <c r="D624" s="5"/>
      <c r="E624" s="5"/>
      <c r="F624" s="5"/>
    </row>
    <row r="625" spans="3:6" ht="21.2" customHeight="1">
      <c r="C625" s="5"/>
      <c r="D625" s="5"/>
      <c r="E625" s="5"/>
      <c r="F625" s="5"/>
    </row>
    <row r="626" spans="3:6" ht="21.2" customHeight="1">
      <c r="C626" s="5"/>
      <c r="D626" s="5"/>
      <c r="E626" s="5"/>
      <c r="F626" s="5"/>
    </row>
    <row r="627" spans="3:6" ht="21.2" customHeight="1">
      <c r="C627" s="5"/>
      <c r="D627" s="5"/>
      <c r="E627" s="5"/>
      <c r="F627" s="5"/>
    </row>
    <row r="628" spans="3:6" ht="21.2" customHeight="1">
      <c r="C628" s="5"/>
      <c r="D628" s="5"/>
      <c r="E628" s="5"/>
      <c r="F628" s="5"/>
    </row>
    <row r="629" spans="3:6" ht="21.2" customHeight="1">
      <c r="C629" s="5"/>
      <c r="D629" s="5"/>
      <c r="E629" s="5"/>
      <c r="F629" s="5"/>
    </row>
    <row r="630" spans="3:6" ht="21.2" customHeight="1">
      <c r="C630" s="5"/>
      <c r="D630" s="5"/>
      <c r="E630" s="5"/>
      <c r="F630" s="5"/>
    </row>
    <row r="631" spans="3:6" ht="21.2" customHeight="1">
      <c r="C631" s="5"/>
      <c r="D631" s="5"/>
      <c r="E631" s="5"/>
      <c r="F631" s="5"/>
    </row>
    <row r="632" spans="3:6" ht="21.2" customHeight="1">
      <c r="C632" s="5"/>
      <c r="D632" s="5"/>
      <c r="E632" s="5"/>
      <c r="F632" s="5"/>
    </row>
    <row r="633" spans="3:6" ht="21.2" customHeight="1">
      <c r="C633" s="5"/>
      <c r="D633" s="5"/>
      <c r="E633" s="5"/>
      <c r="F633" s="5"/>
    </row>
    <row r="634" spans="3:6" ht="21.2" customHeight="1">
      <c r="C634" s="5"/>
      <c r="D634" s="5"/>
      <c r="E634" s="5"/>
      <c r="F634" s="5"/>
    </row>
    <row r="635" spans="3:6" ht="21.2" customHeight="1">
      <c r="C635" s="5"/>
      <c r="D635" s="5"/>
      <c r="E635" s="5"/>
      <c r="F635" s="5"/>
    </row>
    <row r="636" spans="3:6" ht="21.2" customHeight="1">
      <c r="C636" s="5"/>
      <c r="D636" s="5"/>
      <c r="E636" s="5"/>
      <c r="F636" s="5"/>
    </row>
    <row r="637" spans="3:6" ht="21.2" customHeight="1">
      <c r="C637" s="5"/>
      <c r="D637" s="5"/>
      <c r="E637" s="5"/>
      <c r="F637" s="5"/>
    </row>
    <row r="638" spans="3:6" ht="21.2" customHeight="1">
      <c r="C638" s="5"/>
      <c r="D638" s="5"/>
      <c r="E638" s="5"/>
      <c r="F638" s="5"/>
    </row>
    <row r="639" spans="3:6">
      <c r="C639" s="5"/>
      <c r="D639" s="5"/>
      <c r="E639" s="5"/>
      <c r="F639" s="5"/>
    </row>
    <row r="640" spans="3:6">
      <c r="C640" s="5"/>
      <c r="D640" s="5"/>
      <c r="E640" s="5"/>
      <c r="F640" s="5"/>
    </row>
    <row r="641" spans="3:6">
      <c r="C641" s="5"/>
      <c r="D641" s="5"/>
      <c r="E641" s="5"/>
      <c r="F641" s="5"/>
    </row>
    <row r="642" spans="3:6">
      <c r="C642" s="5"/>
      <c r="D642" s="5"/>
      <c r="E642" s="5"/>
      <c r="F642" s="5"/>
    </row>
    <row r="643" spans="3:6">
      <c r="C643" s="5"/>
      <c r="D643" s="5"/>
      <c r="E643" s="5"/>
      <c r="F643" s="5"/>
    </row>
    <row r="644" spans="3:6">
      <c r="C644" s="5"/>
      <c r="D644" s="5"/>
      <c r="E644" s="5"/>
      <c r="F644" s="5"/>
    </row>
    <row r="645" spans="3:6">
      <c r="C645" s="5"/>
      <c r="D645" s="5"/>
      <c r="E645" s="5"/>
      <c r="F645" s="5"/>
    </row>
    <row r="646" spans="3:6">
      <c r="C646" s="5"/>
      <c r="D646" s="5"/>
      <c r="E646" s="5"/>
      <c r="F646" s="5"/>
    </row>
    <row r="647" spans="3:6">
      <c r="C647" s="5"/>
      <c r="D647" s="5"/>
      <c r="E647" s="5"/>
      <c r="F647" s="5"/>
    </row>
    <row r="648" spans="3:6">
      <c r="C648" s="5"/>
      <c r="D648" s="5"/>
      <c r="E648" s="5"/>
      <c r="F648" s="5"/>
    </row>
    <row r="649" spans="3:6">
      <c r="C649" s="5"/>
      <c r="D649" s="5"/>
      <c r="E649" s="5"/>
      <c r="F649" s="5"/>
    </row>
    <row r="650" spans="3:6">
      <c r="C650" s="5"/>
      <c r="D650" s="5"/>
      <c r="E650" s="5"/>
      <c r="F650" s="5"/>
    </row>
    <row r="651" spans="3:6">
      <c r="C651" s="5"/>
      <c r="D651" s="5"/>
      <c r="E651" s="5"/>
      <c r="F651" s="5"/>
    </row>
    <row r="652" spans="3:6">
      <c r="C652" s="5"/>
      <c r="D652" s="5"/>
      <c r="E652" s="5"/>
      <c r="F652" s="5"/>
    </row>
    <row r="653" spans="3:6">
      <c r="C653" s="5"/>
      <c r="D653" s="5"/>
      <c r="E653" s="5"/>
      <c r="F653" s="5"/>
    </row>
    <row r="654" spans="3:6">
      <c r="C654" s="5"/>
      <c r="D654" s="5"/>
      <c r="E654" s="5"/>
      <c r="F654" s="5"/>
    </row>
    <row r="655" spans="3:6">
      <c r="C655" s="5"/>
      <c r="D655" s="5"/>
      <c r="E655" s="5"/>
      <c r="F655" s="5"/>
    </row>
    <row r="656" spans="3:6">
      <c r="C656" s="5"/>
      <c r="D656" s="5"/>
      <c r="E656" s="5"/>
      <c r="F656" s="5"/>
    </row>
    <row r="657" spans="3:6">
      <c r="C657" s="5"/>
      <c r="D657" s="5"/>
      <c r="E657" s="5"/>
      <c r="F657" s="5"/>
    </row>
    <row r="658" spans="3:6">
      <c r="C658" s="5"/>
      <c r="D658" s="5"/>
      <c r="E658" s="5"/>
      <c r="F658" s="5"/>
    </row>
    <row r="659" spans="3:6">
      <c r="C659" s="5"/>
      <c r="D659" s="5"/>
      <c r="E659" s="5"/>
      <c r="F659" s="5"/>
    </row>
    <row r="660" spans="3:6">
      <c r="C660" s="5"/>
      <c r="D660" s="5"/>
      <c r="E660" s="5"/>
      <c r="F660" s="5"/>
    </row>
    <row r="661" spans="3:6">
      <c r="C661" s="5"/>
      <c r="D661" s="5"/>
      <c r="E661" s="5"/>
      <c r="F661" s="5"/>
    </row>
    <row r="662" spans="3:6">
      <c r="C662" s="5"/>
      <c r="D662" s="5"/>
      <c r="E662" s="5"/>
      <c r="F662" s="5"/>
    </row>
    <row r="663" spans="3:6">
      <c r="C663" s="5"/>
      <c r="D663" s="5"/>
      <c r="E663" s="5"/>
      <c r="F663" s="5"/>
    </row>
    <row r="664" spans="3:6">
      <c r="C664" s="5"/>
      <c r="D664" s="5"/>
      <c r="E664" s="5"/>
      <c r="F664" s="5"/>
    </row>
    <row r="665" spans="3:6">
      <c r="C665" s="5"/>
      <c r="D665" s="5"/>
      <c r="E665" s="5"/>
      <c r="F665" s="5"/>
    </row>
    <row r="666" spans="3:6">
      <c r="C666" s="5"/>
      <c r="D666" s="5"/>
      <c r="E666" s="5"/>
      <c r="F666" s="5"/>
    </row>
    <row r="667" spans="3:6">
      <c r="C667" s="5"/>
      <c r="D667" s="5"/>
      <c r="E667" s="5"/>
      <c r="F667" s="5"/>
    </row>
    <row r="668" spans="3:6">
      <c r="C668" s="5"/>
      <c r="D668" s="5"/>
      <c r="E668" s="5"/>
      <c r="F668" s="5"/>
    </row>
    <row r="669" spans="3:6">
      <c r="C669" s="5"/>
      <c r="D669" s="5"/>
      <c r="E669" s="5"/>
      <c r="F669" s="5"/>
    </row>
    <row r="670" spans="3:6">
      <c r="C670" s="5"/>
      <c r="D670" s="5"/>
      <c r="E670" s="5"/>
      <c r="F670" s="5"/>
    </row>
    <row r="671" spans="3:6">
      <c r="C671" s="5"/>
      <c r="D671" s="5"/>
      <c r="E671" s="5"/>
      <c r="F671" s="5"/>
    </row>
    <row r="672" spans="3:6">
      <c r="C672" s="5"/>
      <c r="D672" s="5"/>
      <c r="E672" s="5"/>
      <c r="F672" s="5"/>
    </row>
    <row r="673" spans="3:6">
      <c r="C673" s="5"/>
      <c r="D673" s="5"/>
      <c r="E673" s="5"/>
      <c r="F673" s="5"/>
    </row>
    <row r="674" spans="3:6">
      <c r="C674" s="5"/>
      <c r="D674" s="5"/>
      <c r="E674" s="5"/>
      <c r="F674" s="5"/>
    </row>
    <row r="675" spans="3:6">
      <c r="C675" s="5"/>
      <c r="D675" s="5"/>
      <c r="E675" s="5"/>
      <c r="F675" s="5"/>
    </row>
    <row r="676" spans="3:6">
      <c r="C676" s="5"/>
      <c r="D676" s="5"/>
      <c r="E676" s="5"/>
      <c r="F676" s="5"/>
    </row>
    <row r="677" spans="3:6">
      <c r="C677" s="5"/>
      <c r="D677" s="5"/>
      <c r="E677" s="5"/>
      <c r="F677" s="5"/>
    </row>
    <row r="678" spans="3:6">
      <c r="C678" s="5"/>
      <c r="D678" s="5"/>
      <c r="E678" s="5"/>
      <c r="F678" s="5"/>
    </row>
    <row r="679" spans="3:6">
      <c r="C679" s="5"/>
      <c r="D679" s="5"/>
      <c r="E679" s="5"/>
      <c r="F679" s="5"/>
    </row>
    <row r="680" spans="3:6">
      <c r="C680" s="5"/>
      <c r="D680" s="5"/>
      <c r="E680" s="5"/>
      <c r="F680" s="5"/>
    </row>
    <row r="681" spans="3:6">
      <c r="C681" s="5"/>
      <c r="D681" s="5"/>
      <c r="E681" s="5"/>
      <c r="F681" s="5"/>
    </row>
    <row r="682" spans="3:6">
      <c r="C682" s="5"/>
      <c r="D682" s="5"/>
      <c r="E682" s="5"/>
      <c r="F682" s="5"/>
    </row>
    <row r="683" spans="3:6">
      <c r="C683" s="5"/>
      <c r="D683" s="5"/>
      <c r="E683" s="5"/>
      <c r="F683" s="5"/>
    </row>
    <row r="684" spans="3:6">
      <c r="C684" s="5"/>
      <c r="D684" s="5"/>
      <c r="E684" s="5"/>
      <c r="F684" s="5"/>
    </row>
    <row r="685" spans="3:6">
      <c r="C685" s="5"/>
      <c r="D685" s="5"/>
      <c r="E685" s="5"/>
      <c r="F685" s="5"/>
    </row>
    <row r="686" spans="3:6">
      <c r="C686" s="5"/>
      <c r="D686" s="5"/>
      <c r="E686" s="5"/>
      <c r="F686" s="5"/>
    </row>
    <row r="687" spans="3:6">
      <c r="C687" s="5"/>
      <c r="D687" s="5"/>
      <c r="E687" s="5"/>
      <c r="F687" s="5"/>
    </row>
    <row r="688" spans="3:6">
      <c r="C688" s="5"/>
      <c r="D688" s="5"/>
      <c r="E688" s="5"/>
      <c r="F688" s="5"/>
    </row>
    <row r="689" spans="3:6">
      <c r="C689" s="5"/>
      <c r="D689" s="5"/>
      <c r="E689" s="5"/>
      <c r="F689" s="5"/>
    </row>
    <row r="690" spans="3:6">
      <c r="C690" s="5"/>
      <c r="D690" s="5"/>
      <c r="E690" s="5"/>
      <c r="F690" s="5"/>
    </row>
    <row r="691" spans="3:6">
      <c r="C691" s="5"/>
      <c r="D691" s="5"/>
      <c r="E691" s="5"/>
      <c r="F691" s="5"/>
    </row>
    <row r="692" spans="3:6">
      <c r="C692" s="5"/>
      <c r="D692" s="5"/>
      <c r="E692" s="5"/>
      <c r="F692" s="5"/>
    </row>
    <row r="693" spans="3:6">
      <c r="C693" s="5"/>
      <c r="D693" s="5"/>
      <c r="E693" s="5"/>
      <c r="F693" s="5"/>
    </row>
    <row r="694" spans="3:6">
      <c r="C694" s="5"/>
      <c r="D694" s="5"/>
      <c r="E694" s="5"/>
      <c r="F694" s="5"/>
    </row>
    <row r="695" spans="3:6">
      <c r="C695" s="5"/>
      <c r="D695" s="5"/>
      <c r="E695" s="5"/>
      <c r="F695" s="5"/>
    </row>
    <row r="696" spans="3:6">
      <c r="C696" s="5"/>
      <c r="D696" s="5"/>
      <c r="E696" s="5"/>
      <c r="F696" s="5"/>
    </row>
    <row r="697" spans="3:6">
      <c r="C697" s="5"/>
      <c r="D697" s="5"/>
      <c r="E697" s="5"/>
      <c r="F697" s="5"/>
    </row>
    <row r="698" spans="3:6">
      <c r="C698" s="5"/>
      <c r="D698" s="5"/>
      <c r="E698" s="5"/>
      <c r="F698" s="5"/>
    </row>
    <row r="699" spans="3:6">
      <c r="C699" s="5"/>
      <c r="D699" s="5"/>
      <c r="E699" s="5"/>
      <c r="F699" s="5"/>
    </row>
    <row r="700" spans="3:6">
      <c r="C700" s="5"/>
      <c r="D700" s="5"/>
      <c r="E700" s="5"/>
      <c r="F700" s="5"/>
    </row>
    <row r="701" spans="3:6">
      <c r="C701" s="5"/>
      <c r="D701" s="5"/>
      <c r="E701" s="5"/>
      <c r="F701" s="5"/>
    </row>
    <row r="702" spans="3:6">
      <c r="C702" s="5"/>
      <c r="D702" s="5"/>
      <c r="E702" s="5"/>
      <c r="F702" s="5"/>
    </row>
    <row r="703" spans="3:6">
      <c r="C703" s="5"/>
      <c r="D703" s="5"/>
      <c r="E703" s="5"/>
      <c r="F703" s="5"/>
    </row>
    <row r="704" spans="3:6">
      <c r="C704" s="5"/>
      <c r="D704" s="5"/>
      <c r="E704" s="5"/>
      <c r="F704" s="5"/>
    </row>
    <row r="705" spans="3:6">
      <c r="C705" s="5"/>
      <c r="D705" s="5"/>
      <c r="E705" s="5"/>
      <c r="F705" s="5"/>
    </row>
    <row r="706" spans="3:6">
      <c r="C706" s="5"/>
      <c r="D706" s="5"/>
      <c r="E706" s="5"/>
      <c r="F706" s="5"/>
    </row>
    <row r="707" spans="3:6">
      <c r="C707" s="5"/>
      <c r="D707" s="5"/>
      <c r="E707" s="5"/>
      <c r="F707" s="5"/>
    </row>
    <row r="708" spans="3:6">
      <c r="C708" s="5"/>
      <c r="D708" s="5"/>
      <c r="E708" s="5"/>
      <c r="F708" s="5"/>
    </row>
    <row r="709" spans="3:6">
      <c r="C709" s="5"/>
      <c r="D709" s="5"/>
      <c r="E709" s="5"/>
      <c r="F709" s="5"/>
    </row>
    <row r="710" spans="3:6">
      <c r="C710" s="5"/>
      <c r="D710" s="5"/>
      <c r="E710" s="5"/>
      <c r="F710" s="5"/>
    </row>
    <row r="711" spans="3:6">
      <c r="C711" s="5"/>
      <c r="D711" s="5"/>
      <c r="E711" s="5"/>
      <c r="F711" s="5"/>
    </row>
    <row r="712" spans="3:6">
      <c r="C712" s="5"/>
      <c r="D712" s="5"/>
      <c r="E712" s="5"/>
      <c r="F712" s="5"/>
    </row>
    <row r="713" spans="3:6">
      <c r="C713" s="5"/>
      <c r="D713" s="5"/>
      <c r="E713" s="5"/>
      <c r="F713" s="5"/>
    </row>
    <row r="714" spans="3:6">
      <c r="C714" s="5"/>
      <c r="D714" s="5"/>
      <c r="E714" s="5"/>
      <c r="F714" s="5"/>
    </row>
    <row r="715" spans="3:6">
      <c r="C715" s="5"/>
      <c r="D715" s="5"/>
      <c r="E715" s="5"/>
      <c r="F715" s="5"/>
    </row>
    <row r="716" spans="3:6">
      <c r="C716" s="5"/>
      <c r="D716" s="5"/>
      <c r="E716" s="5"/>
      <c r="F716" s="5"/>
    </row>
    <row r="717" spans="3:6">
      <c r="C717" s="5"/>
      <c r="D717" s="5"/>
      <c r="E717" s="5"/>
      <c r="F717" s="5"/>
    </row>
    <row r="718" spans="3:6">
      <c r="C718" s="5"/>
      <c r="D718" s="5"/>
      <c r="E718" s="5"/>
      <c r="F718" s="5"/>
    </row>
    <row r="719" spans="3:6">
      <c r="C719" s="5"/>
      <c r="D719" s="5"/>
      <c r="E719" s="5"/>
      <c r="F719" s="5"/>
    </row>
    <row r="720" spans="3:6">
      <c r="C720" s="5"/>
      <c r="D720" s="5"/>
      <c r="E720" s="5"/>
      <c r="F720" s="5"/>
    </row>
    <row r="721" spans="3:6">
      <c r="C721" s="5"/>
      <c r="D721" s="5"/>
      <c r="E721" s="5"/>
      <c r="F721" s="5"/>
    </row>
    <row r="722" spans="3:6">
      <c r="C722" s="5"/>
      <c r="D722" s="5"/>
      <c r="E722" s="5"/>
      <c r="F722" s="5"/>
    </row>
    <row r="723" spans="3:6">
      <c r="C723" s="5"/>
      <c r="D723" s="5"/>
      <c r="E723" s="5"/>
      <c r="F723" s="5"/>
    </row>
    <row r="724" spans="3:6">
      <c r="C724" s="5"/>
      <c r="D724" s="5"/>
      <c r="E724" s="5"/>
      <c r="F724" s="5"/>
    </row>
    <row r="725" spans="3:6">
      <c r="C725" s="5"/>
      <c r="D725" s="5"/>
      <c r="E725" s="5"/>
      <c r="F725" s="5"/>
    </row>
    <row r="726" spans="3:6">
      <c r="C726" s="5"/>
      <c r="D726" s="5"/>
      <c r="E726" s="5"/>
      <c r="F726" s="5"/>
    </row>
    <row r="727" spans="3:6">
      <c r="C727" s="5"/>
      <c r="D727" s="5"/>
      <c r="E727" s="5"/>
      <c r="F727" s="5"/>
    </row>
    <row r="728" spans="3:6">
      <c r="C728" s="5"/>
      <c r="D728" s="5"/>
      <c r="E728" s="5"/>
      <c r="F728" s="5"/>
    </row>
    <row r="729" spans="3:6">
      <c r="C729" s="5"/>
      <c r="D729" s="5"/>
      <c r="E729" s="5"/>
      <c r="F729" s="5"/>
    </row>
    <row r="730" spans="3:6">
      <c r="C730" s="5"/>
      <c r="D730" s="5"/>
      <c r="E730" s="5"/>
      <c r="F730" s="5"/>
    </row>
    <row r="731" spans="3:6">
      <c r="C731" s="5"/>
      <c r="D731" s="5"/>
      <c r="E731" s="5"/>
      <c r="F731" s="5"/>
    </row>
    <row r="732" spans="3:6">
      <c r="C732" s="5"/>
      <c r="D732" s="5"/>
      <c r="E732" s="5"/>
      <c r="F732" s="5"/>
    </row>
    <row r="733" spans="3:6">
      <c r="C733" s="5"/>
      <c r="D733" s="5"/>
      <c r="E733" s="5"/>
      <c r="F733" s="5"/>
    </row>
    <row r="734" spans="3:6">
      <c r="C734" s="5"/>
      <c r="D734" s="5"/>
      <c r="E734" s="5"/>
      <c r="F734" s="5"/>
    </row>
    <row r="735" spans="3:6">
      <c r="C735" s="5"/>
      <c r="D735" s="5"/>
      <c r="E735" s="5"/>
      <c r="F735" s="5"/>
    </row>
    <row r="736" spans="3:6">
      <c r="C736" s="5"/>
      <c r="D736" s="5"/>
      <c r="E736" s="5"/>
      <c r="F736" s="5"/>
    </row>
    <row r="737" spans="3:6">
      <c r="C737" s="5"/>
      <c r="D737" s="5"/>
      <c r="E737" s="5"/>
      <c r="F737" s="5"/>
    </row>
    <row r="738" spans="3:6">
      <c r="C738" s="5"/>
      <c r="D738" s="5"/>
      <c r="E738" s="5"/>
      <c r="F738" s="5"/>
    </row>
    <row r="739" spans="3:6">
      <c r="C739" s="5"/>
      <c r="D739" s="5"/>
      <c r="E739" s="5"/>
      <c r="F739" s="5"/>
    </row>
    <row r="740" spans="3:6">
      <c r="C740" s="5"/>
      <c r="D740" s="5"/>
      <c r="E740" s="5"/>
      <c r="F740" s="5"/>
    </row>
    <row r="741" spans="3:6">
      <c r="C741" s="5"/>
      <c r="D741" s="5"/>
      <c r="E741" s="5"/>
      <c r="F741" s="5"/>
    </row>
    <row r="742" spans="3:6">
      <c r="C742" s="5"/>
      <c r="D742" s="5"/>
      <c r="E742" s="5"/>
      <c r="F742" s="5"/>
    </row>
    <row r="743" spans="3:6">
      <c r="C743" s="5"/>
      <c r="D743" s="5"/>
      <c r="E743" s="5"/>
      <c r="F743" s="5"/>
    </row>
    <row r="744" spans="3:6">
      <c r="C744" s="5"/>
      <c r="D744" s="5"/>
      <c r="E744" s="5"/>
      <c r="F744" s="5"/>
    </row>
    <row r="745" spans="3:6">
      <c r="C745" s="5"/>
      <c r="D745" s="5"/>
      <c r="E745" s="5"/>
      <c r="F745" s="5"/>
    </row>
    <row r="746" spans="3:6">
      <c r="C746" s="5"/>
      <c r="D746" s="5"/>
      <c r="E746" s="5"/>
      <c r="F746" s="5"/>
    </row>
    <row r="747" spans="3:6">
      <c r="C747" s="5"/>
      <c r="D747" s="5"/>
      <c r="E747" s="5"/>
      <c r="F747" s="5"/>
    </row>
    <row r="748" spans="3:6">
      <c r="C748" s="5"/>
      <c r="D748" s="5"/>
      <c r="E748" s="5"/>
      <c r="F748" s="5"/>
    </row>
    <row r="749" spans="3:6">
      <c r="C749" s="5"/>
      <c r="D749" s="5"/>
      <c r="E749" s="5"/>
      <c r="F749" s="5"/>
    </row>
    <row r="750" spans="3:6">
      <c r="C750" s="5"/>
      <c r="D750" s="5"/>
      <c r="E750" s="5"/>
      <c r="F750" s="5"/>
    </row>
    <row r="751" spans="3:6">
      <c r="C751" s="5"/>
      <c r="D751" s="5"/>
      <c r="E751" s="5"/>
      <c r="F751" s="5"/>
    </row>
    <row r="752" spans="3:6">
      <c r="C752" s="5"/>
      <c r="D752" s="5"/>
      <c r="E752" s="5"/>
      <c r="F752" s="5"/>
    </row>
    <row r="753" spans="3:6">
      <c r="C753" s="5"/>
      <c r="D753" s="5"/>
      <c r="E753" s="5"/>
      <c r="F753" s="5"/>
    </row>
    <row r="754" spans="3:6">
      <c r="C754" s="5"/>
      <c r="D754" s="5"/>
      <c r="E754" s="5"/>
      <c r="F754" s="5"/>
    </row>
    <row r="755" spans="3:6">
      <c r="C755" s="5"/>
      <c r="D755" s="5"/>
      <c r="E755" s="5"/>
      <c r="F755" s="5"/>
    </row>
    <row r="756" spans="3:6">
      <c r="C756" s="5"/>
      <c r="D756" s="5"/>
      <c r="E756" s="5"/>
      <c r="F756" s="5"/>
    </row>
    <row r="757" spans="3:6">
      <c r="C757" s="5"/>
      <c r="D757" s="5"/>
      <c r="E757" s="5"/>
      <c r="F757" s="5"/>
    </row>
    <row r="758" spans="3:6">
      <c r="C758" s="5"/>
      <c r="D758" s="5"/>
      <c r="E758" s="5"/>
      <c r="F758" s="5"/>
    </row>
    <row r="759" spans="3:6">
      <c r="C759" s="5"/>
      <c r="D759" s="5"/>
      <c r="E759" s="5"/>
      <c r="F759" s="5"/>
    </row>
    <row r="760" spans="3:6">
      <c r="C760" s="5"/>
      <c r="D760" s="5"/>
      <c r="E760" s="5"/>
      <c r="F760" s="5"/>
    </row>
    <row r="761" spans="3:6">
      <c r="C761" s="5"/>
      <c r="D761" s="5"/>
      <c r="E761" s="5"/>
      <c r="F761" s="5"/>
    </row>
    <row r="762" spans="3:6">
      <c r="C762" s="5"/>
      <c r="D762" s="5"/>
      <c r="E762" s="5"/>
      <c r="F762" s="5"/>
    </row>
    <row r="763" spans="3:6">
      <c r="C763" s="5"/>
      <c r="D763" s="5"/>
      <c r="E763" s="5"/>
      <c r="F763" s="5"/>
    </row>
    <row r="764" spans="3:6">
      <c r="C764" s="5"/>
      <c r="D764" s="5"/>
      <c r="E764" s="5"/>
      <c r="F764" s="5"/>
    </row>
    <row r="765" spans="3:6">
      <c r="C765" s="5"/>
      <c r="D765" s="5"/>
      <c r="E765" s="5"/>
      <c r="F765" s="5"/>
    </row>
    <row r="766" spans="3:6">
      <c r="C766" s="5"/>
      <c r="D766" s="5"/>
      <c r="E766" s="5"/>
      <c r="F766" s="5"/>
    </row>
    <row r="767" spans="3:6">
      <c r="C767" s="5"/>
      <c r="D767" s="5"/>
      <c r="E767" s="5"/>
      <c r="F767" s="5"/>
    </row>
    <row r="768" spans="3:6">
      <c r="C768" s="5"/>
      <c r="D768" s="5"/>
      <c r="E768" s="5"/>
      <c r="F768" s="5"/>
    </row>
    <row r="769" spans="3:6">
      <c r="C769" s="5"/>
      <c r="D769" s="5"/>
      <c r="E769" s="5"/>
      <c r="F769" s="5"/>
    </row>
    <row r="770" spans="3:6">
      <c r="C770" s="5"/>
      <c r="D770" s="5"/>
      <c r="E770" s="5"/>
      <c r="F770" s="5"/>
    </row>
    <row r="771" spans="3:6">
      <c r="C771" s="5"/>
      <c r="D771" s="5"/>
      <c r="E771" s="5"/>
      <c r="F771" s="5"/>
    </row>
    <row r="772" spans="3:6">
      <c r="C772" s="5"/>
      <c r="D772" s="5"/>
      <c r="E772" s="5"/>
      <c r="F772" s="5"/>
    </row>
    <row r="773" spans="3:6">
      <c r="C773" s="5"/>
      <c r="D773" s="5"/>
      <c r="E773" s="5"/>
      <c r="F773" s="5"/>
    </row>
    <row r="774" spans="3:6">
      <c r="C774" s="5"/>
      <c r="D774" s="5"/>
      <c r="E774" s="5"/>
      <c r="F774" s="5"/>
    </row>
    <row r="775" spans="3:6">
      <c r="C775" s="5"/>
      <c r="D775" s="5"/>
      <c r="E775" s="5"/>
      <c r="F775" s="5"/>
    </row>
    <row r="776" spans="3:6">
      <c r="C776" s="5"/>
      <c r="D776" s="5"/>
      <c r="E776" s="5"/>
      <c r="F776" s="5"/>
    </row>
    <row r="777" spans="3:6">
      <c r="C777" s="5"/>
      <c r="D777" s="5"/>
      <c r="E777" s="5"/>
      <c r="F777" s="5"/>
    </row>
    <row r="778" spans="3:6">
      <c r="C778" s="5"/>
      <c r="D778" s="5"/>
      <c r="E778" s="5"/>
      <c r="F778" s="5"/>
    </row>
    <row r="779" spans="3:6">
      <c r="C779" s="5"/>
      <c r="D779" s="5"/>
      <c r="E779" s="5"/>
      <c r="F779" s="5"/>
    </row>
    <row r="780" spans="3:6">
      <c r="C780" s="5"/>
      <c r="D780" s="5"/>
      <c r="E780" s="5"/>
      <c r="F780" s="5"/>
    </row>
    <row r="781" spans="3:6">
      <c r="C781" s="5"/>
      <c r="D781" s="5"/>
      <c r="E781" s="5"/>
      <c r="F781" s="5"/>
    </row>
    <row r="782" spans="3:6">
      <c r="C782" s="5"/>
      <c r="D782" s="5"/>
      <c r="E782" s="5"/>
      <c r="F782" s="5"/>
    </row>
    <row r="783" spans="3:6">
      <c r="C783" s="5"/>
      <c r="D783" s="5"/>
      <c r="E783" s="5"/>
      <c r="F783" s="5"/>
    </row>
    <row r="784" spans="3:6">
      <c r="C784" s="5"/>
      <c r="D784" s="5"/>
      <c r="E784" s="5"/>
      <c r="F784" s="5"/>
    </row>
    <row r="785" spans="3:6">
      <c r="C785" s="5"/>
      <c r="D785" s="5"/>
      <c r="E785" s="5"/>
      <c r="F785" s="5"/>
    </row>
    <row r="786" spans="3:6">
      <c r="C786" s="5"/>
      <c r="D786" s="5"/>
      <c r="E786" s="5"/>
      <c r="F786" s="5"/>
    </row>
    <row r="787" spans="3:6">
      <c r="C787" s="5"/>
      <c r="D787" s="5"/>
      <c r="E787" s="5"/>
      <c r="F787" s="5"/>
    </row>
    <row r="788" spans="3:6">
      <c r="C788" s="5"/>
      <c r="D788" s="5"/>
      <c r="E788" s="5"/>
      <c r="F788" s="5"/>
    </row>
    <row r="789" spans="3:6">
      <c r="C789" s="5"/>
      <c r="D789" s="5"/>
      <c r="E789" s="5"/>
      <c r="F789" s="5"/>
    </row>
    <row r="790" spans="3:6">
      <c r="C790" s="5"/>
      <c r="D790" s="5"/>
      <c r="E790" s="5"/>
      <c r="F790" s="5"/>
    </row>
    <row r="791" spans="3:6">
      <c r="C791" s="5"/>
      <c r="D791" s="5"/>
      <c r="E791" s="5"/>
      <c r="F791" s="5"/>
    </row>
    <row r="792" spans="3:6">
      <c r="C792" s="5"/>
      <c r="D792" s="5"/>
      <c r="E792" s="5"/>
      <c r="F792" s="5"/>
    </row>
    <row r="793" spans="3:6">
      <c r="C793" s="5"/>
      <c r="D793" s="5"/>
      <c r="E793" s="5"/>
      <c r="F793" s="5"/>
    </row>
    <row r="794" spans="3:6">
      <c r="C794" s="5"/>
      <c r="D794" s="5"/>
      <c r="E794" s="5"/>
      <c r="F794" s="5"/>
    </row>
    <row r="795" spans="3:6">
      <c r="C795" s="5"/>
      <c r="D795" s="5"/>
      <c r="E795" s="5"/>
      <c r="F795" s="5"/>
    </row>
    <row r="796" spans="3:6">
      <c r="C796" s="5"/>
      <c r="D796" s="5"/>
      <c r="E796" s="5"/>
      <c r="F796" s="5"/>
    </row>
    <row r="797" spans="3:6">
      <c r="C797" s="5"/>
      <c r="D797" s="5"/>
      <c r="E797" s="5"/>
      <c r="F797" s="5"/>
    </row>
    <row r="798" spans="3:6">
      <c r="C798" s="5"/>
      <c r="D798" s="5"/>
      <c r="E798" s="5"/>
      <c r="F798" s="5"/>
    </row>
    <row r="799" spans="3:6">
      <c r="C799" s="5"/>
      <c r="D799" s="5"/>
      <c r="E799" s="5"/>
      <c r="F799" s="5"/>
    </row>
    <row r="800" spans="3:6">
      <c r="C800" s="5"/>
      <c r="D800" s="5"/>
      <c r="E800" s="5"/>
      <c r="F800" s="5"/>
    </row>
    <row r="801" spans="3:6">
      <c r="C801" s="5"/>
      <c r="D801" s="5"/>
      <c r="E801" s="5"/>
      <c r="F801" s="5"/>
    </row>
    <row r="802" spans="3:6">
      <c r="C802" s="5"/>
      <c r="D802" s="5"/>
      <c r="E802" s="5"/>
      <c r="F802" s="5"/>
    </row>
    <row r="803" spans="3:6">
      <c r="C803" s="5"/>
      <c r="D803" s="5"/>
      <c r="E803" s="5"/>
      <c r="F803" s="5"/>
    </row>
    <row r="804" spans="3:6">
      <c r="C804" s="5"/>
      <c r="D804" s="5"/>
      <c r="E804" s="5"/>
      <c r="F804" s="5"/>
    </row>
    <row r="805" spans="3:6">
      <c r="C805" s="5"/>
      <c r="D805" s="5"/>
      <c r="E805" s="5"/>
      <c r="F805" s="5"/>
    </row>
    <row r="806" spans="3:6">
      <c r="C806" s="5"/>
      <c r="D806" s="5"/>
      <c r="E806" s="5"/>
      <c r="F806" s="5"/>
    </row>
    <row r="807" spans="3:6">
      <c r="C807" s="5"/>
      <c r="D807" s="5"/>
      <c r="E807" s="5"/>
      <c r="F807" s="5"/>
    </row>
    <row r="808" spans="3:6">
      <c r="C808" s="5"/>
      <c r="D808" s="5"/>
      <c r="E808" s="5"/>
      <c r="F808" s="5"/>
    </row>
    <row r="809" spans="3:6">
      <c r="C809" s="5"/>
      <c r="D809" s="5"/>
      <c r="E809" s="5"/>
      <c r="F809" s="5"/>
    </row>
    <row r="810" spans="3:6">
      <c r="C810" s="5"/>
      <c r="D810" s="5"/>
      <c r="E810" s="5"/>
      <c r="F810" s="5"/>
    </row>
    <row r="811" spans="3:6">
      <c r="C811" s="5"/>
      <c r="D811" s="5"/>
      <c r="E811" s="5"/>
      <c r="F811" s="5"/>
    </row>
    <row r="812" spans="3:6">
      <c r="C812" s="5"/>
      <c r="D812" s="5"/>
      <c r="E812" s="5"/>
      <c r="F812" s="5"/>
    </row>
    <row r="813" spans="3:6">
      <c r="C813" s="5"/>
      <c r="D813" s="5"/>
      <c r="E813" s="5"/>
      <c r="F813" s="5"/>
    </row>
    <row r="814" spans="3:6">
      <c r="C814" s="5"/>
      <c r="D814" s="5"/>
      <c r="E814" s="5"/>
      <c r="F814" s="5"/>
    </row>
    <row r="815" spans="3:6">
      <c r="C815" s="5"/>
      <c r="D815" s="5"/>
      <c r="E815" s="5"/>
      <c r="F815" s="5"/>
    </row>
    <row r="816" spans="3:6">
      <c r="C816" s="5"/>
      <c r="D816" s="5"/>
      <c r="E816" s="5"/>
      <c r="F816" s="5"/>
    </row>
    <row r="817" spans="3:6">
      <c r="C817" s="5"/>
      <c r="D817" s="5"/>
      <c r="E817" s="5"/>
      <c r="F817" s="5"/>
    </row>
    <row r="818" spans="3:6">
      <c r="C818" s="5"/>
      <c r="D818" s="5"/>
      <c r="E818" s="5"/>
      <c r="F818" s="5"/>
    </row>
    <row r="819" spans="3:6">
      <c r="C819" s="5"/>
      <c r="D819" s="5"/>
      <c r="E819" s="5"/>
      <c r="F819" s="5"/>
    </row>
    <row r="820" spans="3:6">
      <c r="C820" s="5"/>
      <c r="D820" s="5"/>
      <c r="E820" s="5"/>
      <c r="F820" s="5"/>
    </row>
    <row r="821" spans="3:6">
      <c r="C821" s="5"/>
      <c r="D821" s="5"/>
      <c r="E821" s="5"/>
      <c r="F821" s="5"/>
    </row>
    <row r="822" spans="3:6">
      <c r="C822" s="5"/>
      <c r="D822" s="5"/>
      <c r="E822" s="5"/>
      <c r="F822" s="5"/>
    </row>
    <row r="823" spans="3:6">
      <c r="C823" s="5"/>
      <c r="D823" s="5"/>
      <c r="E823" s="5"/>
      <c r="F823" s="5"/>
    </row>
    <row r="824" spans="3:6">
      <c r="C824" s="5"/>
      <c r="D824" s="5"/>
      <c r="E824" s="5"/>
      <c r="F824" s="5"/>
    </row>
    <row r="825" spans="3:6">
      <c r="C825" s="5"/>
      <c r="D825" s="5"/>
      <c r="E825" s="5"/>
      <c r="F825" s="5"/>
    </row>
    <row r="826" spans="3:6">
      <c r="C826" s="5"/>
      <c r="D826" s="5"/>
      <c r="E826" s="5"/>
      <c r="F826" s="5"/>
    </row>
    <row r="827" spans="3:6">
      <c r="C827" s="5"/>
      <c r="D827" s="5"/>
      <c r="E827" s="5"/>
      <c r="F827" s="5"/>
    </row>
    <row r="828" spans="3:6">
      <c r="C828" s="5"/>
      <c r="D828" s="5"/>
      <c r="E828" s="5"/>
      <c r="F828" s="5"/>
    </row>
    <row r="829" spans="3:6">
      <c r="C829" s="5"/>
      <c r="D829" s="5"/>
      <c r="E829" s="5"/>
      <c r="F829" s="5"/>
    </row>
    <row r="830" spans="3:6">
      <c r="C830" s="5"/>
      <c r="D830" s="5"/>
      <c r="E830" s="5"/>
      <c r="F830" s="5"/>
    </row>
    <row r="831" spans="3:6">
      <c r="C831" s="5"/>
      <c r="D831" s="5"/>
      <c r="E831" s="5"/>
      <c r="F831" s="5"/>
    </row>
    <row r="832" spans="3:6">
      <c r="C832" s="5"/>
      <c r="D832" s="5"/>
      <c r="E832" s="5"/>
      <c r="F832" s="5"/>
    </row>
    <row r="833" spans="3:6">
      <c r="C833" s="5"/>
      <c r="D833" s="5"/>
      <c r="E833" s="5"/>
      <c r="F833" s="5"/>
    </row>
    <row r="834" spans="3:6">
      <c r="C834" s="5"/>
      <c r="D834" s="5"/>
      <c r="E834" s="5"/>
      <c r="F834" s="5"/>
    </row>
    <row r="835" spans="3:6">
      <c r="C835" s="5"/>
      <c r="D835" s="5"/>
      <c r="E835" s="5"/>
      <c r="F835" s="5"/>
    </row>
    <row r="836" spans="3:6">
      <c r="C836" s="5"/>
      <c r="D836" s="5"/>
      <c r="E836" s="5"/>
      <c r="F836" s="5"/>
    </row>
    <row r="837" spans="3:6">
      <c r="C837" s="5"/>
      <c r="D837" s="5"/>
      <c r="E837" s="5"/>
      <c r="F837" s="5"/>
    </row>
    <row r="838" spans="3:6">
      <c r="C838" s="5"/>
      <c r="D838" s="5"/>
      <c r="E838" s="5"/>
      <c r="F838" s="5"/>
    </row>
    <row r="839" spans="3:6">
      <c r="C839" s="5"/>
      <c r="D839" s="5"/>
      <c r="E839" s="5"/>
      <c r="F839" s="5"/>
    </row>
    <row r="840" spans="3:6">
      <c r="C840" s="5"/>
      <c r="D840" s="5"/>
      <c r="E840" s="5"/>
      <c r="F840" s="5"/>
    </row>
    <row r="841" spans="3:6">
      <c r="C841" s="5"/>
      <c r="D841" s="5"/>
      <c r="E841" s="5"/>
      <c r="F841" s="5"/>
    </row>
    <row r="842" spans="3:6">
      <c r="C842" s="5"/>
      <c r="D842" s="5"/>
      <c r="E842" s="5"/>
      <c r="F842" s="5"/>
    </row>
    <row r="843" spans="3:6">
      <c r="C843" s="5"/>
      <c r="D843" s="5"/>
      <c r="E843" s="5"/>
      <c r="F843" s="5"/>
    </row>
    <row r="844" spans="3:6">
      <c r="C844" s="5"/>
      <c r="D844" s="5"/>
      <c r="E844" s="5"/>
      <c r="F844" s="5"/>
    </row>
    <row r="845" spans="3:6">
      <c r="C845" s="5"/>
      <c r="D845" s="5"/>
      <c r="E845" s="5"/>
      <c r="F845" s="5"/>
    </row>
    <row r="846" spans="3:6">
      <c r="C846" s="5"/>
      <c r="D846" s="5"/>
      <c r="E846" s="5"/>
      <c r="F846" s="5"/>
    </row>
    <row r="847" spans="3:6">
      <c r="C847" s="5"/>
      <c r="D847" s="5"/>
      <c r="E847" s="5"/>
      <c r="F847" s="5"/>
    </row>
    <row r="848" spans="3:6">
      <c r="C848" s="5"/>
      <c r="D848" s="5"/>
      <c r="E848" s="5"/>
      <c r="F848" s="5"/>
    </row>
    <row r="849" spans="3:6">
      <c r="C849" s="5"/>
      <c r="D849" s="5"/>
      <c r="E849" s="5"/>
      <c r="F849" s="5"/>
    </row>
    <row r="850" spans="3:6">
      <c r="C850" s="5"/>
      <c r="D850" s="5"/>
      <c r="E850" s="5"/>
      <c r="F850" s="5"/>
    </row>
    <row r="851" spans="3:6">
      <c r="C851" s="5"/>
      <c r="D851" s="5"/>
      <c r="E851" s="5"/>
      <c r="F851" s="5"/>
    </row>
    <row r="852" spans="3:6">
      <c r="C852" s="5"/>
      <c r="D852" s="5"/>
      <c r="E852" s="5"/>
      <c r="F852" s="5"/>
    </row>
    <row r="853" spans="3:6">
      <c r="C853" s="5"/>
      <c r="D853" s="5"/>
      <c r="E853" s="5"/>
      <c r="F853" s="5"/>
    </row>
    <row r="854" spans="3:6">
      <c r="C854" s="5"/>
      <c r="D854" s="5"/>
      <c r="E854" s="5"/>
      <c r="F854" s="5"/>
    </row>
    <row r="855" spans="3:6">
      <c r="C855" s="5"/>
      <c r="D855" s="5"/>
      <c r="E855" s="5"/>
      <c r="F855" s="5"/>
    </row>
    <row r="856" spans="3:6">
      <c r="C856" s="5"/>
      <c r="D856" s="5"/>
      <c r="E856" s="5"/>
      <c r="F856" s="5"/>
    </row>
    <row r="857" spans="3:6">
      <c r="C857" s="5"/>
      <c r="D857" s="5"/>
      <c r="E857" s="5"/>
      <c r="F857" s="5"/>
    </row>
    <row r="858" spans="3:6">
      <c r="C858" s="5"/>
      <c r="D858" s="5"/>
      <c r="E858" s="5"/>
      <c r="F858" s="5"/>
    </row>
    <row r="859" spans="3:6">
      <c r="C859" s="5"/>
      <c r="D859" s="5"/>
      <c r="E859" s="5"/>
      <c r="F859" s="5"/>
    </row>
    <row r="860" spans="3:6">
      <c r="C860" s="5"/>
      <c r="D860" s="5"/>
      <c r="E860" s="5"/>
      <c r="F860" s="5"/>
    </row>
    <row r="861" spans="3:6">
      <c r="C861" s="5"/>
      <c r="D861" s="5"/>
      <c r="E861" s="5"/>
      <c r="F861" s="5"/>
    </row>
    <row r="862" spans="3:6">
      <c r="C862" s="5"/>
      <c r="D862" s="5"/>
      <c r="E862" s="5"/>
      <c r="F862" s="5"/>
    </row>
    <row r="863" spans="3:6">
      <c r="C863" s="5"/>
      <c r="D863" s="5"/>
      <c r="E863" s="5"/>
      <c r="F863" s="5"/>
    </row>
    <row r="864" spans="3:6">
      <c r="C864" s="5"/>
      <c r="D864" s="5"/>
      <c r="E864" s="5"/>
      <c r="F864" s="5"/>
    </row>
    <row r="865" spans="3:6">
      <c r="C865" s="5"/>
      <c r="D865" s="5"/>
      <c r="E865" s="5"/>
      <c r="F865" s="5"/>
    </row>
    <row r="866" spans="3:6">
      <c r="C866" s="5"/>
      <c r="D866" s="5"/>
      <c r="E866" s="5"/>
      <c r="F866" s="5"/>
    </row>
    <row r="867" spans="3:6">
      <c r="C867" s="5"/>
      <c r="D867" s="5"/>
      <c r="E867" s="5"/>
      <c r="F867" s="5"/>
    </row>
    <row r="868" spans="3:6">
      <c r="C868" s="5"/>
      <c r="D868" s="5"/>
      <c r="E868" s="5"/>
      <c r="F868" s="5"/>
    </row>
    <row r="869" spans="3:6">
      <c r="C869" s="5"/>
      <c r="D869" s="5"/>
      <c r="E869" s="5"/>
      <c r="F869" s="5"/>
    </row>
    <row r="870" spans="3:6">
      <c r="C870" s="5"/>
      <c r="D870" s="5"/>
      <c r="E870" s="5"/>
      <c r="F870" s="5"/>
    </row>
    <row r="871" spans="3:6">
      <c r="C871" s="5"/>
      <c r="D871" s="5"/>
      <c r="E871" s="5"/>
      <c r="F871" s="5"/>
    </row>
    <row r="872" spans="3:6">
      <c r="C872" s="5"/>
      <c r="D872" s="5"/>
      <c r="E872" s="5"/>
      <c r="F872" s="5"/>
    </row>
    <row r="873" spans="3:6">
      <c r="C873" s="5"/>
      <c r="D873" s="5"/>
      <c r="E873" s="5"/>
      <c r="F873" s="5"/>
    </row>
    <row r="874" spans="3:6">
      <c r="C874" s="5"/>
      <c r="D874" s="5"/>
      <c r="E874" s="5"/>
      <c r="F874" s="5"/>
    </row>
    <row r="875" spans="3:6">
      <c r="C875" s="5"/>
      <c r="D875" s="5"/>
      <c r="E875" s="5"/>
      <c r="F875" s="5"/>
    </row>
    <row r="876" spans="3:6">
      <c r="C876" s="5"/>
      <c r="D876" s="5"/>
      <c r="E876" s="5"/>
      <c r="F876" s="5"/>
    </row>
    <row r="877" spans="3:6">
      <c r="C877" s="5"/>
      <c r="D877" s="5"/>
      <c r="E877" s="5"/>
      <c r="F877" s="5"/>
    </row>
    <row r="878" spans="3:6">
      <c r="C878" s="5"/>
      <c r="D878" s="5"/>
      <c r="E878" s="5"/>
      <c r="F878" s="5"/>
    </row>
    <row r="879" spans="3:6">
      <c r="C879" s="5"/>
      <c r="D879" s="5"/>
      <c r="E879" s="5"/>
      <c r="F879" s="5"/>
    </row>
    <row r="880" spans="3:6">
      <c r="C880" s="5"/>
      <c r="D880" s="5"/>
      <c r="E880" s="5"/>
      <c r="F880" s="5"/>
    </row>
    <row r="881" spans="3:6">
      <c r="C881" s="5"/>
      <c r="D881" s="5"/>
      <c r="E881" s="5"/>
      <c r="F881" s="5"/>
    </row>
    <row r="882" spans="3:6">
      <c r="C882" s="5"/>
      <c r="D882" s="5"/>
      <c r="E882" s="5"/>
      <c r="F882" s="5"/>
    </row>
    <row r="883" spans="3:6">
      <c r="C883" s="5"/>
      <c r="D883" s="5"/>
      <c r="E883" s="5"/>
      <c r="F883" s="5"/>
    </row>
    <row r="884" spans="3:6">
      <c r="C884" s="5"/>
      <c r="D884" s="5"/>
      <c r="E884" s="5"/>
      <c r="F884" s="5"/>
    </row>
    <row r="885" spans="3:6">
      <c r="C885" s="5"/>
      <c r="D885" s="5"/>
      <c r="E885" s="5"/>
      <c r="F885" s="5"/>
    </row>
    <row r="886" spans="3:6">
      <c r="C886" s="5"/>
      <c r="D886" s="5"/>
      <c r="E886" s="5"/>
      <c r="F886" s="5"/>
    </row>
    <row r="887" spans="3:6">
      <c r="C887" s="5"/>
      <c r="D887" s="5"/>
      <c r="E887" s="5"/>
      <c r="F887" s="5"/>
    </row>
    <row r="888" spans="3:6">
      <c r="C888" s="5"/>
      <c r="D888" s="5"/>
      <c r="E888" s="5"/>
      <c r="F888" s="5"/>
    </row>
    <row r="889" spans="3:6">
      <c r="C889" s="5"/>
      <c r="D889" s="5"/>
      <c r="E889" s="5"/>
      <c r="F889" s="5"/>
    </row>
    <row r="890" spans="3:6">
      <c r="C890" s="5"/>
      <c r="D890" s="5"/>
      <c r="E890" s="5"/>
      <c r="F890" s="5"/>
    </row>
    <row r="891" spans="3:6">
      <c r="C891" s="5"/>
      <c r="D891" s="5"/>
      <c r="E891" s="5"/>
      <c r="F891" s="5"/>
    </row>
    <row r="892" spans="3:6">
      <c r="C892" s="5"/>
      <c r="D892" s="5"/>
      <c r="E892" s="5"/>
      <c r="F892" s="5"/>
    </row>
    <row r="893" spans="3:6">
      <c r="C893" s="5"/>
      <c r="D893" s="5"/>
      <c r="E893" s="5"/>
      <c r="F893" s="5"/>
    </row>
    <row r="894" spans="3:6">
      <c r="C894" s="5"/>
      <c r="D894" s="5"/>
      <c r="E894" s="5"/>
      <c r="F894" s="5"/>
    </row>
    <row r="895" spans="3:6">
      <c r="C895" s="5"/>
      <c r="D895" s="5"/>
      <c r="E895" s="5"/>
      <c r="F895" s="5"/>
    </row>
    <row r="896" spans="3:6">
      <c r="C896" s="5"/>
      <c r="D896" s="5"/>
      <c r="E896" s="5"/>
      <c r="F896" s="5"/>
    </row>
    <row r="897" spans="3:6">
      <c r="C897" s="5"/>
      <c r="D897" s="5"/>
      <c r="E897" s="5"/>
      <c r="F897" s="5"/>
    </row>
    <row r="898" spans="3:6">
      <c r="C898" s="5"/>
      <c r="D898" s="5"/>
      <c r="E898" s="5"/>
      <c r="F898" s="5"/>
    </row>
    <row r="899" spans="3:6">
      <c r="C899" s="5"/>
      <c r="D899" s="5"/>
      <c r="E899" s="5"/>
      <c r="F899" s="5"/>
    </row>
    <row r="900" spans="3:6">
      <c r="C900" s="5"/>
      <c r="D900" s="5"/>
      <c r="E900" s="5"/>
      <c r="F900" s="5"/>
    </row>
    <row r="901" spans="3:6">
      <c r="C901" s="5"/>
      <c r="D901" s="5"/>
      <c r="E901" s="5"/>
      <c r="F901" s="5"/>
    </row>
    <row r="902" spans="3:6">
      <c r="C902" s="5"/>
      <c r="D902" s="5"/>
      <c r="E902" s="5"/>
      <c r="F902" s="5"/>
    </row>
    <row r="903" spans="3:6">
      <c r="C903" s="5"/>
      <c r="D903" s="5"/>
      <c r="E903" s="5"/>
      <c r="F903" s="5"/>
    </row>
    <row r="904" spans="3:6">
      <c r="C904" s="5"/>
      <c r="D904" s="5"/>
      <c r="E904" s="5"/>
      <c r="F904" s="5"/>
    </row>
    <row r="905" spans="3:6">
      <c r="C905" s="5"/>
      <c r="D905" s="5"/>
      <c r="E905" s="5"/>
      <c r="F905" s="5"/>
    </row>
    <row r="906" spans="3:6">
      <c r="C906" s="5"/>
      <c r="D906" s="5"/>
      <c r="E906" s="5"/>
      <c r="F906" s="5"/>
    </row>
    <row r="907" spans="3:6">
      <c r="C907" s="5"/>
      <c r="D907" s="5"/>
      <c r="E907" s="5"/>
      <c r="F907" s="5"/>
    </row>
    <row r="908" spans="3:6">
      <c r="C908" s="5"/>
      <c r="D908" s="5"/>
      <c r="E908" s="5"/>
      <c r="F908" s="5"/>
    </row>
    <row r="909" spans="3:6">
      <c r="C909" s="5"/>
      <c r="D909" s="5"/>
      <c r="E909" s="5"/>
      <c r="F909" s="5"/>
    </row>
    <row r="910" spans="3:6">
      <c r="C910" s="5"/>
      <c r="D910" s="5"/>
      <c r="E910" s="5"/>
      <c r="F910" s="5"/>
    </row>
    <row r="911" spans="3:6">
      <c r="C911" s="5"/>
      <c r="D911" s="5"/>
      <c r="E911" s="5"/>
      <c r="F911" s="5"/>
    </row>
    <row r="912" spans="3:6">
      <c r="C912" s="5"/>
      <c r="D912" s="5"/>
      <c r="E912" s="5"/>
      <c r="F912" s="5"/>
    </row>
    <row r="913" spans="3:6">
      <c r="C913" s="5"/>
      <c r="D913" s="5"/>
      <c r="E913" s="5"/>
      <c r="F913" s="5"/>
    </row>
    <row r="914" spans="3:6">
      <c r="C914" s="5"/>
      <c r="D914" s="5"/>
      <c r="E914" s="5"/>
      <c r="F914" s="5"/>
    </row>
    <row r="915" spans="3:6">
      <c r="C915" s="5"/>
      <c r="D915" s="5"/>
      <c r="E915" s="5"/>
      <c r="F915" s="5"/>
    </row>
    <row r="916" spans="3:6">
      <c r="C916" s="5"/>
      <c r="D916" s="5"/>
      <c r="E916" s="5"/>
      <c r="F916" s="5"/>
    </row>
    <row r="917" spans="3:6">
      <c r="C917" s="5"/>
      <c r="D917" s="5"/>
      <c r="E917" s="5"/>
      <c r="F917" s="5"/>
    </row>
    <row r="918" spans="3:6">
      <c r="C918" s="5"/>
      <c r="D918" s="5"/>
      <c r="E918" s="5"/>
      <c r="F918" s="5"/>
    </row>
    <row r="919" spans="3:6">
      <c r="C919" s="5"/>
      <c r="D919" s="5"/>
      <c r="E919" s="5"/>
      <c r="F919" s="5"/>
    </row>
    <row r="920" spans="3:6">
      <c r="C920" s="5"/>
      <c r="D920" s="5"/>
      <c r="E920" s="5"/>
      <c r="F920" s="5"/>
    </row>
    <row r="921" spans="3:6">
      <c r="C921" s="5"/>
      <c r="D921" s="5"/>
      <c r="E921" s="5"/>
      <c r="F921" s="5"/>
    </row>
    <row r="922" spans="3:6">
      <c r="C922" s="5"/>
      <c r="D922" s="5"/>
      <c r="E922" s="5"/>
      <c r="F922" s="5"/>
    </row>
    <row r="923" spans="3:6">
      <c r="C923" s="5"/>
      <c r="D923" s="5"/>
      <c r="E923" s="5"/>
      <c r="F923" s="5"/>
    </row>
    <row r="924" spans="3:6">
      <c r="C924" s="5"/>
      <c r="D924" s="5"/>
      <c r="E924" s="5"/>
      <c r="F924" s="5"/>
    </row>
    <row r="925" spans="3:6">
      <c r="C925" s="5"/>
      <c r="D925" s="5"/>
      <c r="E925" s="5"/>
      <c r="F925" s="5"/>
    </row>
    <row r="926" spans="3:6">
      <c r="C926" s="5"/>
      <c r="D926" s="5"/>
      <c r="E926" s="5"/>
      <c r="F926" s="5"/>
    </row>
    <row r="927" spans="3:6">
      <c r="C927" s="5"/>
      <c r="D927" s="5"/>
      <c r="E927" s="5"/>
      <c r="F927" s="5"/>
    </row>
    <row r="928" spans="3:6">
      <c r="C928" s="5"/>
      <c r="D928" s="5"/>
      <c r="E928" s="5"/>
      <c r="F928" s="5"/>
    </row>
    <row r="929" spans="3:6">
      <c r="C929" s="5"/>
      <c r="D929" s="5"/>
      <c r="E929" s="5"/>
      <c r="F929" s="5"/>
    </row>
    <row r="930" spans="3:6">
      <c r="C930" s="5"/>
      <c r="D930" s="5"/>
      <c r="E930" s="5"/>
      <c r="F930" s="5"/>
    </row>
    <row r="931" spans="3:6">
      <c r="C931" s="5"/>
      <c r="D931" s="5"/>
      <c r="E931" s="5"/>
      <c r="F931" s="5"/>
    </row>
    <row r="932" spans="3:6">
      <c r="C932" s="5"/>
      <c r="D932" s="5"/>
      <c r="E932" s="5"/>
      <c r="F932" s="5"/>
    </row>
    <row r="933" spans="3:6">
      <c r="C933" s="5"/>
      <c r="D933" s="5"/>
      <c r="E933" s="5"/>
      <c r="F933" s="5"/>
    </row>
    <row r="934" spans="3:6">
      <c r="C934" s="5"/>
      <c r="D934" s="5"/>
      <c r="E934" s="5"/>
      <c r="F934" s="5"/>
    </row>
    <row r="935" spans="3:6">
      <c r="C935" s="5"/>
      <c r="D935" s="5"/>
      <c r="E935" s="5"/>
      <c r="F935" s="5"/>
    </row>
    <row r="936" spans="3:6">
      <c r="C936" s="5"/>
      <c r="D936" s="5"/>
      <c r="E936" s="5"/>
      <c r="F936" s="5"/>
    </row>
    <row r="937" spans="3:6">
      <c r="C937" s="5"/>
      <c r="D937" s="5"/>
      <c r="E937" s="5"/>
      <c r="F937" s="5"/>
    </row>
    <row r="938" spans="3:6">
      <c r="C938" s="5"/>
      <c r="D938" s="5"/>
      <c r="E938" s="5"/>
      <c r="F938" s="5"/>
    </row>
    <row r="939" spans="3:6">
      <c r="C939" s="5"/>
      <c r="D939" s="5"/>
      <c r="E939" s="5"/>
      <c r="F939" s="5"/>
    </row>
    <row r="940" spans="3:6">
      <c r="C940" s="5"/>
      <c r="D940" s="5"/>
      <c r="E940" s="5"/>
      <c r="F940" s="5"/>
    </row>
    <row r="941" spans="3:6">
      <c r="C941" s="5"/>
      <c r="D941" s="5"/>
      <c r="E941" s="5"/>
      <c r="F941" s="5"/>
    </row>
    <row r="942" spans="3:6">
      <c r="C942" s="5"/>
      <c r="D942" s="5"/>
      <c r="E942" s="5"/>
      <c r="F942" s="5"/>
    </row>
    <row r="943" spans="3:6">
      <c r="C943" s="5"/>
      <c r="D943" s="5"/>
      <c r="E943" s="5"/>
      <c r="F943" s="5"/>
    </row>
    <row r="944" spans="3:6">
      <c r="C944" s="5"/>
      <c r="D944" s="5"/>
      <c r="E944" s="5"/>
      <c r="F944" s="5"/>
    </row>
    <row r="945" spans="3:6">
      <c r="C945" s="5"/>
      <c r="D945" s="5"/>
      <c r="E945" s="5"/>
      <c r="F945" s="5"/>
    </row>
    <row r="946" spans="3:6">
      <c r="C946" s="5"/>
      <c r="D946" s="5"/>
      <c r="E946" s="5"/>
      <c r="F946" s="5"/>
    </row>
    <row r="947" spans="3:6">
      <c r="C947" s="5"/>
      <c r="D947" s="5"/>
      <c r="E947" s="5"/>
      <c r="F947" s="5"/>
    </row>
    <row r="948" spans="3:6">
      <c r="C948" s="5"/>
      <c r="D948" s="5"/>
      <c r="E948" s="5"/>
      <c r="F948" s="5"/>
    </row>
    <row r="949" spans="3:6">
      <c r="C949" s="5"/>
      <c r="D949" s="5"/>
      <c r="E949" s="5"/>
      <c r="F949" s="5"/>
    </row>
    <row r="950" spans="3:6">
      <c r="C950" s="5"/>
      <c r="D950" s="5"/>
      <c r="E950" s="5"/>
      <c r="F950" s="5"/>
    </row>
    <row r="951" spans="3:6">
      <c r="C951" s="5"/>
      <c r="D951" s="5"/>
      <c r="E951" s="5"/>
      <c r="F951" s="5"/>
    </row>
    <row r="952" spans="3:6">
      <c r="C952" s="5"/>
      <c r="D952" s="5"/>
      <c r="E952" s="5"/>
      <c r="F952" s="5"/>
    </row>
    <row r="953" spans="3:6">
      <c r="C953" s="5"/>
      <c r="D953" s="5"/>
      <c r="E953" s="5"/>
      <c r="F953" s="5"/>
    </row>
    <row r="954" spans="3:6">
      <c r="C954" s="5"/>
      <c r="D954" s="5"/>
      <c r="E954" s="5"/>
      <c r="F954" s="5"/>
    </row>
    <row r="955" spans="3:6">
      <c r="C955" s="5"/>
      <c r="D955" s="5"/>
      <c r="E955" s="5"/>
      <c r="F955" s="5"/>
    </row>
    <row r="956" spans="3:6">
      <c r="C956" s="5"/>
      <c r="D956" s="5"/>
      <c r="E956" s="5"/>
      <c r="F956" s="5"/>
    </row>
    <row r="957" spans="3:6">
      <c r="C957" s="5"/>
      <c r="D957" s="5"/>
      <c r="E957" s="5"/>
      <c r="F957" s="5"/>
    </row>
    <row r="958" spans="3:6">
      <c r="C958" s="5"/>
      <c r="D958" s="5"/>
      <c r="E958" s="5"/>
      <c r="F958" s="5"/>
    </row>
    <row r="959" spans="3:6">
      <c r="C959" s="5"/>
      <c r="D959" s="5"/>
      <c r="E959" s="5"/>
      <c r="F959" s="5"/>
    </row>
    <row r="960" spans="3:6">
      <c r="C960" s="5"/>
      <c r="D960" s="5"/>
      <c r="E960" s="5"/>
      <c r="F960" s="5"/>
    </row>
    <row r="961" spans="3:6">
      <c r="C961" s="5"/>
      <c r="D961" s="5"/>
      <c r="E961" s="5"/>
      <c r="F961" s="5"/>
    </row>
    <row r="962" spans="3:6">
      <c r="C962" s="5"/>
      <c r="D962" s="5"/>
      <c r="E962" s="5"/>
      <c r="F962" s="5"/>
    </row>
    <row r="963" spans="3:6">
      <c r="C963" s="5"/>
      <c r="D963" s="5"/>
      <c r="E963" s="5"/>
      <c r="F963" s="5"/>
    </row>
    <row r="964" spans="3:6">
      <c r="C964" s="5"/>
      <c r="D964" s="5"/>
      <c r="E964" s="5"/>
      <c r="F964" s="5"/>
    </row>
    <row r="965" spans="3:6">
      <c r="C965" s="5"/>
      <c r="D965" s="5"/>
      <c r="E965" s="5"/>
      <c r="F965" s="5"/>
    </row>
    <row r="966" spans="3:6">
      <c r="C966" s="5"/>
      <c r="D966" s="5"/>
      <c r="E966" s="5"/>
      <c r="F966" s="5"/>
    </row>
    <row r="967" spans="3:6">
      <c r="C967" s="5"/>
      <c r="D967" s="5"/>
      <c r="E967" s="5"/>
      <c r="F967" s="5"/>
    </row>
    <row r="968" spans="3:6">
      <c r="C968" s="5"/>
      <c r="D968" s="5"/>
      <c r="E968" s="5"/>
      <c r="F968" s="5"/>
    </row>
    <row r="969" spans="3:6">
      <c r="C969" s="5"/>
      <c r="D969" s="5"/>
      <c r="E969" s="5"/>
      <c r="F969" s="5"/>
    </row>
    <row r="970" spans="3:6">
      <c r="C970" s="5"/>
      <c r="D970" s="5"/>
      <c r="E970" s="5"/>
      <c r="F970" s="5"/>
    </row>
    <row r="971" spans="3:6">
      <c r="C971" s="5"/>
      <c r="D971" s="5"/>
      <c r="E971" s="5"/>
      <c r="F971" s="5"/>
    </row>
    <row r="972" spans="3:6">
      <c r="C972" s="5"/>
      <c r="D972" s="5"/>
      <c r="E972" s="5"/>
      <c r="F972" s="5"/>
    </row>
    <row r="973" spans="3:6">
      <c r="C973" s="5"/>
      <c r="D973" s="5"/>
      <c r="E973" s="5"/>
      <c r="F973" s="5"/>
    </row>
    <row r="974" spans="3:6">
      <c r="C974" s="5"/>
      <c r="D974" s="5"/>
      <c r="E974" s="5"/>
      <c r="F974" s="5"/>
    </row>
    <row r="975" spans="3:6">
      <c r="C975" s="5"/>
      <c r="D975" s="5"/>
      <c r="E975" s="5"/>
      <c r="F975" s="5"/>
    </row>
    <row r="976" spans="3:6">
      <c r="C976" s="5"/>
      <c r="D976" s="5"/>
      <c r="E976" s="5"/>
      <c r="F976" s="5"/>
    </row>
    <row r="977" spans="3:6">
      <c r="C977" s="5"/>
      <c r="D977" s="5"/>
      <c r="E977" s="5"/>
      <c r="F977" s="5"/>
    </row>
    <row r="978" spans="3:6">
      <c r="C978" s="5"/>
      <c r="D978" s="5"/>
      <c r="E978" s="5"/>
      <c r="F978" s="5"/>
    </row>
    <row r="979" spans="3:6">
      <c r="C979" s="5"/>
      <c r="D979" s="5"/>
      <c r="E979" s="5"/>
      <c r="F979" s="5"/>
    </row>
    <row r="980" spans="3:6">
      <c r="C980" s="5"/>
      <c r="D980" s="5"/>
      <c r="E980" s="5"/>
      <c r="F980" s="5"/>
    </row>
    <row r="981" spans="3:6">
      <c r="C981" s="5"/>
      <c r="D981" s="5"/>
      <c r="E981" s="5"/>
      <c r="F981" s="5"/>
    </row>
    <row r="982" spans="3:6">
      <c r="C982" s="5"/>
      <c r="D982" s="5"/>
      <c r="E982" s="5"/>
      <c r="F982" s="5"/>
    </row>
    <row r="983" spans="3:6">
      <c r="C983" s="5"/>
      <c r="D983" s="5"/>
      <c r="E983" s="5"/>
      <c r="F983" s="5"/>
    </row>
    <row r="984" spans="3:6">
      <c r="C984" s="5"/>
      <c r="D984" s="5"/>
      <c r="E984" s="5"/>
      <c r="F984" s="5"/>
    </row>
    <row r="985" spans="3:6">
      <c r="C985" s="5"/>
      <c r="D985" s="5"/>
      <c r="E985" s="5"/>
      <c r="F985" s="5"/>
    </row>
    <row r="986" spans="3:6">
      <c r="C986" s="5"/>
      <c r="D986" s="5"/>
      <c r="E986" s="5"/>
      <c r="F986" s="5"/>
    </row>
    <row r="987" spans="3:6">
      <c r="C987" s="5"/>
      <c r="D987" s="5"/>
      <c r="E987" s="5"/>
      <c r="F987" s="5"/>
    </row>
    <row r="988" spans="3:6">
      <c r="C988" s="5"/>
      <c r="D988" s="5"/>
      <c r="E988" s="5"/>
      <c r="F988" s="5"/>
    </row>
    <row r="989" spans="3:6">
      <c r="C989" s="5"/>
      <c r="D989" s="5"/>
      <c r="E989" s="5"/>
      <c r="F989" s="5"/>
    </row>
    <row r="990" spans="3:6">
      <c r="C990" s="5"/>
      <c r="D990" s="5"/>
      <c r="E990" s="5"/>
      <c r="F990" s="5"/>
    </row>
    <row r="991" spans="3:6">
      <c r="C991" s="5"/>
      <c r="D991" s="5"/>
      <c r="E991" s="5"/>
      <c r="F991" s="5"/>
    </row>
    <row r="992" spans="3:6">
      <c r="C992" s="5"/>
      <c r="D992" s="5"/>
      <c r="E992" s="5"/>
      <c r="F992" s="5"/>
    </row>
    <row r="993" spans="3:6">
      <c r="C993" s="5"/>
      <c r="D993" s="5"/>
      <c r="E993" s="5"/>
      <c r="F993" s="5"/>
    </row>
    <row r="994" spans="3:6">
      <c r="C994" s="5"/>
      <c r="D994" s="5"/>
      <c r="E994" s="5"/>
      <c r="F994" s="5"/>
    </row>
    <row r="995" spans="3:6">
      <c r="C995" s="5"/>
      <c r="D995" s="5"/>
      <c r="E995" s="5"/>
      <c r="F995" s="5"/>
    </row>
    <row r="996" spans="3:6">
      <c r="C996" s="5"/>
      <c r="D996" s="5"/>
      <c r="E996" s="5"/>
      <c r="F996" s="5"/>
    </row>
    <row r="997" spans="3:6">
      <c r="C997" s="5"/>
      <c r="D997" s="5"/>
      <c r="E997" s="5"/>
      <c r="F997" s="5"/>
    </row>
    <row r="998" spans="3:6">
      <c r="C998" s="5"/>
      <c r="D998" s="5"/>
      <c r="E998" s="5"/>
      <c r="F998" s="5"/>
    </row>
    <row r="999" spans="3:6">
      <c r="C999" s="5"/>
      <c r="D999" s="5"/>
      <c r="E999" s="5"/>
      <c r="F999" s="5"/>
    </row>
    <row r="1000" spans="3:6">
      <c r="C1000" s="5"/>
      <c r="D1000" s="5"/>
      <c r="E1000" s="5"/>
      <c r="F1000" s="5"/>
    </row>
  </sheetData>
  <mergeCells count="11">
    <mergeCell ref="A42:K42"/>
    <mergeCell ref="A16:I16"/>
    <mergeCell ref="A10:K10"/>
    <mergeCell ref="A8:K8"/>
    <mergeCell ref="A13:K13"/>
    <mergeCell ref="A26:K26"/>
    <mergeCell ref="A25:K25"/>
    <mergeCell ref="A32:K32"/>
    <mergeCell ref="A33:K33"/>
    <mergeCell ref="A29:K29"/>
    <mergeCell ref="A39:K39"/>
  </mergeCells>
  <conditionalFormatting sqref="C52 C71 C84">
    <cfRule type="containsText" dxfId="82" priority="19" operator="containsText" text="XXXXXXXXXX">
      <formula>NOT(ISERROR(SEARCH("XXXXXXXXXX",C52)))</formula>
    </cfRule>
  </conditionalFormatting>
  <conditionalFormatting sqref="H55">
    <cfRule type="cellIs" dxfId="81" priority="18" operator="greaterThan">
      <formula>$E55</formula>
    </cfRule>
  </conditionalFormatting>
  <conditionalFormatting sqref="H56:H58">
    <cfRule type="cellIs" dxfId="80" priority="17" operator="greaterThan">
      <formula>$E56</formula>
    </cfRule>
  </conditionalFormatting>
  <conditionalFormatting sqref="H60:H63">
    <cfRule type="cellIs" dxfId="79" priority="16" operator="greaterThan">
      <formula>$E60</formula>
    </cfRule>
  </conditionalFormatting>
  <conditionalFormatting sqref="H65:H68">
    <cfRule type="cellIs" dxfId="78" priority="15" operator="greaterThan">
      <formula>$E65</formula>
    </cfRule>
  </conditionalFormatting>
  <conditionalFormatting sqref="H74:H75">
    <cfRule type="cellIs" dxfId="77" priority="14" operator="greaterThan">
      <formula>$E74</formula>
    </cfRule>
  </conditionalFormatting>
  <conditionalFormatting sqref="H77:H78">
    <cfRule type="cellIs" dxfId="76" priority="13" operator="greaterThan">
      <formula>$E77</formula>
    </cfRule>
  </conditionalFormatting>
  <conditionalFormatting sqref="H80:H81">
    <cfRule type="cellIs" dxfId="75" priority="12" operator="greaterThan">
      <formula>$E80</formula>
    </cfRule>
  </conditionalFormatting>
  <conditionalFormatting sqref="H87:H90">
    <cfRule type="cellIs" dxfId="74" priority="11" operator="greaterThan">
      <formula>$E87</formula>
    </cfRule>
  </conditionalFormatting>
  <conditionalFormatting sqref="H92:H95">
    <cfRule type="cellIs" dxfId="73" priority="10" operator="greaterThan">
      <formula>$E92</formula>
    </cfRule>
  </conditionalFormatting>
  <conditionalFormatting sqref="J55">
    <cfRule type="cellIs" dxfId="72" priority="9" operator="greaterThan">
      <formula>$E55</formula>
    </cfRule>
  </conditionalFormatting>
  <conditionalFormatting sqref="J56:J58">
    <cfRule type="cellIs" dxfId="71" priority="8" operator="greaterThan">
      <formula>$E56</formula>
    </cfRule>
  </conditionalFormatting>
  <conditionalFormatting sqref="J60:J63">
    <cfRule type="cellIs" dxfId="70" priority="7" operator="greaterThan">
      <formula>$E60</formula>
    </cfRule>
  </conditionalFormatting>
  <conditionalFormatting sqref="J65:J68">
    <cfRule type="cellIs" dxfId="69" priority="6" operator="greaterThan">
      <formula>$E65</formula>
    </cfRule>
  </conditionalFormatting>
  <conditionalFormatting sqref="J74:J75">
    <cfRule type="cellIs" dxfId="68" priority="5" operator="greaterThan">
      <formula>$E74</formula>
    </cfRule>
  </conditionalFormatting>
  <conditionalFormatting sqref="J77:J78">
    <cfRule type="cellIs" dxfId="67" priority="4" operator="greaterThan">
      <formula>$E77</formula>
    </cfRule>
  </conditionalFormatting>
  <conditionalFormatting sqref="J80:J81">
    <cfRule type="cellIs" dxfId="66" priority="3" operator="greaterThan">
      <formula>$E80</formula>
    </cfRule>
  </conditionalFormatting>
  <conditionalFormatting sqref="J87:J90">
    <cfRule type="cellIs" dxfId="65" priority="2" operator="greaterThan">
      <formula>$E87</formula>
    </cfRule>
  </conditionalFormatting>
  <conditionalFormatting sqref="J92:J95">
    <cfRule type="cellIs" dxfId="64" priority="1" operator="greaterThan">
      <formula>$E92</formula>
    </cfRule>
  </conditionalFormatting>
  <printOptions horizontalCentered="1"/>
  <pageMargins left="0.15748031496062992" right="0.15748031496062992" top="0.39370078740157483" bottom="0.15748031496062992" header="0.15748031496062992" footer="0.15748031496062992"/>
  <pageSetup paperSize="9" scale="63" fitToHeight="0" orientation="landscape" useFirstPageNumber="1" r:id="rId1"/>
  <headerFooter alignWithMargins="0">
    <oddHeader>&amp;L1/4/2017  5:30:37 PM&amp;CXXX - XXXXNNN&amp;RClient - XXX</oddHeader>
    <oddFooter>&amp;L&amp;9Version 2.0&amp;C&amp;"CG Omega,Gras"AIXIAL SAS
&amp;"CG Omega,Normal"&amp;9Intra-community VAT number: FR42752108134&amp;R&amp;8Page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D45"/>
  <sheetViews>
    <sheetView tabSelected="1" zoomScale="80" zoomScaleNormal="80" workbookViewId="0">
      <selection activeCell="D17" sqref="D17"/>
    </sheetView>
  </sheetViews>
  <sheetFormatPr baseColWidth="10" defaultRowHeight="18.75"/>
  <cols>
    <col min="1" max="1" width="34.44140625" style="43" customWidth="1"/>
    <col min="2" max="2" width="15.5546875" style="43" bestFit="1" customWidth="1"/>
    <col min="3" max="16384" width="11.5546875" style="43"/>
  </cols>
  <sheetData>
    <row r="1" spans="1:4" ht="21">
      <c r="A1" s="45" t="s">
        <v>95</v>
      </c>
      <c r="B1" s="45" t="s">
        <v>98</v>
      </c>
    </row>
    <row r="3" spans="1:4">
      <c r="A3" s="86" t="s">
        <v>134</v>
      </c>
      <c r="B3" s="95"/>
      <c r="C3" s="95"/>
      <c r="D3" s="95"/>
    </row>
    <row r="4" spans="1:4">
      <c r="A4" s="92" t="s">
        <v>129</v>
      </c>
      <c r="B4" s="94" t="s">
        <v>96</v>
      </c>
    </row>
    <row r="5" spans="1:4">
      <c r="A5" s="92" t="s">
        <v>130</v>
      </c>
      <c r="B5" s="94" t="s">
        <v>307</v>
      </c>
    </row>
    <row r="6" spans="1:4">
      <c r="A6" s="92" t="s">
        <v>131</v>
      </c>
      <c r="B6" s="94" t="s">
        <v>96</v>
      </c>
    </row>
    <row r="7" spans="1:4">
      <c r="A7" s="92" t="s">
        <v>132</v>
      </c>
      <c r="B7" s="94" t="s">
        <v>97</v>
      </c>
    </row>
    <row r="8" spans="1:4">
      <c r="A8" s="92" t="s">
        <v>133</v>
      </c>
      <c r="B8" s="94" t="s">
        <v>96</v>
      </c>
    </row>
    <row r="9" spans="1:4">
      <c r="A9" s="44"/>
      <c r="B9" s="96"/>
    </row>
    <row r="10" spans="1:4">
      <c r="A10" s="86" t="s">
        <v>135</v>
      </c>
      <c r="B10" s="95"/>
    </row>
    <row r="11" spans="1:4">
      <c r="A11" s="93" t="s">
        <v>111</v>
      </c>
      <c r="B11" s="94" t="s">
        <v>96</v>
      </c>
    </row>
    <row r="12" spans="1:4">
      <c r="A12" s="93" t="s">
        <v>112</v>
      </c>
      <c r="B12" s="94" t="s">
        <v>97</v>
      </c>
    </row>
    <row r="13" spans="1:4">
      <c r="A13" s="93" t="s">
        <v>113</v>
      </c>
      <c r="B13" s="94" t="s">
        <v>96</v>
      </c>
    </row>
    <row r="14" spans="1:4">
      <c r="A14" s="93" t="s">
        <v>114</v>
      </c>
      <c r="B14" s="94" t="s">
        <v>96</v>
      </c>
    </row>
    <row r="15" spans="1:4">
      <c r="A15" s="93" t="s">
        <v>115</v>
      </c>
      <c r="B15" s="94" t="s">
        <v>96</v>
      </c>
    </row>
    <row r="16" spans="1:4">
      <c r="A16" s="93" t="s">
        <v>116</v>
      </c>
      <c r="B16" s="94" t="s">
        <v>96</v>
      </c>
    </row>
    <row r="17" spans="1:3">
      <c r="A17" s="93" t="s">
        <v>117</v>
      </c>
      <c r="B17" s="94" t="s">
        <v>96</v>
      </c>
    </row>
    <row r="18" spans="1:3">
      <c r="A18" s="93" t="s">
        <v>118</v>
      </c>
      <c r="B18" s="94" t="s">
        <v>96</v>
      </c>
    </row>
    <row r="19" spans="1:3">
      <c r="A19" s="93" t="s">
        <v>119</v>
      </c>
      <c r="B19" s="94" t="s">
        <v>123</v>
      </c>
    </row>
    <row r="20" spans="1:3">
      <c r="A20" s="93" t="s">
        <v>120</v>
      </c>
      <c r="B20" s="94" t="s">
        <v>96</v>
      </c>
    </row>
    <row r="21" spans="1:3">
      <c r="A21" s="93" t="s">
        <v>121</v>
      </c>
      <c r="B21" s="94" t="s">
        <v>31</v>
      </c>
    </row>
    <row r="22" spans="1:3">
      <c r="A22" s="93" t="s">
        <v>122</v>
      </c>
      <c r="B22" s="94" t="s">
        <v>124</v>
      </c>
    </row>
    <row r="24" spans="1:3">
      <c r="A24" s="86" t="s">
        <v>237</v>
      </c>
      <c r="B24" s="87"/>
    </row>
    <row r="25" spans="1:3">
      <c r="A25" s="85" t="s">
        <v>239</v>
      </c>
    </row>
    <row r="26" spans="1:3">
      <c r="A26" s="85" t="s">
        <v>238</v>
      </c>
    </row>
    <row r="27" spans="1:3">
      <c r="A27" s="85" t="s">
        <v>242</v>
      </c>
    </row>
    <row r="29" spans="1:3">
      <c r="A29" s="88" t="s">
        <v>243</v>
      </c>
      <c r="B29" s="88" t="s">
        <v>241</v>
      </c>
      <c r="C29" s="88" t="s">
        <v>240</v>
      </c>
    </row>
    <row r="30" spans="1:3">
      <c r="A30" s="89"/>
      <c r="B30" s="90"/>
      <c r="C30" s="91"/>
    </row>
    <row r="31" spans="1:3">
      <c r="A31" s="89"/>
      <c r="B31" s="90"/>
      <c r="C31" s="91"/>
    </row>
    <row r="32" spans="1:3">
      <c r="A32" s="89"/>
      <c r="B32" s="90"/>
      <c r="C32" s="91"/>
    </row>
    <row r="33" spans="1:3">
      <c r="A33" s="89"/>
      <c r="B33" s="90"/>
      <c r="C33" s="91"/>
    </row>
    <row r="35" spans="1:3">
      <c r="A35" s="88" t="s">
        <v>245</v>
      </c>
      <c r="B35" s="88" t="s">
        <v>241</v>
      </c>
      <c r="C35" s="88" t="s">
        <v>240</v>
      </c>
    </row>
    <row r="36" spans="1:3">
      <c r="A36" s="89"/>
      <c r="B36" s="90"/>
      <c r="C36" s="91"/>
    </row>
    <row r="37" spans="1:3">
      <c r="A37" s="89"/>
      <c r="B37" s="90"/>
      <c r="C37" s="91"/>
    </row>
    <row r="38" spans="1:3">
      <c r="A38" s="89"/>
      <c r="B38" s="90"/>
      <c r="C38" s="91"/>
    </row>
    <row r="39" spans="1:3">
      <c r="A39" s="89"/>
      <c r="B39" s="90"/>
      <c r="C39" s="91"/>
    </row>
    <row r="41" spans="1:3">
      <c r="A41" s="88" t="s">
        <v>244</v>
      </c>
      <c r="B41" s="88" t="s">
        <v>241</v>
      </c>
      <c r="C41" s="88" t="s">
        <v>240</v>
      </c>
    </row>
    <row r="42" spans="1:3">
      <c r="A42" s="89"/>
      <c r="B42" s="90"/>
      <c r="C42" s="91"/>
    </row>
    <row r="43" spans="1:3">
      <c r="A43" s="89"/>
      <c r="B43" s="90"/>
      <c r="C43" s="91"/>
    </row>
    <row r="44" spans="1:3">
      <c r="A44" s="89"/>
      <c r="B44" s="90"/>
      <c r="C44" s="91"/>
    </row>
    <row r="45" spans="1:3">
      <c r="A45" s="89"/>
      <c r="B45" s="90"/>
      <c r="C45" s="91"/>
    </row>
  </sheetData>
  <dataValidations count="1">
    <dataValidation type="textLength" allowBlank="1" showInputMessage="1" showErrorMessage="1" errorTitle="Format incorrect" error="Le format doit être de la forme XXXX-NNN" sqref="B5">
      <formula1>8</formula1>
      <formula2>8</formula2>
    </dataValidation>
  </dataValidations>
  <pageMargins left="0.7" right="0.7" top="0.75" bottom="0.75" header="0.3" footer="0.3"/>
  <pageSetup paperSize="9" scale="7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reate_FS">
                <anchor moveWithCells="1" sizeWithCells="1">
                  <from>
                    <xdr:col>3</xdr:col>
                    <xdr:colOff>19050</xdr:colOff>
                    <xdr:row>5</xdr:row>
                    <xdr:rowOff>9525</xdr:rowOff>
                  </from>
                  <to>
                    <xdr:col>4</xdr:col>
                    <xdr:colOff>971550</xdr:colOff>
                    <xdr:row>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ADD_PAGE">
                <anchor moveWithCells="1" sizeWithCells="1">
                  <from>
                    <xdr:col>2</xdr:col>
                    <xdr:colOff>971550</xdr:colOff>
                    <xdr:row>20</xdr:row>
                    <xdr:rowOff>228600</xdr:rowOff>
                  </from>
                  <to>
                    <xdr:col>4</xdr:col>
                    <xdr:colOff>971550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create_inv">
                <anchor moveWithCells="1" sizeWithCells="1"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5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imp_ress">
                <anchor moveWithCells="1" sizeWithCells="1">
                  <from>
                    <xdr:col>2</xdr:col>
                    <xdr:colOff>981075</xdr:colOff>
                    <xdr:row>17</xdr:row>
                    <xdr:rowOff>228600</xdr:rowOff>
                  </from>
                  <to>
                    <xdr:col>4</xdr:col>
                    <xdr:colOff>981075</xdr:colOff>
                    <xdr:row>19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L72"/>
  <sheetViews>
    <sheetView zoomScale="85" zoomScaleNormal="85" zoomScaleSheetLayoutView="70" zoomScalePageLayoutView="70" workbookViewId="0">
      <pane ySplit="4" topLeftCell="A41" activePane="bottomLeft" state="frozen"/>
      <selection pane="bottomLeft" activeCell="A49" sqref="A49"/>
    </sheetView>
  </sheetViews>
  <sheetFormatPr baseColWidth="10" defaultColWidth="11.5546875" defaultRowHeight="11.25"/>
  <cols>
    <col min="1" max="1" width="54" style="98" bestFit="1" customWidth="1"/>
    <col min="2" max="2" width="15.77734375" style="98" customWidth="1"/>
    <col min="3" max="3" width="15.77734375" style="99" customWidth="1"/>
    <col min="4" max="4" width="15.77734375" style="100" customWidth="1"/>
    <col min="5" max="5" width="15.77734375" style="101" customWidth="1"/>
    <col min="6" max="6" width="15.77734375" style="102" customWidth="1"/>
    <col min="7" max="34" width="15.77734375" style="98" customWidth="1"/>
    <col min="35" max="35" width="17.5546875" style="98" customWidth="1"/>
    <col min="36" max="36" width="15.77734375" style="98" customWidth="1"/>
    <col min="37" max="37" width="13.77734375" style="98" customWidth="1"/>
    <col min="38" max="16384" width="11.5546875" style="98"/>
  </cols>
  <sheetData>
    <row r="1" spans="1:36">
      <c r="E1" s="99"/>
      <c r="F1" s="100"/>
      <c r="G1" s="99"/>
      <c r="H1" s="100"/>
      <c r="I1" s="99"/>
      <c r="J1" s="100"/>
      <c r="K1" s="99"/>
      <c r="L1" s="100"/>
      <c r="M1" s="99"/>
      <c r="N1" s="100"/>
      <c r="O1" s="99"/>
      <c r="P1" s="100"/>
      <c r="Q1" s="99"/>
      <c r="R1" s="100"/>
      <c r="S1" s="99"/>
      <c r="T1" s="100"/>
      <c r="U1" s="99"/>
      <c r="V1" s="100"/>
      <c r="W1" s="99"/>
      <c r="X1" s="100"/>
      <c r="Y1" s="99"/>
      <c r="Z1" s="100"/>
      <c r="AA1" s="99"/>
      <c r="AB1" s="100"/>
      <c r="AC1" s="99"/>
      <c r="AD1" s="100"/>
      <c r="AE1" s="99"/>
      <c r="AF1" s="100"/>
      <c r="AG1" s="99"/>
      <c r="AH1" s="100"/>
      <c r="AI1" s="99"/>
      <c r="AJ1" s="100"/>
    </row>
    <row r="2" spans="1:36" ht="18.75" customHeight="1">
      <c r="A2" s="97" t="s">
        <v>234</v>
      </c>
    </row>
    <row r="3" spans="1:36" ht="18" customHeight="1" thickBot="1"/>
    <row r="4" spans="1:36" s="115" customFormat="1" ht="35.1" customHeight="1">
      <c r="A4" s="103" t="s">
        <v>24</v>
      </c>
      <c r="B4" s="104" t="s">
        <v>236</v>
      </c>
      <c r="C4" s="181" t="s">
        <v>235</v>
      </c>
      <c r="D4" s="105"/>
      <c r="E4" s="105"/>
      <c r="F4" s="105"/>
      <c r="G4" s="106" t="s">
        <v>35</v>
      </c>
      <c r="H4" s="107"/>
      <c r="I4" s="108" t="s">
        <v>36</v>
      </c>
      <c r="J4" s="109"/>
      <c r="K4" s="110" t="s">
        <v>231</v>
      </c>
      <c r="L4" s="111"/>
      <c r="M4" s="110" t="s">
        <v>51</v>
      </c>
      <c r="N4" s="111"/>
      <c r="O4" s="110" t="s">
        <v>52</v>
      </c>
      <c r="P4" s="111"/>
      <c r="Q4" s="110" t="s">
        <v>41</v>
      </c>
      <c r="R4" s="111"/>
      <c r="S4" s="110" t="s">
        <v>40</v>
      </c>
      <c r="T4" s="112"/>
      <c r="U4" s="110" t="s">
        <v>53</v>
      </c>
      <c r="V4" s="112"/>
      <c r="W4" s="110" t="s">
        <v>54</v>
      </c>
      <c r="X4" s="112"/>
      <c r="Y4" s="110" t="s">
        <v>48</v>
      </c>
      <c r="Z4" s="112"/>
      <c r="AA4" s="110" t="s">
        <v>55</v>
      </c>
      <c r="AB4" s="112"/>
      <c r="AC4" s="110" t="s">
        <v>64</v>
      </c>
      <c r="AD4" s="112"/>
      <c r="AE4" s="110" t="s">
        <v>65</v>
      </c>
      <c r="AF4" s="112"/>
      <c r="AG4" s="110" t="s">
        <v>66</v>
      </c>
      <c r="AH4" s="112"/>
      <c r="AI4" s="113" t="s">
        <v>247</v>
      </c>
      <c r="AJ4" s="114"/>
    </row>
    <row r="5" spans="1:36" s="130" customFormat="1" ht="30" customHeight="1">
      <c r="A5" s="116"/>
      <c r="B5" s="117" t="s">
        <v>1</v>
      </c>
      <c r="C5" s="118" t="s">
        <v>2</v>
      </c>
      <c r="D5" s="119" t="s">
        <v>3</v>
      </c>
      <c r="E5" s="118" t="s">
        <v>4</v>
      </c>
      <c r="F5" s="120" t="s">
        <v>0</v>
      </c>
      <c r="G5" s="121" t="s">
        <v>3</v>
      </c>
      <c r="H5" s="122" t="s">
        <v>9</v>
      </c>
      <c r="I5" s="123" t="s">
        <v>3</v>
      </c>
      <c r="J5" s="124" t="s">
        <v>9</v>
      </c>
      <c r="K5" s="125" t="s">
        <v>3</v>
      </c>
      <c r="L5" s="126" t="s">
        <v>9</v>
      </c>
      <c r="M5" s="125" t="s">
        <v>3</v>
      </c>
      <c r="N5" s="126" t="s">
        <v>9</v>
      </c>
      <c r="O5" s="125" t="s">
        <v>3</v>
      </c>
      <c r="P5" s="126" t="s">
        <v>9</v>
      </c>
      <c r="Q5" s="125" t="s">
        <v>3</v>
      </c>
      <c r="R5" s="126" t="s">
        <v>9</v>
      </c>
      <c r="S5" s="125" t="s">
        <v>3</v>
      </c>
      <c r="T5" s="126" t="s">
        <v>9</v>
      </c>
      <c r="U5" s="125" t="s">
        <v>3</v>
      </c>
      <c r="V5" s="126" t="s">
        <v>9</v>
      </c>
      <c r="W5" s="125" t="s">
        <v>3</v>
      </c>
      <c r="X5" s="126" t="s">
        <v>9</v>
      </c>
      <c r="Y5" s="125" t="s">
        <v>3</v>
      </c>
      <c r="Z5" s="126" t="s">
        <v>9</v>
      </c>
      <c r="AA5" s="125" t="s">
        <v>3</v>
      </c>
      <c r="AB5" s="126" t="s">
        <v>9</v>
      </c>
      <c r="AC5" s="125" t="s">
        <v>3</v>
      </c>
      <c r="AD5" s="126" t="s">
        <v>9</v>
      </c>
      <c r="AE5" s="125" t="s">
        <v>3</v>
      </c>
      <c r="AF5" s="126" t="s">
        <v>9</v>
      </c>
      <c r="AG5" s="125" t="s">
        <v>3</v>
      </c>
      <c r="AH5" s="127" t="s">
        <v>9</v>
      </c>
      <c r="AI5" s="128" t="s">
        <v>3</v>
      </c>
      <c r="AJ5" s="129" t="s">
        <v>9</v>
      </c>
    </row>
    <row r="6" spans="1:36" s="144" customFormat="1" ht="30" customHeight="1">
      <c r="A6" s="182" t="s">
        <v>14</v>
      </c>
      <c r="B6" s="131"/>
      <c r="C6" s="132"/>
      <c r="D6" s="133"/>
      <c r="E6" s="132"/>
      <c r="F6" s="134"/>
      <c r="G6" s="135"/>
      <c r="H6" s="136"/>
      <c r="I6" s="137"/>
      <c r="J6" s="138"/>
      <c r="K6" s="139"/>
      <c r="L6" s="140"/>
      <c r="M6" s="139"/>
      <c r="N6" s="140"/>
      <c r="O6" s="139"/>
      <c r="P6" s="140"/>
      <c r="Q6" s="139"/>
      <c r="R6" s="140"/>
      <c r="S6" s="139"/>
      <c r="T6" s="140"/>
      <c r="U6" s="139"/>
      <c r="V6" s="140"/>
      <c r="W6" s="139"/>
      <c r="X6" s="140"/>
      <c r="Y6" s="139"/>
      <c r="Z6" s="140"/>
      <c r="AA6" s="139"/>
      <c r="AB6" s="140"/>
      <c r="AC6" s="139"/>
      <c r="AD6" s="140"/>
      <c r="AE6" s="139"/>
      <c r="AF6" s="140"/>
      <c r="AG6" s="139"/>
      <c r="AH6" s="141"/>
      <c r="AI6" s="142"/>
      <c r="AJ6" s="143"/>
    </row>
    <row r="7" spans="1:36" s="217" customFormat="1" ht="20.100000000000001" customHeight="1">
      <c r="A7" s="183" t="s">
        <v>17</v>
      </c>
      <c r="B7" s="184" t="s">
        <v>10</v>
      </c>
      <c r="C7" s="185">
        <v>1</v>
      </c>
      <c r="D7" s="186">
        <v>1</v>
      </c>
      <c r="E7" s="185">
        <f>D7*C7</f>
        <v>1</v>
      </c>
      <c r="F7" s="187"/>
      <c r="G7" s="188"/>
      <c r="H7" s="242">
        <f>G7*$C7</f>
        <v>0</v>
      </c>
      <c r="I7" s="191"/>
      <c r="J7" s="244">
        <f>I7*$C7</f>
        <v>0</v>
      </c>
      <c r="K7" s="193"/>
      <c r="L7" s="236">
        <f>$C7*K7</f>
        <v>0</v>
      </c>
      <c r="M7" s="193"/>
      <c r="N7" s="236">
        <f>$C7*M7</f>
        <v>0</v>
      </c>
      <c r="O7" s="193"/>
      <c r="P7" s="236">
        <f t="shared" ref="P7" si="0">$C7*O7</f>
        <v>0</v>
      </c>
      <c r="Q7" s="193"/>
      <c r="R7" s="236">
        <f t="shared" ref="R7" si="1">$C7*Q7</f>
        <v>0</v>
      </c>
      <c r="S7" s="193"/>
      <c r="T7" s="236">
        <f t="shared" ref="T7" si="2">$C7*S7</f>
        <v>0</v>
      </c>
      <c r="U7" s="193"/>
      <c r="V7" s="236">
        <f t="shared" ref="V7" si="3">$C7*U7</f>
        <v>0</v>
      </c>
      <c r="W7" s="193"/>
      <c r="X7" s="236">
        <f t="shared" ref="X7" si="4">$C7*W7</f>
        <v>0</v>
      </c>
      <c r="Y7" s="193"/>
      <c r="Z7" s="236">
        <f t="shared" ref="Z7" si="5">$C7*Y7</f>
        <v>0</v>
      </c>
      <c r="AA7" s="193"/>
      <c r="AB7" s="236">
        <f t="shared" ref="AB7" si="6">$C7*AA7</f>
        <v>0</v>
      </c>
      <c r="AC7" s="193"/>
      <c r="AD7" s="236">
        <f t="shared" ref="AD7:AH8" si="7">$C7*AC7</f>
        <v>0</v>
      </c>
      <c r="AE7" s="193"/>
      <c r="AF7" s="236">
        <f t="shared" ref="AF7" si="8">$C7*AE7</f>
        <v>0</v>
      </c>
      <c r="AG7" s="193"/>
      <c r="AH7" s="236">
        <f t="shared" ref="AH7" si="9">$C7*AG7</f>
        <v>0</v>
      </c>
      <c r="AI7" s="193"/>
      <c r="AJ7" s="230">
        <f>AI7*$C7</f>
        <v>0</v>
      </c>
    </row>
    <row r="8" spans="1:36" s="217" customFormat="1" ht="20.100000000000001" customHeight="1">
      <c r="A8" s="183" t="s">
        <v>18</v>
      </c>
      <c r="B8" s="184" t="s">
        <v>10</v>
      </c>
      <c r="C8" s="185">
        <v>1</v>
      </c>
      <c r="D8" s="186">
        <v>1</v>
      </c>
      <c r="E8" s="185">
        <f>D8*C8</f>
        <v>1</v>
      </c>
      <c r="F8" s="187"/>
      <c r="G8" s="188"/>
      <c r="H8" s="242">
        <f t="shared" ref="H8:H10" si="10">G8*$C8</f>
        <v>0</v>
      </c>
      <c r="I8" s="191"/>
      <c r="J8" s="244">
        <f t="shared" ref="J8:J10" si="11">I8*$C8</f>
        <v>0</v>
      </c>
      <c r="K8" s="193"/>
      <c r="L8" s="236">
        <f t="shared" ref="L8:L10" si="12">$C8*K8</f>
        <v>0</v>
      </c>
      <c r="M8" s="193"/>
      <c r="N8" s="236">
        <f t="shared" ref="N8:AB10" si="13">$C8*M8</f>
        <v>0</v>
      </c>
      <c r="O8" s="193"/>
      <c r="P8" s="236">
        <f t="shared" si="13"/>
        <v>0</v>
      </c>
      <c r="Q8" s="193"/>
      <c r="R8" s="236">
        <f t="shared" si="13"/>
        <v>0</v>
      </c>
      <c r="S8" s="193"/>
      <c r="T8" s="236">
        <f t="shared" si="13"/>
        <v>0</v>
      </c>
      <c r="U8" s="193"/>
      <c r="V8" s="236">
        <f t="shared" si="13"/>
        <v>0</v>
      </c>
      <c r="W8" s="193"/>
      <c r="X8" s="236">
        <f t="shared" si="13"/>
        <v>0</v>
      </c>
      <c r="Y8" s="193"/>
      <c r="Z8" s="236">
        <f t="shared" si="13"/>
        <v>0</v>
      </c>
      <c r="AA8" s="193"/>
      <c r="AB8" s="236">
        <f t="shared" si="13"/>
        <v>0</v>
      </c>
      <c r="AC8" s="193"/>
      <c r="AD8" s="236">
        <f t="shared" si="7"/>
        <v>0</v>
      </c>
      <c r="AE8" s="193"/>
      <c r="AF8" s="236">
        <f t="shared" si="7"/>
        <v>0</v>
      </c>
      <c r="AG8" s="193"/>
      <c r="AH8" s="236">
        <f t="shared" si="7"/>
        <v>0</v>
      </c>
      <c r="AI8" s="193"/>
      <c r="AJ8" s="230">
        <f t="shared" ref="AJ8:AJ10" si="14">AI8*$C8</f>
        <v>0</v>
      </c>
    </row>
    <row r="9" spans="1:36" s="217" customFormat="1" ht="20.100000000000001" customHeight="1">
      <c r="A9" s="183" t="s">
        <v>19</v>
      </c>
      <c r="B9" s="184" t="s">
        <v>10</v>
      </c>
      <c r="C9" s="185">
        <v>1</v>
      </c>
      <c r="D9" s="186">
        <v>1</v>
      </c>
      <c r="E9" s="185">
        <f>D9*C9</f>
        <v>1</v>
      </c>
      <c r="F9" s="187"/>
      <c r="G9" s="188"/>
      <c r="H9" s="242">
        <f t="shared" si="10"/>
        <v>0</v>
      </c>
      <c r="I9" s="191"/>
      <c r="J9" s="244">
        <f t="shared" si="11"/>
        <v>0</v>
      </c>
      <c r="K9" s="193"/>
      <c r="L9" s="236">
        <f t="shared" si="12"/>
        <v>0</v>
      </c>
      <c r="M9" s="193"/>
      <c r="N9" s="236">
        <f t="shared" si="13"/>
        <v>0</v>
      </c>
      <c r="O9" s="193"/>
      <c r="P9" s="236">
        <f t="shared" ref="P9:AH10" si="15">$C9*O9</f>
        <v>0</v>
      </c>
      <c r="Q9" s="193"/>
      <c r="R9" s="236">
        <f t="shared" si="15"/>
        <v>0</v>
      </c>
      <c r="S9" s="193"/>
      <c r="T9" s="236">
        <f t="shared" si="15"/>
        <v>0</v>
      </c>
      <c r="U9" s="193"/>
      <c r="V9" s="236">
        <f t="shared" si="15"/>
        <v>0</v>
      </c>
      <c r="W9" s="193"/>
      <c r="X9" s="236">
        <f t="shared" si="15"/>
        <v>0</v>
      </c>
      <c r="Y9" s="193"/>
      <c r="Z9" s="236">
        <f t="shared" si="15"/>
        <v>0</v>
      </c>
      <c r="AA9" s="193"/>
      <c r="AB9" s="236">
        <f t="shared" si="15"/>
        <v>0</v>
      </c>
      <c r="AC9" s="193"/>
      <c r="AD9" s="236">
        <f t="shared" si="15"/>
        <v>0</v>
      </c>
      <c r="AE9" s="193"/>
      <c r="AF9" s="236">
        <f t="shared" si="15"/>
        <v>0</v>
      </c>
      <c r="AG9" s="193"/>
      <c r="AH9" s="236">
        <f t="shared" si="15"/>
        <v>0</v>
      </c>
      <c r="AI9" s="193"/>
      <c r="AJ9" s="230">
        <f t="shared" si="14"/>
        <v>0</v>
      </c>
    </row>
    <row r="10" spans="1:36" s="217" customFormat="1" ht="20.100000000000001" customHeight="1">
      <c r="A10" s="183" t="s">
        <v>20</v>
      </c>
      <c r="B10" s="184" t="s">
        <v>10</v>
      </c>
      <c r="C10" s="185">
        <v>1</v>
      </c>
      <c r="D10" s="186">
        <v>1</v>
      </c>
      <c r="E10" s="185">
        <f>D10*C10</f>
        <v>1</v>
      </c>
      <c r="F10" s="187"/>
      <c r="G10" s="188"/>
      <c r="H10" s="242">
        <f t="shared" si="10"/>
        <v>0</v>
      </c>
      <c r="I10" s="191"/>
      <c r="J10" s="244">
        <f t="shared" si="11"/>
        <v>0</v>
      </c>
      <c r="K10" s="193"/>
      <c r="L10" s="236">
        <f t="shared" si="12"/>
        <v>0</v>
      </c>
      <c r="M10" s="193"/>
      <c r="N10" s="236">
        <f t="shared" si="13"/>
        <v>0</v>
      </c>
      <c r="O10" s="193"/>
      <c r="P10" s="236">
        <f t="shared" si="15"/>
        <v>0</v>
      </c>
      <c r="Q10" s="193"/>
      <c r="R10" s="236">
        <f t="shared" si="15"/>
        <v>0</v>
      </c>
      <c r="S10" s="193"/>
      <c r="T10" s="236">
        <f t="shared" si="15"/>
        <v>0</v>
      </c>
      <c r="U10" s="193"/>
      <c r="V10" s="236">
        <f t="shared" si="15"/>
        <v>0</v>
      </c>
      <c r="W10" s="193"/>
      <c r="X10" s="236">
        <f t="shared" si="15"/>
        <v>0</v>
      </c>
      <c r="Y10" s="193"/>
      <c r="Z10" s="236">
        <f t="shared" si="15"/>
        <v>0</v>
      </c>
      <c r="AA10" s="193"/>
      <c r="AB10" s="236">
        <f t="shared" si="15"/>
        <v>0</v>
      </c>
      <c r="AC10" s="193"/>
      <c r="AD10" s="236">
        <f t="shared" si="15"/>
        <v>0</v>
      </c>
      <c r="AE10" s="193"/>
      <c r="AF10" s="236">
        <f t="shared" si="15"/>
        <v>0</v>
      </c>
      <c r="AG10" s="193"/>
      <c r="AH10" s="236">
        <f t="shared" si="15"/>
        <v>0</v>
      </c>
      <c r="AI10" s="193"/>
      <c r="AJ10" s="230">
        <f t="shared" si="14"/>
        <v>0</v>
      </c>
    </row>
    <row r="11" spans="1:36" s="146" customFormat="1" ht="30" customHeight="1">
      <c r="A11" s="182" t="s">
        <v>15</v>
      </c>
      <c r="B11" s="131"/>
      <c r="C11" s="132"/>
      <c r="D11" s="133"/>
      <c r="E11" s="132"/>
      <c r="F11" s="134"/>
      <c r="G11" s="135"/>
      <c r="H11" s="136"/>
      <c r="I11" s="137"/>
      <c r="J11" s="138"/>
      <c r="K11" s="145"/>
      <c r="L11" s="141"/>
      <c r="M11" s="145"/>
      <c r="N11" s="141"/>
      <c r="O11" s="145"/>
      <c r="P11" s="141"/>
      <c r="Q11" s="145"/>
      <c r="R11" s="141"/>
      <c r="S11" s="145"/>
      <c r="T11" s="141"/>
      <c r="U11" s="145"/>
      <c r="V11" s="141"/>
      <c r="W11" s="145"/>
      <c r="X11" s="141"/>
      <c r="Y11" s="145"/>
      <c r="Z11" s="141"/>
      <c r="AA11" s="145"/>
      <c r="AB11" s="141"/>
      <c r="AC11" s="145"/>
      <c r="AD11" s="141"/>
      <c r="AE11" s="145"/>
      <c r="AF11" s="141"/>
      <c r="AG11" s="145"/>
      <c r="AH11" s="141"/>
      <c r="AI11" s="142"/>
      <c r="AJ11" s="143"/>
    </row>
    <row r="12" spans="1:36" s="217" customFormat="1" ht="20.100000000000001" customHeight="1">
      <c r="A12" s="183" t="s">
        <v>262</v>
      </c>
      <c r="B12" s="184" t="s">
        <v>10</v>
      </c>
      <c r="C12" s="185">
        <v>1</v>
      </c>
      <c r="D12" s="186">
        <v>1</v>
      </c>
      <c r="E12" s="185">
        <f t="shared" ref="E12:E15" si="16">D12*C12</f>
        <v>1</v>
      </c>
      <c r="F12" s="187"/>
      <c r="G12" s="188"/>
      <c r="H12" s="242">
        <f t="shared" ref="H12:H15" si="17">G12*$C12</f>
        <v>0</v>
      </c>
      <c r="I12" s="191"/>
      <c r="J12" s="244">
        <f t="shared" ref="J12:J15" si="18">I12*$C12</f>
        <v>0</v>
      </c>
      <c r="K12" s="193"/>
      <c r="L12" s="236">
        <f t="shared" ref="L12:L15" si="19">$C12*K12</f>
        <v>0</v>
      </c>
      <c r="M12" s="193"/>
      <c r="N12" s="236">
        <f t="shared" ref="N12:AB15" si="20">$C12*M12</f>
        <v>0</v>
      </c>
      <c r="O12" s="193"/>
      <c r="P12" s="236">
        <f t="shared" si="20"/>
        <v>0</v>
      </c>
      <c r="Q12" s="193"/>
      <c r="R12" s="236">
        <f t="shared" si="20"/>
        <v>0</v>
      </c>
      <c r="S12" s="193"/>
      <c r="T12" s="236">
        <f t="shared" si="20"/>
        <v>0</v>
      </c>
      <c r="U12" s="193"/>
      <c r="V12" s="236">
        <f t="shared" si="20"/>
        <v>0</v>
      </c>
      <c r="W12" s="193"/>
      <c r="X12" s="236">
        <f t="shared" si="20"/>
        <v>0</v>
      </c>
      <c r="Y12" s="193"/>
      <c r="Z12" s="236">
        <f t="shared" si="20"/>
        <v>0</v>
      </c>
      <c r="AA12" s="193"/>
      <c r="AB12" s="236">
        <f t="shared" si="20"/>
        <v>0</v>
      </c>
      <c r="AC12" s="193"/>
      <c r="AD12" s="236">
        <f t="shared" ref="P12:AH15" si="21">$C12*AC12</f>
        <v>0</v>
      </c>
      <c r="AE12" s="193"/>
      <c r="AF12" s="236">
        <f t="shared" si="21"/>
        <v>0</v>
      </c>
      <c r="AG12" s="193"/>
      <c r="AH12" s="236">
        <f t="shared" si="21"/>
        <v>0</v>
      </c>
      <c r="AI12" s="193"/>
      <c r="AJ12" s="230">
        <f t="shared" ref="AJ12:AJ15" si="22">AI12*$C12</f>
        <v>0</v>
      </c>
    </row>
    <row r="13" spans="1:36" s="217" customFormat="1" ht="20.100000000000001" customHeight="1">
      <c r="A13" s="183" t="s">
        <v>263</v>
      </c>
      <c r="B13" s="184" t="s">
        <v>10</v>
      </c>
      <c r="C13" s="185">
        <v>1</v>
      </c>
      <c r="D13" s="186">
        <v>1</v>
      </c>
      <c r="E13" s="185">
        <f t="shared" si="16"/>
        <v>1</v>
      </c>
      <c r="F13" s="187"/>
      <c r="G13" s="188"/>
      <c r="H13" s="242">
        <f t="shared" si="17"/>
        <v>0</v>
      </c>
      <c r="I13" s="191"/>
      <c r="J13" s="244">
        <f t="shared" si="18"/>
        <v>0</v>
      </c>
      <c r="K13" s="193"/>
      <c r="L13" s="236">
        <f t="shared" si="19"/>
        <v>0</v>
      </c>
      <c r="M13" s="193"/>
      <c r="N13" s="236">
        <f t="shared" si="20"/>
        <v>0</v>
      </c>
      <c r="O13" s="193"/>
      <c r="P13" s="236">
        <f t="shared" si="21"/>
        <v>0</v>
      </c>
      <c r="Q13" s="193"/>
      <c r="R13" s="236">
        <f t="shared" si="21"/>
        <v>0</v>
      </c>
      <c r="S13" s="193"/>
      <c r="T13" s="236">
        <f t="shared" si="21"/>
        <v>0</v>
      </c>
      <c r="U13" s="193"/>
      <c r="V13" s="236">
        <f t="shared" si="21"/>
        <v>0</v>
      </c>
      <c r="W13" s="193"/>
      <c r="X13" s="236">
        <f t="shared" si="21"/>
        <v>0</v>
      </c>
      <c r="Y13" s="193"/>
      <c r="Z13" s="236">
        <f t="shared" si="21"/>
        <v>0</v>
      </c>
      <c r="AA13" s="193"/>
      <c r="AB13" s="236">
        <f t="shared" si="21"/>
        <v>0</v>
      </c>
      <c r="AC13" s="193"/>
      <c r="AD13" s="236">
        <f t="shared" si="21"/>
        <v>0</v>
      </c>
      <c r="AE13" s="193"/>
      <c r="AF13" s="236">
        <f t="shared" si="21"/>
        <v>0</v>
      </c>
      <c r="AG13" s="193"/>
      <c r="AH13" s="236">
        <f t="shared" si="21"/>
        <v>0</v>
      </c>
      <c r="AI13" s="193"/>
      <c r="AJ13" s="230">
        <f t="shared" si="22"/>
        <v>0</v>
      </c>
    </row>
    <row r="14" spans="1:36" s="217" customFormat="1" ht="20.100000000000001" customHeight="1">
      <c r="A14" s="183" t="s">
        <v>264</v>
      </c>
      <c r="B14" s="184" t="s">
        <v>10</v>
      </c>
      <c r="C14" s="185">
        <v>1</v>
      </c>
      <c r="D14" s="186">
        <v>1</v>
      </c>
      <c r="E14" s="185">
        <f t="shared" si="16"/>
        <v>1</v>
      </c>
      <c r="F14" s="187"/>
      <c r="G14" s="188"/>
      <c r="H14" s="242">
        <f t="shared" si="17"/>
        <v>0</v>
      </c>
      <c r="I14" s="191"/>
      <c r="J14" s="244">
        <f t="shared" si="18"/>
        <v>0</v>
      </c>
      <c r="K14" s="193"/>
      <c r="L14" s="236">
        <f t="shared" si="19"/>
        <v>0</v>
      </c>
      <c r="M14" s="193"/>
      <c r="N14" s="236">
        <f t="shared" si="20"/>
        <v>0</v>
      </c>
      <c r="O14" s="193"/>
      <c r="P14" s="236">
        <f t="shared" si="21"/>
        <v>0</v>
      </c>
      <c r="Q14" s="193"/>
      <c r="R14" s="236">
        <f t="shared" si="21"/>
        <v>0</v>
      </c>
      <c r="S14" s="193"/>
      <c r="T14" s="236">
        <f t="shared" si="21"/>
        <v>0</v>
      </c>
      <c r="U14" s="193"/>
      <c r="V14" s="236">
        <f t="shared" si="21"/>
        <v>0</v>
      </c>
      <c r="W14" s="193"/>
      <c r="X14" s="236">
        <f t="shared" si="21"/>
        <v>0</v>
      </c>
      <c r="Y14" s="193"/>
      <c r="Z14" s="236">
        <f t="shared" si="21"/>
        <v>0</v>
      </c>
      <c r="AA14" s="193"/>
      <c r="AB14" s="236">
        <f t="shared" si="21"/>
        <v>0</v>
      </c>
      <c r="AC14" s="193"/>
      <c r="AD14" s="236">
        <f t="shared" si="21"/>
        <v>0</v>
      </c>
      <c r="AE14" s="193"/>
      <c r="AF14" s="236">
        <f t="shared" si="21"/>
        <v>0</v>
      </c>
      <c r="AG14" s="193"/>
      <c r="AH14" s="236">
        <f t="shared" si="21"/>
        <v>0</v>
      </c>
      <c r="AI14" s="193"/>
      <c r="AJ14" s="230">
        <f t="shared" si="22"/>
        <v>0</v>
      </c>
    </row>
    <row r="15" spans="1:36" s="217" customFormat="1" ht="20.100000000000001" customHeight="1">
      <c r="A15" s="183" t="s">
        <v>265</v>
      </c>
      <c r="B15" s="184" t="s">
        <v>10</v>
      </c>
      <c r="C15" s="185">
        <v>1</v>
      </c>
      <c r="D15" s="186">
        <v>1</v>
      </c>
      <c r="E15" s="185">
        <f t="shared" si="16"/>
        <v>1</v>
      </c>
      <c r="F15" s="189"/>
      <c r="G15" s="188"/>
      <c r="H15" s="242">
        <f t="shared" si="17"/>
        <v>0</v>
      </c>
      <c r="I15" s="191"/>
      <c r="J15" s="244">
        <f t="shared" si="18"/>
        <v>0</v>
      </c>
      <c r="K15" s="193"/>
      <c r="L15" s="236">
        <f t="shared" si="19"/>
        <v>0</v>
      </c>
      <c r="M15" s="193"/>
      <c r="N15" s="236">
        <f t="shared" si="20"/>
        <v>0</v>
      </c>
      <c r="O15" s="193"/>
      <c r="P15" s="236">
        <f t="shared" si="21"/>
        <v>0</v>
      </c>
      <c r="Q15" s="193"/>
      <c r="R15" s="236">
        <f t="shared" si="21"/>
        <v>0</v>
      </c>
      <c r="S15" s="193"/>
      <c r="T15" s="236">
        <f t="shared" si="21"/>
        <v>0</v>
      </c>
      <c r="U15" s="193"/>
      <c r="V15" s="236">
        <f t="shared" si="21"/>
        <v>0</v>
      </c>
      <c r="W15" s="193"/>
      <c r="X15" s="236">
        <f t="shared" si="21"/>
        <v>0</v>
      </c>
      <c r="Y15" s="193"/>
      <c r="Z15" s="236">
        <f t="shared" si="21"/>
        <v>0</v>
      </c>
      <c r="AA15" s="193"/>
      <c r="AB15" s="236">
        <f t="shared" si="21"/>
        <v>0</v>
      </c>
      <c r="AC15" s="193"/>
      <c r="AD15" s="236">
        <f t="shared" si="21"/>
        <v>0</v>
      </c>
      <c r="AE15" s="193"/>
      <c r="AF15" s="236">
        <f t="shared" si="21"/>
        <v>0</v>
      </c>
      <c r="AG15" s="193"/>
      <c r="AH15" s="236">
        <f t="shared" si="21"/>
        <v>0</v>
      </c>
      <c r="AI15" s="193"/>
      <c r="AJ15" s="230">
        <f t="shared" si="22"/>
        <v>0</v>
      </c>
    </row>
    <row r="16" spans="1:36" s="146" customFormat="1" ht="30" customHeight="1">
      <c r="A16" s="182" t="s">
        <v>16</v>
      </c>
      <c r="B16" s="131"/>
      <c r="C16" s="132"/>
      <c r="D16" s="133"/>
      <c r="E16" s="132"/>
      <c r="F16" s="134"/>
      <c r="G16" s="135"/>
      <c r="H16" s="136"/>
      <c r="I16" s="137"/>
      <c r="J16" s="138"/>
      <c r="K16" s="145"/>
      <c r="L16" s="141"/>
      <c r="M16" s="145"/>
      <c r="N16" s="141"/>
      <c r="O16" s="145"/>
      <c r="P16" s="141"/>
      <c r="Q16" s="145"/>
      <c r="R16" s="141"/>
      <c r="S16" s="145"/>
      <c r="T16" s="141"/>
      <c r="U16" s="145"/>
      <c r="V16" s="141"/>
      <c r="W16" s="145"/>
      <c r="X16" s="141"/>
      <c r="Y16" s="145"/>
      <c r="Z16" s="141"/>
      <c r="AA16" s="145"/>
      <c r="AB16" s="141"/>
      <c r="AC16" s="145"/>
      <c r="AD16" s="141"/>
      <c r="AE16" s="145"/>
      <c r="AF16" s="141"/>
      <c r="AG16" s="145"/>
      <c r="AH16" s="141"/>
      <c r="AI16" s="142"/>
      <c r="AJ16" s="143"/>
    </row>
    <row r="17" spans="1:36" s="217" customFormat="1" ht="20.100000000000001" customHeight="1">
      <c r="A17" s="183" t="s">
        <v>266</v>
      </c>
      <c r="B17" s="184" t="s">
        <v>10</v>
      </c>
      <c r="C17" s="185">
        <v>1</v>
      </c>
      <c r="D17" s="186">
        <v>1</v>
      </c>
      <c r="E17" s="185">
        <f t="shared" ref="E17:E20" si="23">D17*C17</f>
        <v>1</v>
      </c>
      <c r="F17" s="187"/>
      <c r="G17" s="188"/>
      <c r="H17" s="242">
        <f t="shared" ref="H17:H20" si="24">G17*$C17</f>
        <v>0</v>
      </c>
      <c r="I17" s="191"/>
      <c r="J17" s="244">
        <f t="shared" ref="J17:J20" si="25">I17*$C17</f>
        <v>0</v>
      </c>
      <c r="K17" s="193"/>
      <c r="L17" s="236">
        <f t="shared" ref="L17:L20" si="26">$C17*K17</f>
        <v>0</v>
      </c>
      <c r="M17" s="193"/>
      <c r="N17" s="236">
        <f t="shared" ref="N17:AB20" si="27">$C17*M17</f>
        <v>0</v>
      </c>
      <c r="O17" s="193"/>
      <c r="P17" s="236">
        <f t="shared" si="27"/>
        <v>0</v>
      </c>
      <c r="Q17" s="193"/>
      <c r="R17" s="236">
        <f t="shared" si="27"/>
        <v>0</v>
      </c>
      <c r="S17" s="193"/>
      <c r="T17" s="236">
        <f t="shared" si="27"/>
        <v>0</v>
      </c>
      <c r="U17" s="193"/>
      <c r="V17" s="236">
        <f t="shared" si="27"/>
        <v>0</v>
      </c>
      <c r="W17" s="193"/>
      <c r="X17" s="236">
        <f t="shared" si="27"/>
        <v>0</v>
      </c>
      <c r="Y17" s="193"/>
      <c r="Z17" s="236">
        <f t="shared" si="27"/>
        <v>0</v>
      </c>
      <c r="AA17" s="193"/>
      <c r="AB17" s="236">
        <f t="shared" si="27"/>
        <v>0</v>
      </c>
      <c r="AC17" s="193"/>
      <c r="AD17" s="236">
        <f t="shared" ref="P17:AH20" si="28">$C17*AC17</f>
        <v>0</v>
      </c>
      <c r="AE17" s="193"/>
      <c r="AF17" s="236">
        <f t="shared" si="28"/>
        <v>0</v>
      </c>
      <c r="AG17" s="193"/>
      <c r="AH17" s="236">
        <f t="shared" si="28"/>
        <v>0</v>
      </c>
      <c r="AI17" s="193"/>
      <c r="AJ17" s="230">
        <f t="shared" ref="AJ17:AJ20" si="29">AI17*$C17</f>
        <v>0</v>
      </c>
    </row>
    <row r="18" spans="1:36" s="217" customFormat="1" ht="20.100000000000001" customHeight="1">
      <c r="A18" s="183" t="s">
        <v>267</v>
      </c>
      <c r="B18" s="184" t="s">
        <v>10</v>
      </c>
      <c r="C18" s="185">
        <v>1</v>
      </c>
      <c r="D18" s="186">
        <v>1</v>
      </c>
      <c r="E18" s="185">
        <f t="shared" si="23"/>
        <v>1</v>
      </c>
      <c r="F18" s="187"/>
      <c r="G18" s="188"/>
      <c r="H18" s="242">
        <f t="shared" si="24"/>
        <v>0</v>
      </c>
      <c r="I18" s="191"/>
      <c r="J18" s="244">
        <f t="shared" si="25"/>
        <v>0</v>
      </c>
      <c r="K18" s="193"/>
      <c r="L18" s="236">
        <f t="shared" si="26"/>
        <v>0</v>
      </c>
      <c r="M18" s="193"/>
      <c r="N18" s="236">
        <f t="shared" si="27"/>
        <v>0</v>
      </c>
      <c r="O18" s="193"/>
      <c r="P18" s="236">
        <f t="shared" si="28"/>
        <v>0</v>
      </c>
      <c r="Q18" s="193"/>
      <c r="R18" s="236">
        <f t="shared" si="28"/>
        <v>0</v>
      </c>
      <c r="S18" s="193"/>
      <c r="T18" s="236">
        <f t="shared" si="28"/>
        <v>0</v>
      </c>
      <c r="U18" s="193"/>
      <c r="V18" s="236">
        <f t="shared" si="28"/>
        <v>0</v>
      </c>
      <c r="W18" s="193"/>
      <c r="X18" s="236">
        <f t="shared" si="28"/>
        <v>0</v>
      </c>
      <c r="Y18" s="193"/>
      <c r="Z18" s="236">
        <f t="shared" si="28"/>
        <v>0</v>
      </c>
      <c r="AA18" s="193"/>
      <c r="AB18" s="236">
        <f t="shared" si="28"/>
        <v>0</v>
      </c>
      <c r="AC18" s="193"/>
      <c r="AD18" s="236">
        <f t="shared" si="28"/>
        <v>0</v>
      </c>
      <c r="AE18" s="193"/>
      <c r="AF18" s="236">
        <f t="shared" si="28"/>
        <v>0</v>
      </c>
      <c r="AG18" s="193"/>
      <c r="AH18" s="236">
        <f t="shared" si="28"/>
        <v>0</v>
      </c>
      <c r="AI18" s="193"/>
      <c r="AJ18" s="230">
        <f t="shared" si="29"/>
        <v>0</v>
      </c>
    </row>
    <row r="19" spans="1:36" s="217" customFormat="1" ht="20.100000000000001" customHeight="1">
      <c r="A19" s="183" t="s">
        <v>268</v>
      </c>
      <c r="B19" s="184" t="s">
        <v>10</v>
      </c>
      <c r="C19" s="185">
        <v>1</v>
      </c>
      <c r="D19" s="186">
        <v>1</v>
      </c>
      <c r="E19" s="185">
        <f t="shared" si="23"/>
        <v>1</v>
      </c>
      <c r="F19" s="187"/>
      <c r="G19" s="188"/>
      <c r="H19" s="242">
        <f t="shared" si="24"/>
        <v>0</v>
      </c>
      <c r="I19" s="191"/>
      <c r="J19" s="244">
        <f t="shared" si="25"/>
        <v>0</v>
      </c>
      <c r="K19" s="193"/>
      <c r="L19" s="236">
        <f t="shared" si="26"/>
        <v>0</v>
      </c>
      <c r="M19" s="193"/>
      <c r="N19" s="236">
        <f t="shared" si="27"/>
        <v>0</v>
      </c>
      <c r="O19" s="193"/>
      <c r="P19" s="236">
        <f t="shared" si="28"/>
        <v>0</v>
      </c>
      <c r="Q19" s="193"/>
      <c r="R19" s="236">
        <f t="shared" si="28"/>
        <v>0</v>
      </c>
      <c r="S19" s="193"/>
      <c r="T19" s="236">
        <f t="shared" si="28"/>
        <v>0</v>
      </c>
      <c r="U19" s="193"/>
      <c r="V19" s="236">
        <f t="shared" si="28"/>
        <v>0</v>
      </c>
      <c r="W19" s="193"/>
      <c r="X19" s="236">
        <f t="shared" si="28"/>
        <v>0</v>
      </c>
      <c r="Y19" s="193"/>
      <c r="Z19" s="236">
        <f t="shared" si="28"/>
        <v>0</v>
      </c>
      <c r="AA19" s="193"/>
      <c r="AB19" s="236">
        <f t="shared" si="28"/>
        <v>0</v>
      </c>
      <c r="AC19" s="193"/>
      <c r="AD19" s="236">
        <f t="shared" si="28"/>
        <v>0</v>
      </c>
      <c r="AE19" s="193"/>
      <c r="AF19" s="236">
        <f t="shared" si="28"/>
        <v>0</v>
      </c>
      <c r="AG19" s="193"/>
      <c r="AH19" s="236">
        <f t="shared" si="28"/>
        <v>0</v>
      </c>
      <c r="AI19" s="193"/>
      <c r="AJ19" s="230">
        <f t="shared" si="29"/>
        <v>0</v>
      </c>
    </row>
    <row r="20" spans="1:36" s="217" customFormat="1" ht="20.100000000000001" customHeight="1" thickBot="1">
      <c r="A20" s="183" t="s">
        <v>269</v>
      </c>
      <c r="B20" s="184" t="s">
        <v>10</v>
      </c>
      <c r="C20" s="185">
        <v>1</v>
      </c>
      <c r="D20" s="186">
        <v>1</v>
      </c>
      <c r="E20" s="185">
        <f t="shared" si="23"/>
        <v>1</v>
      </c>
      <c r="F20" s="190"/>
      <c r="G20" s="188"/>
      <c r="H20" s="242">
        <f t="shared" si="24"/>
        <v>0</v>
      </c>
      <c r="I20" s="192"/>
      <c r="J20" s="244">
        <f t="shared" si="25"/>
        <v>0</v>
      </c>
      <c r="K20" s="193"/>
      <c r="L20" s="236">
        <f t="shared" si="26"/>
        <v>0</v>
      </c>
      <c r="M20" s="193"/>
      <c r="N20" s="236">
        <f t="shared" si="27"/>
        <v>0</v>
      </c>
      <c r="O20" s="193"/>
      <c r="P20" s="236">
        <f t="shared" si="28"/>
        <v>0</v>
      </c>
      <c r="Q20" s="193"/>
      <c r="R20" s="236">
        <f t="shared" si="28"/>
        <v>0</v>
      </c>
      <c r="S20" s="193"/>
      <c r="T20" s="236">
        <f t="shared" si="28"/>
        <v>0</v>
      </c>
      <c r="U20" s="193"/>
      <c r="V20" s="236">
        <f t="shared" si="28"/>
        <v>0</v>
      </c>
      <c r="W20" s="193"/>
      <c r="X20" s="236">
        <f t="shared" si="28"/>
        <v>0</v>
      </c>
      <c r="Y20" s="193"/>
      <c r="Z20" s="236">
        <f t="shared" si="28"/>
        <v>0</v>
      </c>
      <c r="AA20" s="193"/>
      <c r="AB20" s="236">
        <f t="shared" si="28"/>
        <v>0</v>
      </c>
      <c r="AC20" s="193"/>
      <c r="AD20" s="236">
        <f t="shared" si="28"/>
        <v>0</v>
      </c>
      <c r="AE20" s="193"/>
      <c r="AF20" s="236">
        <f t="shared" si="28"/>
        <v>0</v>
      </c>
      <c r="AG20" s="193"/>
      <c r="AH20" s="236">
        <f t="shared" si="28"/>
        <v>0</v>
      </c>
      <c r="AI20" s="194"/>
      <c r="AJ20" s="235">
        <f t="shared" si="29"/>
        <v>0</v>
      </c>
    </row>
    <row r="21" spans="1:36" s="153" customFormat="1" ht="30" customHeight="1">
      <c r="A21" s="147" t="s">
        <v>91</v>
      </c>
      <c r="B21" s="148"/>
      <c r="C21" s="149"/>
      <c r="D21" s="148"/>
      <c r="E21" s="150">
        <f>SUM(E7:E20)</f>
        <v>12</v>
      </c>
      <c r="F21" s="151"/>
      <c r="G21" s="152"/>
      <c r="H21" s="150">
        <f>SUM(H7:H20)</f>
        <v>0</v>
      </c>
      <c r="I21" s="152"/>
      <c r="J21" s="150">
        <f>SUM(J7:J20)</f>
        <v>0</v>
      </c>
      <c r="K21" s="152"/>
      <c r="L21" s="150">
        <f>SUM(L7:L20)</f>
        <v>0</v>
      </c>
      <c r="M21" s="152"/>
      <c r="N21" s="150">
        <f>SUM(N7:N20)</f>
        <v>0</v>
      </c>
      <c r="O21" s="152"/>
      <c r="P21" s="150">
        <f>SUM(P7:P20)</f>
        <v>0</v>
      </c>
      <c r="Q21" s="152"/>
      <c r="R21" s="150">
        <f>SUM(R7:R20)</f>
        <v>0</v>
      </c>
      <c r="S21" s="152"/>
      <c r="T21" s="150">
        <f>SUM(T7:T20)</f>
        <v>0</v>
      </c>
      <c r="U21" s="152"/>
      <c r="V21" s="150">
        <f>SUM(V7:V20)</f>
        <v>0</v>
      </c>
      <c r="W21" s="152"/>
      <c r="X21" s="150">
        <f>SUM(X7:X20)</f>
        <v>0</v>
      </c>
      <c r="Y21" s="152"/>
      <c r="Z21" s="150">
        <f>SUM(Z7:Z20)</f>
        <v>0</v>
      </c>
      <c r="AA21" s="152"/>
      <c r="AB21" s="150">
        <f>SUM(AB7:AB20)</f>
        <v>0</v>
      </c>
      <c r="AC21" s="152"/>
      <c r="AD21" s="150">
        <f t="shared" ref="AD21" si="30">SUM(AD7:AD20)</f>
        <v>0</v>
      </c>
      <c r="AE21" s="152"/>
      <c r="AF21" s="150">
        <f t="shared" ref="AF21" si="31">SUM(AF7:AF20)</f>
        <v>0</v>
      </c>
      <c r="AG21" s="152"/>
      <c r="AH21" s="150">
        <f t="shared" ref="AH21" si="32">SUM(AH7:AH20)</f>
        <v>0</v>
      </c>
      <c r="AI21" s="152"/>
      <c r="AJ21" s="150">
        <f>SUM(AJ7:AJ20)</f>
        <v>0</v>
      </c>
    </row>
    <row r="22" spans="1:36" ht="32.25" customHeight="1" thickBot="1"/>
    <row r="23" spans="1:36" s="155" customFormat="1" ht="30" customHeight="1">
      <c r="A23" s="103" t="s">
        <v>13</v>
      </c>
      <c r="B23" s="104" t="s">
        <v>236</v>
      </c>
      <c r="C23" s="181" t="s">
        <v>235</v>
      </c>
      <c r="D23" s="154"/>
      <c r="E23" s="154"/>
      <c r="F23" s="154"/>
      <c r="G23" s="106" t="s">
        <v>35</v>
      </c>
      <c r="H23" s="107"/>
      <c r="I23" s="108" t="s">
        <v>36</v>
      </c>
      <c r="J23" s="109"/>
      <c r="K23" s="110" t="s">
        <v>231</v>
      </c>
      <c r="L23" s="111"/>
      <c r="M23" s="110" t="s">
        <v>51</v>
      </c>
      <c r="N23" s="111"/>
      <c r="O23" s="110" t="s">
        <v>52</v>
      </c>
      <c r="P23" s="111"/>
      <c r="Q23" s="110" t="s">
        <v>41</v>
      </c>
      <c r="R23" s="111"/>
      <c r="S23" s="110" t="s">
        <v>40</v>
      </c>
      <c r="T23" s="112"/>
      <c r="U23" s="110" t="s">
        <v>53</v>
      </c>
      <c r="V23" s="112"/>
      <c r="W23" s="110" t="s">
        <v>54</v>
      </c>
      <c r="X23" s="112"/>
      <c r="Y23" s="110" t="s">
        <v>48</v>
      </c>
      <c r="Z23" s="112"/>
      <c r="AA23" s="110" t="s">
        <v>55</v>
      </c>
      <c r="AB23" s="112"/>
      <c r="AC23" s="110" t="s">
        <v>64</v>
      </c>
      <c r="AD23" s="112"/>
      <c r="AE23" s="110" t="s">
        <v>65</v>
      </c>
      <c r="AF23" s="112"/>
      <c r="AG23" s="110" t="s">
        <v>66</v>
      </c>
      <c r="AH23" s="112"/>
      <c r="AI23" s="113" t="s">
        <v>247</v>
      </c>
      <c r="AJ23" s="114"/>
    </row>
    <row r="24" spans="1:36" s="130" customFormat="1" ht="30" customHeight="1">
      <c r="A24" s="116"/>
      <c r="B24" s="117" t="s">
        <v>1</v>
      </c>
      <c r="C24" s="118" t="s">
        <v>2</v>
      </c>
      <c r="D24" s="119" t="s">
        <v>3</v>
      </c>
      <c r="E24" s="118" t="s">
        <v>4</v>
      </c>
      <c r="F24" s="120" t="s">
        <v>0</v>
      </c>
      <c r="G24" s="121" t="s">
        <v>3</v>
      </c>
      <c r="H24" s="122" t="s">
        <v>9</v>
      </c>
      <c r="I24" s="123" t="s">
        <v>3</v>
      </c>
      <c r="J24" s="124" t="s">
        <v>9</v>
      </c>
      <c r="K24" s="125" t="s">
        <v>3</v>
      </c>
      <c r="L24" s="126" t="s">
        <v>9</v>
      </c>
      <c r="M24" s="125" t="s">
        <v>3</v>
      </c>
      <c r="N24" s="126" t="s">
        <v>9</v>
      </c>
      <c r="O24" s="125" t="s">
        <v>3</v>
      </c>
      <c r="P24" s="126" t="s">
        <v>9</v>
      </c>
      <c r="Q24" s="125" t="s">
        <v>3</v>
      </c>
      <c r="R24" s="126" t="s">
        <v>9</v>
      </c>
      <c r="S24" s="125" t="s">
        <v>3</v>
      </c>
      <c r="T24" s="126" t="s">
        <v>9</v>
      </c>
      <c r="U24" s="125" t="s">
        <v>3</v>
      </c>
      <c r="V24" s="126" t="s">
        <v>9</v>
      </c>
      <c r="W24" s="125" t="s">
        <v>3</v>
      </c>
      <c r="X24" s="126" t="s">
        <v>9</v>
      </c>
      <c r="Y24" s="125" t="s">
        <v>3</v>
      </c>
      <c r="Z24" s="126" t="s">
        <v>9</v>
      </c>
      <c r="AA24" s="125" t="s">
        <v>3</v>
      </c>
      <c r="AB24" s="126" t="s">
        <v>9</v>
      </c>
      <c r="AC24" s="125" t="s">
        <v>3</v>
      </c>
      <c r="AD24" s="126" t="s">
        <v>9</v>
      </c>
      <c r="AE24" s="125" t="s">
        <v>3</v>
      </c>
      <c r="AF24" s="126" t="s">
        <v>9</v>
      </c>
      <c r="AG24" s="125" t="s">
        <v>3</v>
      </c>
      <c r="AH24" s="126" t="s">
        <v>9</v>
      </c>
      <c r="AI24" s="128" t="s">
        <v>3</v>
      </c>
      <c r="AJ24" s="129" t="s">
        <v>9</v>
      </c>
    </row>
    <row r="25" spans="1:36" s="146" customFormat="1" ht="30" customHeight="1">
      <c r="A25" s="182" t="s">
        <v>21</v>
      </c>
      <c r="B25" s="131"/>
      <c r="C25" s="132"/>
      <c r="D25" s="133"/>
      <c r="E25" s="132"/>
      <c r="F25" s="134"/>
      <c r="G25" s="135"/>
      <c r="H25" s="136"/>
      <c r="I25" s="137"/>
      <c r="J25" s="138"/>
      <c r="K25" s="145"/>
      <c r="L25" s="140"/>
      <c r="M25" s="145"/>
      <c r="N25" s="140"/>
      <c r="O25" s="139"/>
      <c r="P25" s="140"/>
      <c r="Q25" s="139"/>
      <c r="R25" s="140"/>
      <c r="S25" s="139"/>
      <c r="T25" s="140"/>
      <c r="U25" s="139"/>
      <c r="V25" s="140"/>
      <c r="W25" s="139"/>
      <c r="X25" s="140"/>
      <c r="Y25" s="139"/>
      <c r="Z25" s="140"/>
      <c r="AA25" s="139"/>
      <c r="AB25" s="140"/>
      <c r="AC25" s="139"/>
      <c r="AD25" s="140"/>
      <c r="AE25" s="139"/>
      <c r="AF25" s="140"/>
      <c r="AG25" s="139"/>
      <c r="AH25" s="140"/>
      <c r="AI25" s="142"/>
      <c r="AJ25" s="143"/>
    </row>
    <row r="26" spans="1:36" s="217" customFormat="1" ht="20.100000000000001" customHeight="1">
      <c r="A26" s="183" t="s">
        <v>270</v>
      </c>
      <c r="B26" s="184" t="s">
        <v>10</v>
      </c>
      <c r="C26" s="185">
        <v>1</v>
      </c>
      <c r="D26" s="186">
        <v>1</v>
      </c>
      <c r="E26" s="185">
        <f t="shared" ref="E26:E27" si="33">C26*D26</f>
        <v>1</v>
      </c>
      <c r="F26" s="187"/>
      <c r="G26" s="188"/>
      <c r="H26" s="242">
        <f>G26*$C26</f>
        <v>0</v>
      </c>
      <c r="I26" s="191"/>
      <c r="J26" s="244">
        <f>I26*$C26</f>
        <v>0</v>
      </c>
      <c r="K26" s="193"/>
      <c r="L26" s="234">
        <f>$C26*K26</f>
        <v>0</v>
      </c>
      <c r="M26" s="193"/>
      <c r="N26" s="234">
        <f>$C26*M26</f>
        <v>0</v>
      </c>
      <c r="O26" s="193"/>
      <c r="P26" s="234">
        <f t="shared" ref="P26" si="34">$C26*O26</f>
        <v>0</v>
      </c>
      <c r="Q26" s="193"/>
      <c r="R26" s="234">
        <f t="shared" ref="R26" si="35">$C26*Q26</f>
        <v>0</v>
      </c>
      <c r="S26" s="193"/>
      <c r="T26" s="234">
        <f t="shared" ref="T26" si="36">$C26*S26</f>
        <v>0</v>
      </c>
      <c r="U26" s="193"/>
      <c r="V26" s="234">
        <f t="shared" ref="V26" si="37">$C26*U26</f>
        <v>0</v>
      </c>
      <c r="W26" s="193"/>
      <c r="X26" s="234">
        <f t="shared" ref="X26" si="38">$C26*W26</f>
        <v>0</v>
      </c>
      <c r="Y26" s="193"/>
      <c r="Z26" s="234">
        <f t="shared" ref="Z26" si="39">$C26*Y26</f>
        <v>0</v>
      </c>
      <c r="AA26" s="193"/>
      <c r="AB26" s="234">
        <f t="shared" ref="AB26" si="40">$C26*AA26</f>
        <v>0</v>
      </c>
      <c r="AC26" s="193"/>
      <c r="AD26" s="234">
        <f t="shared" ref="AD26" si="41">$C26*AC26</f>
        <v>0</v>
      </c>
      <c r="AE26" s="193"/>
      <c r="AF26" s="234">
        <f t="shared" ref="AF26" si="42">$C26*AE26</f>
        <v>0</v>
      </c>
      <c r="AG26" s="193"/>
      <c r="AH26" s="234">
        <f t="shared" ref="AH26:AH27" si="43">$C26*AG26</f>
        <v>0</v>
      </c>
      <c r="AI26" s="198"/>
      <c r="AJ26" s="234">
        <f>AI26*$C26</f>
        <v>0</v>
      </c>
    </row>
    <row r="27" spans="1:36" s="217" customFormat="1" ht="20.100000000000001" customHeight="1">
      <c r="A27" s="183" t="s">
        <v>271</v>
      </c>
      <c r="B27" s="184" t="s">
        <v>10</v>
      </c>
      <c r="C27" s="185">
        <v>1</v>
      </c>
      <c r="D27" s="186">
        <v>1</v>
      </c>
      <c r="E27" s="185">
        <f t="shared" si="33"/>
        <v>1</v>
      </c>
      <c r="F27" s="187"/>
      <c r="G27" s="188"/>
      <c r="H27" s="242">
        <f t="shared" ref="H27" si="44">G27*C27</f>
        <v>0</v>
      </c>
      <c r="I27" s="191"/>
      <c r="J27" s="244">
        <f>I27*$C27</f>
        <v>0</v>
      </c>
      <c r="K27" s="193"/>
      <c r="L27" s="234">
        <f>$C27*K27</f>
        <v>0</v>
      </c>
      <c r="M27" s="193"/>
      <c r="N27" s="234">
        <f>$C27*M27</f>
        <v>0</v>
      </c>
      <c r="O27" s="193"/>
      <c r="P27" s="234">
        <f t="shared" ref="P27" si="45">$C27*O27</f>
        <v>0</v>
      </c>
      <c r="Q27" s="193"/>
      <c r="R27" s="234">
        <f t="shared" ref="R27" si="46">$C27*Q27</f>
        <v>0</v>
      </c>
      <c r="S27" s="193"/>
      <c r="T27" s="234">
        <f t="shared" ref="T27" si="47">$C27*S27</f>
        <v>0</v>
      </c>
      <c r="U27" s="193"/>
      <c r="V27" s="234">
        <f t="shared" ref="V27" si="48">$C27*U27</f>
        <v>0</v>
      </c>
      <c r="W27" s="193"/>
      <c r="X27" s="234">
        <f t="shared" ref="X27" si="49">$C27*W27</f>
        <v>0</v>
      </c>
      <c r="Y27" s="193"/>
      <c r="Z27" s="234">
        <f t="shared" ref="Z27" si="50">$C27*Y27</f>
        <v>0</v>
      </c>
      <c r="AA27" s="193"/>
      <c r="AB27" s="234">
        <f t="shared" ref="AB27" si="51">$C27*AA27</f>
        <v>0</v>
      </c>
      <c r="AC27" s="193"/>
      <c r="AD27" s="234">
        <f t="shared" ref="AD27" si="52">$C27*AC27</f>
        <v>0</v>
      </c>
      <c r="AE27" s="193"/>
      <c r="AF27" s="234">
        <f t="shared" ref="AF27" si="53">$C27*AE27</f>
        <v>0</v>
      </c>
      <c r="AG27" s="193"/>
      <c r="AH27" s="234">
        <f t="shared" si="43"/>
        <v>0</v>
      </c>
      <c r="AI27" s="198"/>
      <c r="AJ27" s="234">
        <f>AI27*$C27</f>
        <v>0</v>
      </c>
    </row>
    <row r="28" spans="1:36" s="146" customFormat="1" ht="30" customHeight="1">
      <c r="A28" s="182" t="s">
        <v>282</v>
      </c>
      <c r="B28" s="131"/>
      <c r="C28" s="132"/>
      <c r="D28" s="133"/>
      <c r="E28" s="132"/>
      <c r="F28" s="134"/>
      <c r="G28" s="135"/>
      <c r="H28" s="136"/>
      <c r="I28" s="137"/>
      <c r="J28" s="138"/>
      <c r="K28" s="145"/>
      <c r="L28" s="140"/>
      <c r="M28" s="145"/>
      <c r="N28" s="140"/>
      <c r="O28" s="145"/>
      <c r="P28" s="140"/>
      <c r="Q28" s="145"/>
      <c r="R28" s="140"/>
      <c r="S28" s="145"/>
      <c r="T28" s="140"/>
      <c r="U28" s="145"/>
      <c r="V28" s="140"/>
      <c r="W28" s="145"/>
      <c r="X28" s="140"/>
      <c r="Y28" s="145"/>
      <c r="Z28" s="140"/>
      <c r="AA28" s="145"/>
      <c r="AB28" s="140"/>
      <c r="AC28" s="145"/>
      <c r="AD28" s="140"/>
      <c r="AE28" s="145"/>
      <c r="AF28" s="140"/>
      <c r="AG28" s="145"/>
      <c r="AH28" s="140"/>
      <c r="AI28" s="142"/>
      <c r="AJ28" s="143"/>
    </row>
    <row r="29" spans="1:36" s="217" customFormat="1" ht="20.100000000000001" customHeight="1">
      <c r="A29" s="183" t="s">
        <v>272</v>
      </c>
      <c r="B29" s="184" t="s">
        <v>10</v>
      </c>
      <c r="C29" s="185">
        <v>1</v>
      </c>
      <c r="D29" s="186">
        <v>1</v>
      </c>
      <c r="E29" s="185">
        <f t="shared" ref="E29:E30" si="54">C29*D29</f>
        <v>1</v>
      </c>
      <c r="F29" s="187"/>
      <c r="G29" s="188"/>
      <c r="H29" s="242">
        <f t="shared" ref="H29:H30" si="55">G29*C29</f>
        <v>0</v>
      </c>
      <c r="I29" s="191"/>
      <c r="J29" s="244">
        <f>I29*$C29</f>
        <v>0</v>
      </c>
      <c r="K29" s="193"/>
      <c r="L29" s="234">
        <f>$C29*K29</f>
        <v>0</v>
      </c>
      <c r="M29" s="193"/>
      <c r="N29" s="234">
        <f>$C29*M29</f>
        <v>0</v>
      </c>
      <c r="O29" s="193"/>
      <c r="P29" s="234">
        <f t="shared" ref="P29" si="56">$C29*O29</f>
        <v>0</v>
      </c>
      <c r="Q29" s="193"/>
      <c r="R29" s="234">
        <f t="shared" ref="R29" si="57">$C29*Q29</f>
        <v>0</v>
      </c>
      <c r="S29" s="193"/>
      <c r="T29" s="234">
        <f t="shared" ref="T29" si="58">$C29*S29</f>
        <v>0</v>
      </c>
      <c r="U29" s="193"/>
      <c r="V29" s="234">
        <f t="shared" ref="V29" si="59">$C29*U29</f>
        <v>0</v>
      </c>
      <c r="W29" s="193"/>
      <c r="X29" s="234">
        <f t="shared" ref="X29" si="60">$C29*W29</f>
        <v>0</v>
      </c>
      <c r="Y29" s="193"/>
      <c r="Z29" s="234">
        <f t="shared" ref="Z29" si="61">$C29*Y29</f>
        <v>0</v>
      </c>
      <c r="AA29" s="193"/>
      <c r="AB29" s="234">
        <f t="shared" ref="AB29" si="62">$C29*AA29</f>
        <v>0</v>
      </c>
      <c r="AC29" s="193"/>
      <c r="AD29" s="234">
        <f t="shared" ref="AD29" si="63">$C29*AC29</f>
        <v>0</v>
      </c>
      <c r="AE29" s="193"/>
      <c r="AF29" s="234">
        <f t="shared" ref="AF29" si="64">$C29*AE29</f>
        <v>0</v>
      </c>
      <c r="AG29" s="193"/>
      <c r="AH29" s="234">
        <f t="shared" ref="AH29:AH30" si="65">$C29*AG29</f>
        <v>0</v>
      </c>
      <c r="AI29" s="198"/>
      <c r="AJ29" s="234">
        <f>AI29*$C29</f>
        <v>0</v>
      </c>
    </row>
    <row r="30" spans="1:36" s="217" customFormat="1" ht="20.100000000000001" customHeight="1">
      <c r="A30" s="183" t="s">
        <v>273</v>
      </c>
      <c r="B30" s="184" t="s">
        <v>10</v>
      </c>
      <c r="C30" s="185">
        <v>1</v>
      </c>
      <c r="D30" s="186">
        <v>1</v>
      </c>
      <c r="E30" s="185">
        <f t="shared" si="54"/>
        <v>1</v>
      </c>
      <c r="F30" s="187"/>
      <c r="G30" s="188"/>
      <c r="H30" s="242">
        <f t="shared" si="55"/>
        <v>0</v>
      </c>
      <c r="I30" s="191"/>
      <c r="J30" s="244">
        <f>I30*$C30</f>
        <v>0</v>
      </c>
      <c r="K30" s="193"/>
      <c r="L30" s="234">
        <f>$C30*K30</f>
        <v>0</v>
      </c>
      <c r="M30" s="193"/>
      <c r="N30" s="234">
        <f>$C30*M30</f>
        <v>0</v>
      </c>
      <c r="O30" s="193"/>
      <c r="P30" s="234">
        <f t="shared" ref="P30" si="66">$C30*O30</f>
        <v>0</v>
      </c>
      <c r="Q30" s="193"/>
      <c r="R30" s="234">
        <f t="shared" ref="R30" si="67">$C30*Q30</f>
        <v>0</v>
      </c>
      <c r="S30" s="193"/>
      <c r="T30" s="234">
        <f t="shared" ref="T30" si="68">$C30*S30</f>
        <v>0</v>
      </c>
      <c r="U30" s="193"/>
      <c r="V30" s="234">
        <f t="shared" ref="V30" si="69">$C30*U30</f>
        <v>0</v>
      </c>
      <c r="W30" s="193"/>
      <c r="X30" s="234">
        <f t="shared" ref="X30" si="70">$C30*W30</f>
        <v>0</v>
      </c>
      <c r="Y30" s="193"/>
      <c r="Z30" s="234">
        <f t="shared" ref="Z30" si="71">$C30*Y30</f>
        <v>0</v>
      </c>
      <c r="AA30" s="193"/>
      <c r="AB30" s="234">
        <f t="shared" ref="AB30" si="72">$C30*AA30</f>
        <v>0</v>
      </c>
      <c r="AC30" s="193"/>
      <c r="AD30" s="234">
        <f t="shared" ref="AD30" si="73">$C30*AC30</f>
        <v>0</v>
      </c>
      <c r="AE30" s="193"/>
      <c r="AF30" s="234">
        <f t="shared" ref="AF30" si="74">$C30*AE30</f>
        <v>0</v>
      </c>
      <c r="AG30" s="193"/>
      <c r="AH30" s="234">
        <f t="shared" si="65"/>
        <v>0</v>
      </c>
      <c r="AI30" s="198"/>
      <c r="AJ30" s="234">
        <f>AI30*$C30</f>
        <v>0</v>
      </c>
    </row>
    <row r="31" spans="1:36" s="146" customFormat="1" ht="30" customHeight="1">
      <c r="A31" s="182" t="s">
        <v>22</v>
      </c>
      <c r="B31" s="131"/>
      <c r="C31" s="132"/>
      <c r="D31" s="133"/>
      <c r="E31" s="132"/>
      <c r="F31" s="134"/>
      <c r="G31" s="135"/>
      <c r="H31" s="136"/>
      <c r="I31" s="137"/>
      <c r="J31" s="138"/>
      <c r="K31" s="145"/>
      <c r="L31" s="140"/>
      <c r="M31" s="145"/>
      <c r="N31" s="140"/>
      <c r="O31" s="145"/>
      <c r="P31" s="140"/>
      <c r="Q31" s="145"/>
      <c r="R31" s="140"/>
      <c r="S31" s="145"/>
      <c r="T31" s="140"/>
      <c r="U31" s="145"/>
      <c r="V31" s="140"/>
      <c r="W31" s="145"/>
      <c r="X31" s="140"/>
      <c r="Y31" s="145"/>
      <c r="Z31" s="140"/>
      <c r="AA31" s="145"/>
      <c r="AB31" s="140"/>
      <c r="AC31" s="145"/>
      <c r="AD31" s="140"/>
      <c r="AE31" s="145"/>
      <c r="AF31" s="140"/>
      <c r="AG31" s="145"/>
      <c r="AH31" s="140"/>
      <c r="AI31" s="142"/>
      <c r="AJ31" s="143"/>
    </row>
    <row r="32" spans="1:36" s="217" customFormat="1" ht="20.100000000000001" customHeight="1">
      <c r="A32" s="183" t="s">
        <v>274</v>
      </c>
      <c r="B32" s="184" t="s">
        <v>10</v>
      </c>
      <c r="C32" s="185">
        <v>1</v>
      </c>
      <c r="D32" s="186">
        <v>1</v>
      </c>
      <c r="E32" s="185">
        <f t="shared" ref="E32:E33" si="75">C32*D32</f>
        <v>1</v>
      </c>
      <c r="F32" s="187"/>
      <c r="G32" s="188"/>
      <c r="H32" s="242">
        <f t="shared" ref="H32:H33" si="76">G32*C32</f>
        <v>0</v>
      </c>
      <c r="I32" s="191"/>
      <c r="J32" s="244">
        <f>I32*$C32</f>
        <v>0</v>
      </c>
      <c r="K32" s="193"/>
      <c r="L32" s="234">
        <f>$C32*K32</f>
        <v>0</v>
      </c>
      <c r="M32" s="193"/>
      <c r="N32" s="234">
        <f>$C32*M32</f>
        <v>0</v>
      </c>
      <c r="O32" s="193"/>
      <c r="P32" s="234">
        <f t="shared" ref="P32" si="77">$C32*O32</f>
        <v>0</v>
      </c>
      <c r="Q32" s="193"/>
      <c r="R32" s="234">
        <f t="shared" ref="R32" si="78">$C32*Q32</f>
        <v>0</v>
      </c>
      <c r="S32" s="193"/>
      <c r="T32" s="234">
        <f t="shared" ref="T32" si="79">$C32*S32</f>
        <v>0</v>
      </c>
      <c r="U32" s="193"/>
      <c r="V32" s="234">
        <f t="shared" ref="V32" si="80">$C32*U32</f>
        <v>0</v>
      </c>
      <c r="W32" s="193"/>
      <c r="X32" s="234">
        <f t="shared" ref="X32" si="81">$C32*W32</f>
        <v>0</v>
      </c>
      <c r="Y32" s="193"/>
      <c r="Z32" s="234">
        <f t="shared" ref="Z32" si="82">$C32*Y32</f>
        <v>0</v>
      </c>
      <c r="AA32" s="193"/>
      <c r="AB32" s="234">
        <f t="shared" ref="AB32" si="83">$C32*AA32</f>
        <v>0</v>
      </c>
      <c r="AC32" s="193"/>
      <c r="AD32" s="234">
        <f t="shared" ref="AD32" si="84">$C32*AC32</f>
        <v>0</v>
      </c>
      <c r="AE32" s="193"/>
      <c r="AF32" s="234">
        <f t="shared" ref="AF32" si="85">$C32*AE32</f>
        <v>0</v>
      </c>
      <c r="AG32" s="193"/>
      <c r="AH32" s="234">
        <f t="shared" ref="AH32:AH33" si="86">$C32*AG32</f>
        <v>0</v>
      </c>
      <c r="AI32" s="198"/>
      <c r="AJ32" s="234">
        <f>AI32*$C32</f>
        <v>0</v>
      </c>
    </row>
    <row r="33" spans="1:36" s="217" customFormat="1" ht="20.100000000000001" customHeight="1" thickBot="1">
      <c r="A33" s="183" t="s">
        <v>275</v>
      </c>
      <c r="B33" s="184" t="s">
        <v>10</v>
      </c>
      <c r="C33" s="195">
        <v>1</v>
      </c>
      <c r="D33" s="196">
        <v>1</v>
      </c>
      <c r="E33" s="195">
        <f t="shared" si="75"/>
        <v>1</v>
      </c>
      <c r="F33" s="189"/>
      <c r="G33" s="197"/>
      <c r="H33" s="242">
        <f t="shared" si="76"/>
        <v>0</v>
      </c>
      <c r="I33" s="192"/>
      <c r="J33" s="244">
        <f>I33*$C33</f>
        <v>0</v>
      </c>
      <c r="K33" s="193"/>
      <c r="L33" s="234">
        <f>$C33*K33</f>
        <v>0</v>
      </c>
      <c r="M33" s="193"/>
      <c r="N33" s="234">
        <f>$C33*M33</f>
        <v>0</v>
      </c>
      <c r="O33" s="193"/>
      <c r="P33" s="234">
        <f t="shared" ref="P33" si="87">$C33*O33</f>
        <v>0</v>
      </c>
      <c r="Q33" s="193"/>
      <c r="R33" s="234">
        <f t="shared" ref="R33" si="88">$C33*Q33</f>
        <v>0</v>
      </c>
      <c r="S33" s="193"/>
      <c r="T33" s="234">
        <f t="shared" ref="T33" si="89">$C33*S33</f>
        <v>0</v>
      </c>
      <c r="U33" s="193"/>
      <c r="V33" s="234">
        <f t="shared" ref="V33" si="90">$C33*U33</f>
        <v>0</v>
      </c>
      <c r="W33" s="193"/>
      <c r="X33" s="234">
        <f t="shared" ref="X33" si="91">$C33*W33</f>
        <v>0</v>
      </c>
      <c r="Y33" s="193"/>
      <c r="Z33" s="234">
        <f t="shared" ref="Z33" si="92">$C33*Y33</f>
        <v>0</v>
      </c>
      <c r="AA33" s="193"/>
      <c r="AB33" s="234">
        <f t="shared" ref="AB33" si="93">$C33*AA33</f>
        <v>0</v>
      </c>
      <c r="AC33" s="193"/>
      <c r="AD33" s="234">
        <f t="shared" ref="AD33" si="94">$C33*AC33</f>
        <v>0</v>
      </c>
      <c r="AE33" s="193"/>
      <c r="AF33" s="234">
        <f t="shared" ref="AF33" si="95">$C33*AE33</f>
        <v>0</v>
      </c>
      <c r="AG33" s="193"/>
      <c r="AH33" s="234">
        <f t="shared" si="86"/>
        <v>0</v>
      </c>
      <c r="AI33" s="198"/>
      <c r="AJ33" s="234">
        <f>AI33*$C33</f>
        <v>0</v>
      </c>
    </row>
    <row r="34" spans="1:36" s="153" customFormat="1" ht="30" customHeight="1">
      <c r="A34" s="147" t="s">
        <v>92</v>
      </c>
      <c r="B34" s="148"/>
      <c r="C34" s="149"/>
      <c r="D34" s="148"/>
      <c r="E34" s="150">
        <f>SUM(E26:E33)</f>
        <v>6</v>
      </c>
      <c r="F34" s="151"/>
      <c r="G34" s="152"/>
      <c r="H34" s="150">
        <f>SUM(H26:H33)</f>
        <v>0</v>
      </c>
      <c r="I34" s="152"/>
      <c r="J34" s="150">
        <f>SUM(J26:J33)</f>
        <v>0</v>
      </c>
      <c r="K34" s="152"/>
      <c r="L34" s="150">
        <f>SUM(L26:L33)</f>
        <v>0</v>
      </c>
      <c r="M34" s="152"/>
      <c r="N34" s="150">
        <f>SUM(N26:N33)</f>
        <v>0</v>
      </c>
      <c r="O34" s="152"/>
      <c r="P34" s="150">
        <f>SUM(P26:P33)</f>
        <v>0</v>
      </c>
      <c r="Q34" s="152"/>
      <c r="R34" s="150">
        <f>SUM(R26:R33)</f>
        <v>0</v>
      </c>
      <c r="S34" s="152"/>
      <c r="T34" s="150">
        <f>SUM(T26:T33)</f>
        <v>0</v>
      </c>
      <c r="U34" s="152"/>
      <c r="V34" s="150">
        <f>SUM(V26:V33)</f>
        <v>0</v>
      </c>
      <c r="W34" s="152"/>
      <c r="X34" s="150">
        <f>SUM(X26:X33)</f>
        <v>0</v>
      </c>
      <c r="Y34" s="152"/>
      <c r="Z34" s="150">
        <f>SUM(Z26:Z33)</f>
        <v>0</v>
      </c>
      <c r="AA34" s="152"/>
      <c r="AB34" s="150">
        <f>SUM(AB26:AB33)</f>
        <v>0</v>
      </c>
      <c r="AC34" s="152"/>
      <c r="AD34" s="150">
        <f t="shared" ref="AD34" si="96">SUM(AD26:AD33)</f>
        <v>0</v>
      </c>
      <c r="AE34" s="152"/>
      <c r="AF34" s="150">
        <f t="shared" ref="AF34" si="97">SUM(AF26:AF33)</f>
        <v>0</v>
      </c>
      <c r="AG34" s="152"/>
      <c r="AH34" s="150">
        <f t="shared" ref="AH34" si="98">SUM(AH26:AH33)</f>
        <v>0</v>
      </c>
      <c r="AI34" s="152"/>
      <c r="AJ34" s="150">
        <f>SUM(AJ26:AJ33)</f>
        <v>0</v>
      </c>
    </row>
    <row r="35" spans="1:36" ht="32.25" customHeight="1" thickBot="1"/>
    <row r="36" spans="1:36" s="155" customFormat="1" ht="30" customHeight="1">
      <c r="A36" s="103" t="s">
        <v>23</v>
      </c>
      <c r="B36" s="104" t="s">
        <v>236</v>
      </c>
      <c r="C36" s="181" t="s">
        <v>235</v>
      </c>
      <c r="D36" s="154"/>
      <c r="E36" s="154"/>
      <c r="F36" s="154"/>
      <c r="G36" s="106" t="s">
        <v>37</v>
      </c>
      <c r="H36" s="107"/>
      <c r="I36" s="108" t="s">
        <v>36</v>
      </c>
      <c r="J36" s="109"/>
      <c r="K36" s="110" t="s">
        <v>231</v>
      </c>
      <c r="L36" s="111"/>
      <c r="M36" s="110" t="s">
        <v>51</v>
      </c>
      <c r="N36" s="111"/>
      <c r="O36" s="110" t="s">
        <v>52</v>
      </c>
      <c r="P36" s="111"/>
      <c r="Q36" s="110" t="s">
        <v>41</v>
      </c>
      <c r="R36" s="111"/>
      <c r="S36" s="110" t="s">
        <v>40</v>
      </c>
      <c r="T36" s="112"/>
      <c r="U36" s="110" t="s">
        <v>53</v>
      </c>
      <c r="V36" s="112"/>
      <c r="W36" s="110" t="s">
        <v>54</v>
      </c>
      <c r="X36" s="112"/>
      <c r="Y36" s="110" t="s">
        <v>48</v>
      </c>
      <c r="Z36" s="112"/>
      <c r="AA36" s="110" t="s">
        <v>55</v>
      </c>
      <c r="AB36" s="112"/>
      <c r="AC36" s="110" t="s">
        <v>64</v>
      </c>
      <c r="AD36" s="112"/>
      <c r="AE36" s="110" t="s">
        <v>65</v>
      </c>
      <c r="AF36" s="112"/>
      <c r="AG36" s="110" t="s">
        <v>66</v>
      </c>
      <c r="AH36" s="112"/>
      <c r="AI36" s="113" t="s">
        <v>247</v>
      </c>
      <c r="AJ36" s="114"/>
    </row>
    <row r="37" spans="1:36" s="130" customFormat="1" ht="30" customHeight="1">
      <c r="A37" s="116"/>
      <c r="B37" s="117" t="s">
        <v>1</v>
      </c>
      <c r="C37" s="118" t="s">
        <v>2</v>
      </c>
      <c r="D37" s="119" t="s">
        <v>3</v>
      </c>
      <c r="E37" s="118" t="s">
        <v>4</v>
      </c>
      <c r="F37" s="120" t="s">
        <v>0</v>
      </c>
      <c r="G37" s="121" t="s">
        <v>3</v>
      </c>
      <c r="H37" s="122" t="s">
        <v>9</v>
      </c>
      <c r="I37" s="123" t="s">
        <v>3</v>
      </c>
      <c r="J37" s="124" t="s">
        <v>9</v>
      </c>
      <c r="K37" s="125" t="s">
        <v>3</v>
      </c>
      <c r="L37" s="126" t="s">
        <v>9</v>
      </c>
      <c r="M37" s="125" t="s">
        <v>3</v>
      </c>
      <c r="N37" s="126" t="s">
        <v>9</v>
      </c>
      <c r="O37" s="125" t="s">
        <v>3</v>
      </c>
      <c r="P37" s="126" t="s">
        <v>9</v>
      </c>
      <c r="Q37" s="125" t="s">
        <v>3</v>
      </c>
      <c r="R37" s="126" t="s">
        <v>9</v>
      </c>
      <c r="S37" s="125" t="s">
        <v>3</v>
      </c>
      <c r="T37" s="126" t="s">
        <v>9</v>
      </c>
      <c r="U37" s="125" t="s">
        <v>3</v>
      </c>
      <c r="V37" s="126" t="s">
        <v>9</v>
      </c>
      <c r="W37" s="125" t="s">
        <v>3</v>
      </c>
      <c r="X37" s="126" t="s">
        <v>9</v>
      </c>
      <c r="Y37" s="125" t="s">
        <v>3</v>
      </c>
      <c r="Z37" s="126" t="s">
        <v>9</v>
      </c>
      <c r="AA37" s="125" t="s">
        <v>3</v>
      </c>
      <c r="AB37" s="126" t="s">
        <v>9</v>
      </c>
      <c r="AC37" s="125" t="s">
        <v>3</v>
      </c>
      <c r="AD37" s="126" t="s">
        <v>9</v>
      </c>
      <c r="AE37" s="125" t="s">
        <v>3</v>
      </c>
      <c r="AF37" s="126" t="s">
        <v>9</v>
      </c>
      <c r="AG37" s="125" t="s">
        <v>3</v>
      </c>
      <c r="AH37" s="126" t="s">
        <v>9</v>
      </c>
      <c r="AI37" s="128" t="s">
        <v>3</v>
      </c>
      <c r="AJ37" s="129" t="s">
        <v>9</v>
      </c>
    </row>
    <row r="38" spans="1:36" s="144" customFormat="1" ht="30" customHeight="1">
      <c r="A38" s="182" t="s">
        <v>280</v>
      </c>
      <c r="B38" s="131"/>
      <c r="C38" s="132"/>
      <c r="D38" s="133"/>
      <c r="E38" s="132"/>
      <c r="F38" s="134"/>
      <c r="G38" s="135"/>
      <c r="H38" s="136"/>
      <c r="I38" s="137"/>
      <c r="J38" s="138"/>
      <c r="K38" s="139"/>
      <c r="L38" s="140"/>
      <c r="M38" s="139"/>
      <c r="N38" s="140"/>
      <c r="O38" s="139"/>
      <c r="P38" s="140"/>
      <c r="Q38" s="139"/>
      <c r="R38" s="140"/>
      <c r="S38" s="139"/>
      <c r="T38" s="140"/>
      <c r="U38" s="139"/>
      <c r="V38" s="140"/>
      <c r="W38" s="139"/>
      <c r="X38" s="140"/>
      <c r="Y38" s="139"/>
      <c r="Z38" s="140"/>
      <c r="AA38" s="139"/>
      <c r="AB38" s="140"/>
      <c r="AC38" s="139"/>
      <c r="AD38" s="140"/>
      <c r="AE38" s="139"/>
      <c r="AF38" s="140"/>
      <c r="AG38" s="139"/>
      <c r="AH38" s="140"/>
      <c r="AI38" s="142"/>
      <c r="AJ38" s="143"/>
    </row>
    <row r="39" spans="1:36" s="217" customFormat="1" ht="20.100000000000001" customHeight="1">
      <c r="A39" s="183" t="s">
        <v>25</v>
      </c>
      <c r="B39" s="184" t="s">
        <v>10</v>
      </c>
      <c r="C39" s="185">
        <v>1</v>
      </c>
      <c r="D39" s="186">
        <v>1</v>
      </c>
      <c r="E39" s="185">
        <f t="shared" ref="E39:E42" si="99">C39*D39</f>
        <v>1</v>
      </c>
      <c r="F39" s="187"/>
      <c r="G39" s="188"/>
      <c r="H39" s="243"/>
      <c r="I39" s="232">
        <f>G39</f>
        <v>0</v>
      </c>
      <c r="J39" s="244">
        <f>H39</f>
        <v>0</v>
      </c>
      <c r="K39" s="193"/>
      <c r="L39" s="199">
        <f>$C39*K39</f>
        <v>0</v>
      </c>
      <c r="M39" s="193"/>
      <c r="N39" s="199">
        <f>$C39*M39</f>
        <v>0</v>
      </c>
      <c r="O39" s="193"/>
      <c r="P39" s="199">
        <f t="shared" ref="P39" si="100">$C39*O39</f>
        <v>0</v>
      </c>
      <c r="Q39" s="193"/>
      <c r="R39" s="199">
        <f t="shared" ref="R39" si="101">$C39*Q39</f>
        <v>0</v>
      </c>
      <c r="S39" s="193"/>
      <c r="T39" s="199">
        <f t="shared" ref="T39" si="102">$C39*S39</f>
        <v>0</v>
      </c>
      <c r="U39" s="193"/>
      <c r="V39" s="199">
        <f t="shared" ref="V39" si="103">$C39*U39</f>
        <v>0</v>
      </c>
      <c r="W39" s="193"/>
      <c r="X39" s="199">
        <f t="shared" ref="X39" si="104">$C39*W39</f>
        <v>0</v>
      </c>
      <c r="Y39" s="193"/>
      <c r="Z39" s="199">
        <f t="shared" ref="Z39" si="105">$C39*Y39</f>
        <v>0</v>
      </c>
      <c r="AA39" s="193"/>
      <c r="AB39" s="199">
        <f t="shared" ref="AB39" si="106">$C39*AA39</f>
        <v>0</v>
      </c>
      <c r="AC39" s="193"/>
      <c r="AD39" s="199">
        <f t="shared" ref="AD39:AH40" si="107">$C39*AC39</f>
        <v>0</v>
      </c>
      <c r="AE39" s="193"/>
      <c r="AF39" s="199">
        <f t="shared" ref="AF39" si="108">$C39*AE39</f>
        <v>0</v>
      </c>
      <c r="AG39" s="193"/>
      <c r="AH39" s="199">
        <f t="shared" ref="AH39:AJ39" si="109">$C39*AG39</f>
        <v>0</v>
      </c>
      <c r="AI39" s="193"/>
      <c r="AJ39" s="200">
        <f t="shared" si="109"/>
        <v>0</v>
      </c>
    </row>
    <row r="40" spans="1:36" s="217" customFormat="1" ht="20.100000000000001" customHeight="1">
      <c r="A40" s="183" t="s">
        <v>26</v>
      </c>
      <c r="B40" s="184" t="s">
        <v>10</v>
      </c>
      <c r="C40" s="185">
        <v>1</v>
      </c>
      <c r="D40" s="186">
        <v>1</v>
      </c>
      <c r="E40" s="185">
        <f t="shared" si="99"/>
        <v>1</v>
      </c>
      <c r="F40" s="187"/>
      <c r="G40" s="188"/>
      <c r="H40" s="243"/>
      <c r="I40" s="232">
        <f t="shared" ref="I40:I47" si="110">G40</f>
        <v>0</v>
      </c>
      <c r="J40" s="244">
        <f t="shared" ref="J40:J42" si="111">H40</f>
        <v>0</v>
      </c>
      <c r="K40" s="193"/>
      <c r="L40" s="199">
        <f t="shared" ref="L40:L42" si="112">$C40*K40</f>
        <v>0</v>
      </c>
      <c r="M40" s="193"/>
      <c r="N40" s="199">
        <f t="shared" ref="N40:AB42" si="113">$C40*M40</f>
        <v>0</v>
      </c>
      <c r="O40" s="193"/>
      <c r="P40" s="199">
        <f t="shared" si="113"/>
        <v>0</v>
      </c>
      <c r="Q40" s="193"/>
      <c r="R40" s="199">
        <f t="shared" si="113"/>
        <v>0</v>
      </c>
      <c r="S40" s="193"/>
      <c r="T40" s="199">
        <f t="shared" si="113"/>
        <v>0</v>
      </c>
      <c r="U40" s="193"/>
      <c r="V40" s="199">
        <f t="shared" si="113"/>
        <v>0</v>
      </c>
      <c r="W40" s="193"/>
      <c r="X40" s="199">
        <f t="shared" si="113"/>
        <v>0</v>
      </c>
      <c r="Y40" s="193"/>
      <c r="Z40" s="199">
        <f t="shared" si="113"/>
        <v>0</v>
      </c>
      <c r="AA40" s="193"/>
      <c r="AB40" s="199">
        <f t="shared" si="113"/>
        <v>0</v>
      </c>
      <c r="AC40" s="193"/>
      <c r="AD40" s="199">
        <f t="shared" si="107"/>
        <v>0</v>
      </c>
      <c r="AE40" s="193"/>
      <c r="AF40" s="199">
        <f t="shared" si="107"/>
        <v>0</v>
      </c>
      <c r="AG40" s="193"/>
      <c r="AH40" s="199">
        <f t="shared" si="107"/>
        <v>0</v>
      </c>
      <c r="AI40" s="193"/>
      <c r="AJ40" s="200">
        <f t="shared" ref="AJ40" si="114">$C40*AI40</f>
        <v>0</v>
      </c>
    </row>
    <row r="41" spans="1:36" s="217" customFormat="1" ht="20.100000000000001" customHeight="1">
      <c r="A41" s="183" t="s">
        <v>27</v>
      </c>
      <c r="B41" s="184" t="s">
        <v>10</v>
      </c>
      <c r="C41" s="185">
        <v>1</v>
      </c>
      <c r="D41" s="186">
        <v>1</v>
      </c>
      <c r="E41" s="185">
        <f t="shared" si="99"/>
        <v>1</v>
      </c>
      <c r="F41" s="187"/>
      <c r="G41" s="188"/>
      <c r="H41" s="243"/>
      <c r="I41" s="232">
        <f t="shared" si="110"/>
        <v>0</v>
      </c>
      <c r="J41" s="244">
        <f t="shared" si="111"/>
        <v>0</v>
      </c>
      <c r="K41" s="193"/>
      <c r="L41" s="199">
        <f t="shared" si="112"/>
        <v>0</v>
      </c>
      <c r="M41" s="193"/>
      <c r="N41" s="199">
        <f t="shared" si="113"/>
        <v>0</v>
      </c>
      <c r="O41" s="193"/>
      <c r="P41" s="199">
        <f t="shared" ref="P41:AH42" si="115">$C41*O41</f>
        <v>0</v>
      </c>
      <c r="Q41" s="193"/>
      <c r="R41" s="199">
        <f t="shared" si="115"/>
        <v>0</v>
      </c>
      <c r="S41" s="193"/>
      <c r="T41" s="199">
        <f t="shared" si="115"/>
        <v>0</v>
      </c>
      <c r="U41" s="193"/>
      <c r="V41" s="199">
        <f t="shared" si="115"/>
        <v>0</v>
      </c>
      <c r="W41" s="193"/>
      <c r="X41" s="199">
        <f t="shared" si="115"/>
        <v>0</v>
      </c>
      <c r="Y41" s="193"/>
      <c r="Z41" s="199">
        <f t="shared" si="115"/>
        <v>0</v>
      </c>
      <c r="AA41" s="193"/>
      <c r="AB41" s="199">
        <f t="shared" si="115"/>
        <v>0</v>
      </c>
      <c r="AC41" s="193"/>
      <c r="AD41" s="199">
        <f t="shared" si="115"/>
        <v>0</v>
      </c>
      <c r="AE41" s="193"/>
      <c r="AF41" s="199">
        <f t="shared" si="115"/>
        <v>0</v>
      </c>
      <c r="AG41" s="193"/>
      <c r="AH41" s="199">
        <f t="shared" si="115"/>
        <v>0</v>
      </c>
      <c r="AI41" s="193"/>
      <c r="AJ41" s="200">
        <f t="shared" ref="AJ41" si="116">$C41*AI41</f>
        <v>0</v>
      </c>
    </row>
    <row r="42" spans="1:36" s="217" customFormat="1" ht="20.100000000000001" customHeight="1">
      <c r="A42" s="183" t="s">
        <v>28</v>
      </c>
      <c r="B42" s="184" t="s">
        <v>10</v>
      </c>
      <c r="C42" s="185">
        <v>1</v>
      </c>
      <c r="D42" s="186">
        <v>1</v>
      </c>
      <c r="E42" s="185">
        <f t="shared" si="99"/>
        <v>1</v>
      </c>
      <c r="F42" s="187"/>
      <c r="G42" s="188"/>
      <c r="H42" s="243"/>
      <c r="I42" s="232">
        <f t="shared" si="110"/>
        <v>0</v>
      </c>
      <c r="J42" s="244">
        <f t="shared" si="111"/>
        <v>0</v>
      </c>
      <c r="K42" s="193"/>
      <c r="L42" s="199">
        <f t="shared" si="112"/>
        <v>0</v>
      </c>
      <c r="M42" s="193"/>
      <c r="N42" s="199">
        <f t="shared" si="113"/>
        <v>0</v>
      </c>
      <c r="O42" s="193"/>
      <c r="P42" s="199">
        <f t="shared" si="115"/>
        <v>0</v>
      </c>
      <c r="Q42" s="193"/>
      <c r="R42" s="199">
        <f t="shared" si="115"/>
        <v>0</v>
      </c>
      <c r="S42" s="193"/>
      <c r="T42" s="199">
        <f t="shared" si="115"/>
        <v>0</v>
      </c>
      <c r="U42" s="193"/>
      <c r="V42" s="199">
        <f t="shared" si="115"/>
        <v>0</v>
      </c>
      <c r="W42" s="193"/>
      <c r="X42" s="199">
        <f t="shared" si="115"/>
        <v>0</v>
      </c>
      <c r="Y42" s="193"/>
      <c r="Z42" s="199">
        <f t="shared" si="115"/>
        <v>0</v>
      </c>
      <c r="AA42" s="193"/>
      <c r="AB42" s="199">
        <f t="shared" si="115"/>
        <v>0</v>
      </c>
      <c r="AC42" s="193"/>
      <c r="AD42" s="199">
        <f t="shared" si="115"/>
        <v>0</v>
      </c>
      <c r="AE42" s="193"/>
      <c r="AF42" s="199">
        <f t="shared" si="115"/>
        <v>0</v>
      </c>
      <c r="AG42" s="193"/>
      <c r="AH42" s="199">
        <f t="shared" si="115"/>
        <v>0</v>
      </c>
      <c r="AI42" s="193"/>
      <c r="AJ42" s="200">
        <f t="shared" ref="AJ42" si="117">$C42*AI42</f>
        <v>0</v>
      </c>
    </row>
    <row r="43" spans="1:36" s="146" customFormat="1" ht="30" customHeight="1">
      <c r="A43" s="182" t="s">
        <v>281</v>
      </c>
      <c r="B43" s="131"/>
      <c r="C43" s="132"/>
      <c r="D43" s="133"/>
      <c r="E43" s="132"/>
      <c r="F43" s="134"/>
      <c r="G43" s="135"/>
      <c r="H43" s="136"/>
      <c r="I43" s="137"/>
      <c r="J43" s="138"/>
      <c r="K43" s="145"/>
      <c r="L43" s="140"/>
      <c r="M43" s="145"/>
      <c r="N43" s="140"/>
      <c r="O43" s="145"/>
      <c r="P43" s="140"/>
      <c r="Q43" s="145"/>
      <c r="R43" s="140"/>
      <c r="S43" s="145"/>
      <c r="T43" s="140"/>
      <c r="U43" s="145"/>
      <c r="V43" s="140"/>
      <c r="W43" s="145"/>
      <c r="X43" s="140"/>
      <c r="Y43" s="145"/>
      <c r="Z43" s="140"/>
      <c r="AA43" s="145"/>
      <c r="AB43" s="140"/>
      <c r="AC43" s="145"/>
      <c r="AD43" s="140"/>
      <c r="AE43" s="145"/>
      <c r="AF43" s="140"/>
      <c r="AG43" s="145"/>
      <c r="AH43" s="140"/>
      <c r="AI43" s="142"/>
      <c r="AJ43" s="143"/>
    </row>
    <row r="44" spans="1:36" s="217" customFormat="1" ht="20.100000000000001" customHeight="1">
      <c r="A44" s="183" t="s">
        <v>276</v>
      </c>
      <c r="B44" s="184" t="s">
        <v>10</v>
      </c>
      <c r="C44" s="185">
        <v>1</v>
      </c>
      <c r="D44" s="186">
        <v>1</v>
      </c>
      <c r="E44" s="185">
        <f t="shared" ref="E44:E47" si="118">C44*D44</f>
        <v>1</v>
      </c>
      <c r="F44" s="187"/>
      <c r="G44" s="188"/>
      <c r="H44" s="243"/>
      <c r="I44" s="232">
        <f t="shared" si="110"/>
        <v>0</v>
      </c>
      <c r="J44" s="244">
        <f t="shared" ref="J44:J47" si="119">H44</f>
        <v>0</v>
      </c>
      <c r="K44" s="193"/>
      <c r="L44" s="199">
        <f>$C44*K44</f>
        <v>0</v>
      </c>
      <c r="M44" s="193"/>
      <c r="N44" s="199">
        <f>$C44*M44</f>
        <v>0</v>
      </c>
      <c r="O44" s="193"/>
      <c r="P44" s="199">
        <f t="shared" ref="P44" si="120">$C44*O44</f>
        <v>0</v>
      </c>
      <c r="Q44" s="193"/>
      <c r="R44" s="199">
        <f t="shared" ref="R44" si="121">$C44*Q44</f>
        <v>0</v>
      </c>
      <c r="S44" s="193"/>
      <c r="T44" s="199">
        <f t="shared" ref="T44" si="122">$C44*S44</f>
        <v>0</v>
      </c>
      <c r="U44" s="193"/>
      <c r="V44" s="199">
        <f t="shared" ref="V44" si="123">$C44*U44</f>
        <v>0</v>
      </c>
      <c r="W44" s="193"/>
      <c r="X44" s="199">
        <f t="shared" ref="X44" si="124">$C44*W44</f>
        <v>0</v>
      </c>
      <c r="Y44" s="193"/>
      <c r="Z44" s="199">
        <f t="shared" ref="Z44" si="125">$C44*Y44</f>
        <v>0</v>
      </c>
      <c r="AA44" s="193"/>
      <c r="AB44" s="199">
        <f t="shared" ref="AB44" si="126">$C44*AA44</f>
        <v>0</v>
      </c>
      <c r="AC44" s="193"/>
      <c r="AD44" s="199">
        <f t="shared" ref="AD44:AH45" si="127">$C44*AC44</f>
        <v>0</v>
      </c>
      <c r="AE44" s="193"/>
      <c r="AF44" s="199">
        <f t="shared" ref="AF44" si="128">$C44*AE44</f>
        <v>0</v>
      </c>
      <c r="AG44" s="193"/>
      <c r="AH44" s="199">
        <f t="shared" ref="AH44" si="129">$C44*AG44</f>
        <v>0</v>
      </c>
      <c r="AI44" s="193"/>
      <c r="AJ44" s="200">
        <f t="shared" ref="AJ44:AJ47" si="130">$C44*AI44</f>
        <v>0</v>
      </c>
    </row>
    <row r="45" spans="1:36" s="217" customFormat="1" ht="20.100000000000001" customHeight="1">
      <c r="A45" s="183" t="s">
        <v>277</v>
      </c>
      <c r="B45" s="184" t="s">
        <v>10</v>
      </c>
      <c r="C45" s="185">
        <v>1</v>
      </c>
      <c r="D45" s="186">
        <v>1</v>
      </c>
      <c r="E45" s="185">
        <f t="shared" si="118"/>
        <v>1</v>
      </c>
      <c r="F45" s="187"/>
      <c r="G45" s="188"/>
      <c r="H45" s="243"/>
      <c r="I45" s="232">
        <f t="shared" si="110"/>
        <v>0</v>
      </c>
      <c r="J45" s="244">
        <f t="shared" si="119"/>
        <v>0</v>
      </c>
      <c r="K45" s="193"/>
      <c r="L45" s="199">
        <f t="shared" ref="L45:L47" si="131">$C45*K45</f>
        <v>0</v>
      </c>
      <c r="M45" s="193"/>
      <c r="N45" s="199">
        <f t="shared" ref="N45:AB47" si="132">$C45*M45</f>
        <v>0</v>
      </c>
      <c r="O45" s="193"/>
      <c r="P45" s="199">
        <f t="shared" si="132"/>
        <v>0</v>
      </c>
      <c r="Q45" s="193"/>
      <c r="R45" s="199">
        <f t="shared" si="132"/>
        <v>0</v>
      </c>
      <c r="S45" s="193"/>
      <c r="T45" s="199">
        <f t="shared" si="132"/>
        <v>0</v>
      </c>
      <c r="U45" s="193"/>
      <c r="V45" s="199">
        <f t="shared" si="132"/>
        <v>0</v>
      </c>
      <c r="W45" s="193"/>
      <c r="X45" s="199">
        <f t="shared" si="132"/>
        <v>0</v>
      </c>
      <c r="Y45" s="193"/>
      <c r="Z45" s="199">
        <f t="shared" si="132"/>
        <v>0</v>
      </c>
      <c r="AA45" s="193"/>
      <c r="AB45" s="199">
        <f t="shared" si="132"/>
        <v>0</v>
      </c>
      <c r="AC45" s="193"/>
      <c r="AD45" s="199">
        <f t="shared" si="127"/>
        <v>0</v>
      </c>
      <c r="AE45" s="193"/>
      <c r="AF45" s="199">
        <f t="shared" si="127"/>
        <v>0</v>
      </c>
      <c r="AG45" s="193"/>
      <c r="AH45" s="199">
        <f t="shared" si="127"/>
        <v>0</v>
      </c>
      <c r="AI45" s="193"/>
      <c r="AJ45" s="200">
        <f t="shared" si="130"/>
        <v>0</v>
      </c>
    </row>
    <row r="46" spans="1:36" s="217" customFormat="1" ht="20.100000000000001" customHeight="1">
      <c r="A46" s="183" t="s">
        <v>278</v>
      </c>
      <c r="B46" s="184" t="s">
        <v>10</v>
      </c>
      <c r="C46" s="185">
        <v>1</v>
      </c>
      <c r="D46" s="186">
        <v>1</v>
      </c>
      <c r="E46" s="185">
        <f t="shared" si="118"/>
        <v>1</v>
      </c>
      <c r="F46" s="187"/>
      <c r="G46" s="188"/>
      <c r="H46" s="243"/>
      <c r="I46" s="232">
        <f t="shared" si="110"/>
        <v>0</v>
      </c>
      <c r="J46" s="244">
        <f t="shared" si="119"/>
        <v>0</v>
      </c>
      <c r="K46" s="193"/>
      <c r="L46" s="199">
        <f t="shared" si="131"/>
        <v>0</v>
      </c>
      <c r="M46" s="193"/>
      <c r="N46" s="199">
        <f t="shared" si="132"/>
        <v>0</v>
      </c>
      <c r="O46" s="193"/>
      <c r="P46" s="199">
        <f t="shared" ref="P46:AH47" si="133">$C46*O46</f>
        <v>0</v>
      </c>
      <c r="Q46" s="193"/>
      <c r="R46" s="199">
        <f t="shared" si="133"/>
        <v>0</v>
      </c>
      <c r="S46" s="193"/>
      <c r="T46" s="199">
        <f t="shared" si="133"/>
        <v>0</v>
      </c>
      <c r="U46" s="193"/>
      <c r="V46" s="199">
        <f t="shared" si="133"/>
        <v>0</v>
      </c>
      <c r="W46" s="193"/>
      <c r="X46" s="199">
        <f t="shared" si="133"/>
        <v>0</v>
      </c>
      <c r="Y46" s="193"/>
      <c r="Z46" s="199">
        <f t="shared" si="133"/>
        <v>0</v>
      </c>
      <c r="AA46" s="193"/>
      <c r="AB46" s="199">
        <f t="shared" si="133"/>
        <v>0</v>
      </c>
      <c r="AC46" s="193"/>
      <c r="AD46" s="199">
        <f t="shared" si="133"/>
        <v>0</v>
      </c>
      <c r="AE46" s="193"/>
      <c r="AF46" s="199">
        <f t="shared" si="133"/>
        <v>0</v>
      </c>
      <c r="AG46" s="193"/>
      <c r="AH46" s="199">
        <f t="shared" si="133"/>
        <v>0</v>
      </c>
      <c r="AI46" s="193"/>
      <c r="AJ46" s="200">
        <f t="shared" si="130"/>
        <v>0</v>
      </c>
    </row>
    <row r="47" spans="1:36" s="217" customFormat="1" ht="20.100000000000001" customHeight="1" thickBot="1">
      <c r="A47" s="183" t="s">
        <v>279</v>
      </c>
      <c r="B47" s="184" t="s">
        <v>10</v>
      </c>
      <c r="C47" s="185">
        <v>1</v>
      </c>
      <c r="D47" s="186">
        <v>1</v>
      </c>
      <c r="E47" s="185">
        <f t="shared" si="118"/>
        <v>1</v>
      </c>
      <c r="F47" s="189"/>
      <c r="G47" s="197"/>
      <c r="H47" s="243"/>
      <c r="I47" s="233">
        <f t="shared" si="110"/>
        <v>0</v>
      </c>
      <c r="J47" s="244">
        <f t="shared" si="119"/>
        <v>0</v>
      </c>
      <c r="K47" s="193"/>
      <c r="L47" s="199">
        <f t="shared" si="131"/>
        <v>0</v>
      </c>
      <c r="M47" s="193"/>
      <c r="N47" s="199">
        <f t="shared" si="132"/>
        <v>0</v>
      </c>
      <c r="O47" s="193"/>
      <c r="P47" s="199">
        <f t="shared" si="133"/>
        <v>0</v>
      </c>
      <c r="Q47" s="193"/>
      <c r="R47" s="199">
        <f t="shared" si="133"/>
        <v>0</v>
      </c>
      <c r="S47" s="193"/>
      <c r="T47" s="199">
        <f t="shared" si="133"/>
        <v>0</v>
      </c>
      <c r="U47" s="193"/>
      <c r="V47" s="199">
        <f t="shared" si="133"/>
        <v>0</v>
      </c>
      <c r="W47" s="193"/>
      <c r="X47" s="199">
        <f t="shared" si="133"/>
        <v>0</v>
      </c>
      <c r="Y47" s="193"/>
      <c r="Z47" s="199">
        <f t="shared" si="133"/>
        <v>0</v>
      </c>
      <c r="AA47" s="193"/>
      <c r="AB47" s="199">
        <f t="shared" si="133"/>
        <v>0</v>
      </c>
      <c r="AC47" s="193"/>
      <c r="AD47" s="199">
        <f t="shared" si="133"/>
        <v>0</v>
      </c>
      <c r="AE47" s="193"/>
      <c r="AF47" s="199">
        <f t="shared" si="133"/>
        <v>0</v>
      </c>
      <c r="AG47" s="193"/>
      <c r="AH47" s="199">
        <f t="shared" si="133"/>
        <v>0</v>
      </c>
      <c r="AI47" s="194"/>
      <c r="AJ47" s="201">
        <f t="shared" si="130"/>
        <v>0</v>
      </c>
    </row>
    <row r="48" spans="1:36" s="153" customFormat="1" ht="30" customHeight="1">
      <c r="A48" s="147" t="s">
        <v>29</v>
      </c>
      <c r="B48" s="148"/>
      <c r="C48" s="149"/>
      <c r="D48" s="148"/>
      <c r="E48" s="150">
        <f>SUM(E39:E47)</f>
        <v>8</v>
      </c>
      <c r="F48" s="151"/>
      <c r="G48" s="152"/>
      <c r="H48" s="150">
        <f>SUM(H39:H47)</f>
        <v>0</v>
      </c>
      <c r="I48" s="152"/>
      <c r="J48" s="150">
        <f>SUM(J39:J47)</f>
        <v>0</v>
      </c>
      <c r="K48" s="152"/>
      <c r="L48" s="150">
        <f>SUM(L39:L47)</f>
        <v>0</v>
      </c>
      <c r="M48" s="152"/>
      <c r="N48" s="150">
        <f>SUM(N39:N47)</f>
        <v>0</v>
      </c>
      <c r="O48" s="152"/>
      <c r="P48" s="150">
        <f t="shared" ref="P48" si="134">SUM(P39:P47)</f>
        <v>0</v>
      </c>
      <c r="Q48" s="152"/>
      <c r="R48" s="150">
        <f t="shared" ref="R48" si="135">SUM(R39:R47)</f>
        <v>0</v>
      </c>
      <c r="S48" s="152"/>
      <c r="T48" s="150">
        <f t="shared" ref="T48" si="136">SUM(T39:T47)</f>
        <v>0</v>
      </c>
      <c r="U48" s="152"/>
      <c r="V48" s="150">
        <f t="shared" ref="V48" si="137">SUM(V39:V47)</f>
        <v>0</v>
      </c>
      <c r="W48" s="152"/>
      <c r="X48" s="150">
        <f t="shared" ref="X48" si="138">SUM(X39:X47)</f>
        <v>0</v>
      </c>
      <c r="Y48" s="152"/>
      <c r="Z48" s="150">
        <f t="shared" ref="Z48" si="139">SUM(Z39:Z47)</f>
        <v>0</v>
      </c>
      <c r="AA48" s="152"/>
      <c r="AB48" s="150">
        <f t="shared" ref="AB48" si="140">SUM(AB39:AB47)</f>
        <v>0</v>
      </c>
      <c r="AC48" s="152"/>
      <c r="AD48" s="150">
        <f t="shared" ref="AD48" si="141">SUM(AD39:AD47)</f>
        <v>0</v>
      </c>
      <c r="AE48" s="152"/>
      <c r="AF48" s="150">
        <f t="shared" ref="AF48" si="142">SUM(AF39:AF47)</f>
        <v>0</v>
      </c>
      <c r="AG48" s="152"/>
      <c r="AH48" s="150">
        <f t="shared" ref="AH48:AJ48" si="143">SUM(AH39:AH47)</f>
        <v>0</v>
      </c>
      <c r="AI48" s="152"/>
      <c r="AJ48" s="150">
        <f t="shared" si="143"/>
        <v>0</v>
      </c>
    </row>
    <row r="49" spans="1:36" ht="37.5" customHeight="1" thickBot="1">
      <c r="A49" s="156"/>
      <c r="B49" s="157"/>
      <c r="C49" s="158"/>
    </row>
    <row r="50" spans="1:36" s="166" customFormat="1" ht="37.5" customHeight="1">
      <c r="A50" s="103" t="s">
        <v>32</v>
      </c>
      <c r="B50" s="159"/>
      <c r="C50" s="160"/>
      <c r="D50" s="161"/>
      <c r="E50" s="161"/>
      <c r="F50" s="161"/>
      <c r="G50" s="106" t="s">
        <v>38</v>
      </c>
      <c r="H50" s="162"/>
      <c r="I50" s="163"/>
      <c r="J50" s="164"/>
      <c r="K50" s="110" t="s">
        <v>232</v>
      </c>
      <c r="L50" s="165"/>
      <c r="M50" s="110" t="s">
        <v>39</v>
      </c>
      <c r="N50" s="165"/>
      <c r="O50" s="110" t="s">
        <v>42</v>
      </c>
      <c r="P50" s="165"/>
      <c r="Q50" s="110" t="s">
        <v>43</v>
      </c>
      <c r="R50" s="165"/>
      <c r="S50" s="110" t="s">
        <v>44</v>
      </c>
      <c r="T50" s="165"/>
      <c r="U50" s="110" t="s">
        <v>47</v>
      </c>
      <c r="V50" s="165"/>
      <c r="W50" s="110" t="s">
        <v>45</v>
      </c>
      <c r="X50" s="165"/>
      <c r="Y50" s="110" t="s">
        <v>49</v>
      </c>
      <c r="Z50" s="165"/>
      <c r="AA50" s="110" t="s">
        <v>50</v>
      </c>
      <c r="AB50" s="165"/>
      <c r="AC50" s="110" t="s">
        <v>46</v>
      </c>
      <c r="AD50" s="165"/>
      <c r="AE50" s="110" t="s">
        <v>67</v>
      </c>
      <c r="AF50" s="165"/>
      <c r="AG50" s="110" t="s">
        <v>68</v>
      </c>
      <c r="AH50" s="165"/>
      <c r="AI50" s="113" t="s">
        <v>248</v>
      </c>
      <c r="AJ50" s="114"/>
    </row>
    <row r="51" spans="1:36" s="130" customFormat="1" ht="30" customHeight="1">
      <c r="A51" s="167"/>
      <c r="B51" s="168" t="s">
        <v>201</v>
      </c>
      <c r="C51" s="168" t="s">
        <v>151</v>
      </c>
      <c r="D51" s="169" t="s">
        <v>11</v>
      </c>
      <c r="E51" s="170" t="s">
        <v>33</v>
      </c>
      <c r="F51" s="171" t="s">
        <v>12</v>
      </c>
      <c r="G51" s="121" t="s">
        <v>34</v>
      </c>
      <c r="H51" s="172" t="s">
        <v>9</v>
      </c>
      <c r="I51" s="173"/>
      <c r="J51" s="174"/>
      <c r="K51" s="125" t="s">
        <v>34</v>
      </c>
      <c r="L51" s="175" t="s">
        <v>9</v>
      </c>
      <c r="M51" s="125" t="s">
        <v>34</v>
      </c>
      <c r="N51" s="175" t="s">
        <v>9</v>
      </c>
      <c r="O51" s="125" t="s">
        <v>34</v>
      </c>
      <c r="P51" s="175" t="s">
        <v>9</v>
      </c>
      <c r="Q51" s="125" t="s">
        <v>34</v>
      </c>
      <c r="R51" s="175" t="s">
        <v>9</v>
      </c>
      <c r="S51" s="125" t="s">
        <v>34</v>
      </c>
      <c r="T51" s="175" t="s">
        <v>9</v>
      </c>
      <c r="U51" s="125" t="s">
        <v>34</v>
      </c>
      <c r="V51" s="175" t="s">
        <v>9</v>
      </c>
      <c r="W51" s="125" t="s">
        <v>34</v>
      </c>
      <c r="X51" s="175" t="s">
        <v>9</v>
      </c>
      <c r="Y51" s="125" t="s">
        <v>34</v>
      </c>
      <c r="Z51" s="175" t="s">
        <v>9</v>
      </c>
      <c r="AA51" s="125" t="s">
        <v>34</v>
      </c>
      <c r="AB51" s="175" t="s">
        <v>9</v>
      </c>
      <c r="AC51" s="125" t="s">
        <v>34</v>
      </c>
      <c r="AD51" s="175" t="s">
        <v>9</v>
      </c>
      <c r="AE51" s="125" t="s">
        <v>34</v>
      </c>
      <c r="AF51" s="175" t="s">
        <v>9</v>
      </c>
      <c r="AG51" s="125" t="s">
        <v>34</v>
      </c>
      <c r="AH51" s="175" t="s">
        <v>9</v>
      </c>
      <c r="AI51" s="128" t="s">
        <v>34</v>
      </c>
      <c r="AJ51" s="129" t="s">
        <v>9</v>
      </c>
    </row>
    <row r="52" spans="1:36" s="212" customFormat="1" ht="20.100000000000001" customHeight="1">
      <c r="A52" s="202" t="s">
        <v>187</v>
      </c>
      <c r="B52" s="222" t="str">
        <f>VLOOKUP($A52,MATRIX!$O$2:$T$101,4,FALSE)</f>
        <v>HiCRO</v>
      </c>
      <c r="C52" s="222" t="str">
        <f>VLOOKUP($A52,MATRIX!$O$2:$T$101,2,FALSE)</f>
        <v>CRA</v>
      </c>
      <c r="D52" s="225" t="str">
        <f>VLOOKUP($A52,MATRIX!$O$2:$T$101,3,FALSE)</f>
        <v>Scandinavia</v>
      </c>
      <c r="E52" s="226">
        <f>VLOOKUP($A52,MATRIX!$O$2:$T$101,5,FALSE)</f>
        <v>75</v>
      </c>
      <c r="F52" s="227">
        <f>VLOOKUP($A52,MATRIX!$O$2:$T$101,6,FALSE)</f>
        <v>37.5</v>
      </c>
      <c r="G52" s="203"/>
      <c r="H52" s="228">
        <f>G52*$E52</f>
        <v>0</v>
      </c>
      <c r="I52" s="210"/>
      <c r="J52" s="211"/>
      <c r="K52" s="204"/>
      <c r="L52" s="230">
        <f>K52*$E52</f>
        <v>0</v>
      </c>
      <c r="M52" s="204"/>
      <c r="N52" s="230">
        <f>M52*$E52</f>
        <v>0</v>
      </c>
      <c r="O52" s="204"/>
      <c r="P52" s="230">
        <f t="shared" ref="P52" si="144">O52*$E52</f>
        <v>0</v>
      </c>
      <c r="Q52" s="204"/>
      <c r="R52" s="230">
        <f t="shared" ref="R52" si="145">Q52*$E52</f>
        <v>0</v>
      </c>
      <c r="S52" s="204"/>
      <c r="T52" s="230">
        <f t="shared" ref="T52" si="146">S52*$E52</f>
        <v>0</v>
      </c>
      <c r="U52" s="204"/>
      <c r="V52" s="230">
        <f t="shared" ref="V52" si="147">U52*$E52</f>
        <v>0</v>
      </c>
      <c r="W52" s="204"/>
      <c r="X52" s="230">
        <f t="shared" ref="X52" si="148">W52*$E52</f>
        <v>0</v>
      </c>
      <c r="Y52" s="204"/>
      <c r="Z52" s="230">
        <f t="shared" ref="Z52" si="149">Y52*$E52</f>
        <v>0</v>
      </c>
      <c r="AA52" s="204"/>
      <c r="AB52" s="230">
        <f t="shared" ref="AB52" si="150">AA52*$E52</f>
        <v>0</v>
      </c>
      <c r="AC52" s="204"/>
      <c r="AD52" s="230">
        <f t="shared" ref="AD52:AJ53" si="151">AC52*$E52</f>
        <v>0</v>
      </c>
      <c r="AE52" s="204"/>
      <c r="AF52" s="230">
        <f t="shared" ref="AF52" si="152">AE52*$E52</f>
        <v>0</v>
      </c>
      <c r="AG52" s="204"/>
      <c r="AH52" s="230">
        <f t="shared" ref="AH52:AJ52" si="153">AG52*$E52</f>
        <v>0</v>
      </c>
      <c r="AI52" s="204"/>
      <c r="AJ52" s="230">
        <f t="shared" si="153"/>
        <v>0</v>
      </c>
    </row>
    <row r="53" spans="1:36" s="212" customFormat="1" ht="20.100000000000001" customHeight="1">
      <c r="A53" s="202" t="s">
        <v>202</v>
      </c>
      <c r="B53" s="222" t="str">
        <f>VLOOKUP($A53,MATRIX!$O$2:$T$101,4,FALSE)</f>
        <v>Heinz &amp; Partner</v>
      </c>
      <c r="C53" s="222" t="str">
        <f>VLOOKUP($A53,MATRIX!$O$2:$T$101,2,FALSE)</f>
        <v>CRA</v>
      </c>
      <c r="D53" s="225" t="str">
        <f>VLOOKUP($A53,MATRIX!$O$2:$T$101,3,FALSE)</f>
        <v>Austria/Germany</v>
      </c>
      <c r="E53" s="226">
        <f>VLOOKUP($A53,MATRIX!$O$2:$T$101,5,FALSE)</f>
        <v>0</v>
      </c>
      <c r="F53" s="227">
        <f>VLOOKUP($A53,MATRIX!$O$2:$T$101,6,FALSE)</f>
        <v>0</v>
      </c>
      <c r="G53" s="203"/>
      <c r="H53" s="228">
        <f t="shared" ref="H53:H56" si="154">G53*$E53</f>
        <v>0</v>
      </c>
      <c r="I53" s="213"/>
      <c r="J53" s="214"/>
      <c r="K53" s="204"/>
      <c r="L53" s="230">
        <f t="shared" ref="L53:L56" si="155">K53*$E53</f>
        <v>0</v>
      </c>
      <c r="M53" s="204"/>
      <c r="N53" s="230">
        <f t="shared" ref="N53:AB56" si="156">M53*$E53</f>
        <v>0</v>
      </c>
      <c r="O53" s="204"/>
      <c r="P53" s="230">
        <f t="shared" si="156"/>
        <v>0</v>
      </c>
      <c r="Q53" s="204"/>
      <c r="R53" s="230">
        <f t="shared" si="156"/>
        <v>0</v>
      </c>
      <c r="S53" s="204"/>
      <c r="T53" s="230">
        <f t="shared" si="156"/>
        <v>0</v>
      </c>
      <c r="U53" s="204"/>
      <c r="V53" s="230">
        <f t="shared" si="156"/>
        <v>0</v>
      </c>
      <c r="W53" s="204"/>
      <c r="X53" s="230">
        <f t="shared" si="156"/>
        <v>0</v>
      </c>
      <c r="Y53" s="204"/>
      <c r="Z53" s="230">
        <f t="shared" si="156"/>
        <v>0</v>
      </c>
      <c r="AA53" s="204"/>
      <c r="AB53" s="230">
        <f t="shared" si="156"/>
        <v>0</v>
      </c>
      <c r="AC53" s="204"/>
      <c r="AD53" s="230">
        <f t="shared" si="151"/>
        <v>0</v>
      </c>
      <c r="AE53" s="204"/>
      <c r="AF53" s="230">
        <f t="shared" si="151"/>
        <v>0</v>
      </c>
      <c r="AG53" s="204"/>
      <c r="AH53" s="230">
        <f t="shared" si="151"/>
        <v>0</v>
      </c>
      <c r="AI53" s="204"/>
      <c r="AJ53" s="230">
        <f t="shared" si="151"/>
        <v>0</v>
      </c>
    </row>
    <row r="54" spans="1:36" s="212" customFormat="1" ht="20.100000000000001" customHeight="1">
      <c r="A54" s="202" t="s">
        <v>229</v>
      </c>
      <c r="B54" s="222" t="str">
        <f>VLOOKUP($A54,MATRIX!$O$2:$T$101,4,FALSE)</f>
        <v>Heinz &amp; Partner</v>
      </c>
      <c r="C54" s="222" t="str">
        <f>VLOOKUP($A54,MATRIX!$O$2:$T$101,2,FALSE)</f>
        <v>CRA</v>
      </c>
      <c r="D54" s="225" t="str">
        <f>VLOOKUP($A54,MATRIX!$O$2:$T$101,3,FALSE)</f>
        <v>Austria</v>
      </c>
      <c r="E54" s="226">
        <f>VLOOKUP($A54,MATRIX!$O$2:$T$101,5,FALSE)</f>
        <v>0</v>
      </c>
      <c r="F54" s="227">
        <f>VLOOKUP($A54,MATRIX!$O$2:$T$101,6,FALSE)</f>
        <v>0</v>
      </c>
      <c r="G54" s="203"/>
      <c r="H54" s="228">
        <f t="shared" si="154"/>
        <v>0</v>
      </c>
      <c r="I54" s="210"/>
      <c r="J54" s="211"/>
      <c r="K54" s="204"/>
      <c r="L54" s="230">
        <f t="shared" si="155"/>
        <v>0</v>
      </c>
      <c r="M54" s="204"/>
      <c r="N54" s="230">
        <f t="shared" si="156"/>
        <v>0</v>
      </c>
      <c r="O54" s="204"/>
      <c r="P54" s="230">
        <f t="shared" ref="P54:AJ56" si="157">O54*$E54</f>
        <v>0</v>
      </c>
      <c r="Q54" s="204"/>
      <c r="R54" s="230">
        <f t="shared" si="157"/>
        <v>0</v>
      </c>
      <c r="S54" s="204"/>
      <c r="T54" s="230">
        <f t="shared" si="157"/>
        <v>0</v>
      </c>
      <c r="U54" s="204"/>
      <c r="V54" s="230">
        <f t="shared" si="157"/>
        <v>0</v>
      </c>
      <c r="W54" s="204"/>
      <c r="X54" s="230">
        <f t="shared" si="157"/>
        <v>0</v>
      </c>
      <c r="Y54" s="204"/>
      <c r="Z54" s="230">
        <f t="shared" si="157"/>
        <v>0</v>
      </c>
      <c r="AA54" s="204"/>
      <c r="AB54" s="230">
        <f t="shared" si="157"/>
        <v>0</v>
      </c>
      <c r="AC54" s="204"/>
      <c r="AD54" s="230">
        <f t="shared" si="157"/>
        <v>0</v>
      </c>
      <c r="AE54" s="204"/>
      <c r="AF54" s="230">
        <f t="shared" si="157"/>
        <v>0</v>
      </c>
      <c r="AG54" s="204"/>
      <c r="AH54" s="230">
        <f t="shared" si="157"/>
        <v>0</v>
      </c>
      <c r="AI54" s="204"/>
      <c r="AJ54" s="230">
        <f t="shared" si="157"/>
        <v>0</v>
      </c>
    </row>
    <row r="55" spans="1:36" s="212" customFormat="1" ht="20.100000000000001" customHeight="1">
      <c r="A55" s="202" t="s">
        <v>190</v>
      </c>
      <c r="B55" s="222" t="str">
        <f>VLOOKUP($A55,MATRIX!$O$2:$T$101,4,FALSE)</f>
        <v>Tri-Trial Kft</v>
      </c>
      <c r="C55" s="222" t="str">
        <f>VLOOKUP($A55,MATRIX!$O$2:$T$101,2,FALSE)</f>
        <v>CRA</v>
      </c>
      <c r="D55" s="225" t="str">
        <f>VLOOKUP($A55,MATRIX!$O$2:$T$101,3,FALSE)</f>
        <v>Hongrie</v>
      </c>
      <c r="E55" s="226">
        <f>VLOOKUP($A55,MATRIX!$O$2:$T$101,5,FALSE)</f>
        <v>45</v>
      </c>
      <c r="F55" s="227">
        <f>VLOOKUP($A55,MATRIX!$O$2:$T$101,6,FALSE)</f>
        <v>33.75</v>
      </c>
      <c r="G55" s="203"/>
      <c r="H55" s="228">
        <f t="shared" si="154"/>
        <v>0</v>
      </c>
      <c r="I55" s="210"/>
      <c r="J55" s="211"/>
      <c r="K55" s="204"/>
      <c r="L55" s="230">
        <f t="shared" si="155"/>
        <v>0</v>
      </c>
      <c r="M55" s="204"/>
      <c r="N55" s="230">
        <f t="shared" si="156"/>
        <v>0</v>
      </c>
      <c r="O55" s="204"/>
      <c r="P55" s="230">
        <f t="shared" si="157"/>
        <v>0</v>
      </c>
      <c r="Q55" s="204"/>
      <c r="R55" s="230">
        <f t="shared" si="157"/>
        <v>0</v>
      </c>
      <c r="S55" s="204"/>
      <c r="T55" s="230">
        <f t="shared" si="157"/>
        <v>0</v>
      </c>
      <c r="U55" s="204"/>
      <c r="V55" s="230">
        <f t="shared" si="157"/>
        <v>0</v>
      </c>
      <c r="W55" s="204"/>
      <c r="X55" s="230">
        <f t="shared" si="157"/>
        <v>0</v>
      </c>
      <c r="Y55" s="204"/>
      <c r="Z55" s="230">
        <f t="shared" si="157"/>
        <v>0</v>
      </c>
      <c r="AA55" s="204"/>
      <c r="AB55" s="230">
        <f t="shared" si="157"/>
        <v>0</v>
      </c>
      <c r="AC55" s="204"/>
      <c r="AD55" s="230">
        <f t="shared" si="157"/>
        <v>0</v>
      </c>
      <c r="AE55" s="204"/>
      <c r="AF55" s="230">
        <f t="shared" si="157"/>
        <v>0</v>
      </c>
      <c r="AG55" s="204"/>
      <c r="AH55" s="230">
        <f t="shared" si="157"/>
        <v>0</v>
      </c>
      <c r="AI55" s="204"/>
      <c r="AJ55" s="230">
        <f t="shared" si="157"/>
        <v>0</v>
      </c>
    </row>
    <row r="56" spans="1:36" s="212" customFormat="1" ht="20.100000000000001" customHeight="1" thickBot="1">
      <c r="A56" s="202" t="s">
        <v>192</v>
      </c>
      <c r="B56" s="222" t="str">
        <f>VLOOKUP($A56,MATRIX!$O$2:$T$101,4,FALSE)</f>
        <v>Adhoc Clinical</v>
      </c>
      <c r="C56" s="222" t="str">
        <f>VLOOKUP($A56,MATRIX!$O$2:$T$101,2,FALSE)</f>
        <v>CRA</v>
      </c>
      <c r="D56" s="225" t="str">
        <f>VLOOKUP($A56,MATRIX!$O$2:$T$101,3,FALSE)</f>
        <v>Netherlands</v>
      </c>
      <c r="E56" s="226">
        <f>VLOOKUP($A56,MATRIX!$O$2:$T$101,5,FALSE)</f>
        <v>0</v>
      </c>
      <c r="F56" s="227">
        <f>VLOOKUP($A56,MATRIX!$O$2:$T$101,6,FALSE)</f>
        <v>0</v>
      </c>
      <c r="G56" s="203"/>
      <c r="H56" s="228">
        <f t="shared" si="154"/>
        <v>0</v>
      </c>
      <c r="I56" s="215"/>
      <c r="J56" s="216"/>
      <c r="K56" s="204"/>
      <c r="L56" s="230">
        <f t="shared" si="155"/>
        <v>0</v>
      </c>
      <c r="M56" s="204"/>
      <c r="N56" s="230">
        <f t="shared" si="156"/>
        <v>0</v>
      </c>
      <c r="O56" s="204"/>
      <c r="P56" s="230">
        <f t="shared" si="157"/>
        <v>0</v>
      </c>
      <c r="Q56" s="204"/>
      <c r="R56" s="230">
        <f t="shared" si="157"/>
        <v>0</v>
      </c>
      <c r="S56" s="204"/>
      <c r="T56" s="230">
        <f t="shared" si="157"/>
        <v>0</v>
      </c>
      <c r="U56" s="204"/>
      <c r="V56" s="230">
        <f t="shared" si="157"/>
        <v>0</v>
      </c>
      <c r="W56" s="204"/>
      <c r="X56" s="230">
        <f t="shared" si="157"/>
        <v>0</v>
      </c>
      <c r="Y56" s="204"/>
      <c r="Z56" s="230">
        <f t="shared" si="157"/>
        <v>0</v>
      </c>
      <c r="AA56" s="204"/>
      <c r="AB56" s="230">
        <f t="shared" si="157"/>
        <v>0</v>
      </c>
      <c r="AC56" s="204"/>
      <c r="AD56" s="230">
        <f t="shared" si="157"/>
        <v>0</v>
      </c>
      <c r="AE56" s="204"/>
      <c r="AF56" s="230">
        <f t="shared" si="157"/>
        <v>0</v>
      </c>
      <c r="AG56" s="204"/>
      <c r="AH56" s="230">
        <f t="shared" si="157"/>
        <v>0</v>
      </c>
      <c r="AI56" s="204"/>
      <c r="AJ56" s="230">
        <f t="shared" si="157"/>
        <v>0</v>
      </c>
    </row>
    <row r="57" spans="1:36" s="153" customFormat="1" ht="30" customHeight="1">
      <c r="A57" s="147" t="s">
        <v>94</v>
      </c>
      <c r="B57" s="148"/>
      <c r="C57" s="149"/>
      <c r="D57" s="148"/>
      <c r="E57" s="176"/>
      <c r="F57" s="151"/>
      <c r="G57" s="177">
        <f>SUM(G52:G56)</f>
        <v>0</v>
      </c>
      <c r="H57" s="150">
        <f>SUM(H52:H56)</f>
        <v>0</v>
      </c>
      <c r="I57" s="152"/>
      <c r="J57" s="176"/>
      <c r="K57" s="177">
        <f t="shared" ref="K57" si="158">SUM(K52:K56)</f>
        <v>0</v>
      </c>
      <c r="L57" s="150">
        <f t="shared" ref="L57" si="159">SUM(L52:L56)</f>
        <v>0</v>
      </c>
      <c r="M57" s="177">
        <f t="shared" ref="M57:AJ57" si="160">SUM(M52:M56)</f>
        <v>0</v>
      </c>
      <c r="N57" s="150">
        <f t="shared" si="160"/>
        <v>0</v>
      </c>
      <c r="O57" s="177">
        <f t="shared" si="160"/>
        <v>0</v>
      </c>
      <c r="P57" s="150">
        <f t="shared" si="160"/>
        <v>0</v>
      </c>
      <c r="Q57" s="177">
        <f t="shared" si="160"/>
        <v>0</v>
      </c>
      <c r="R57" s="150">
        <f t="shared" si="160"/>
        <v>0</v>
      </c>
      <c r="S57" s="177">
        <f t="shared" si="160"/>
        <v>0</v>
      </c>
      <c r="T57" s="150">
        <f t="shared" si="160"/>
        <v>0</v>
      </c>
      <c r="U57" s="177">
        <f t="shared" si="160"/>
        <v>0</v>
      </c>
      <c r="V57" s="150">
        <f t="shared" si="160"/>
        <v>0</v>
      </c>
      <c r="W57" s="177">
        <f t="shared" si="160"/>
        <v>0</v>
      </c>
      <c r="X57" s="150">
        <f t="shared" si="160"/>
        <v>0</v>
      </c>
      <c r="Y57" s="177">
        <f t="shared" si="160"/>
        <v>0</v>
      </c>
      <c r="Z57" s="150">
        <f t="shared" si="160"/>
        <v>0</v>
      </c>
      <c r="AA57" s="177">
        <f t="shared" si="160"/>
        <v>0</v>
      </c>
      <c r="AB57" s="150">
        <f t="shared" si="160"/>
        <v>0</v>
      </c>
      <c r="AC57" s="177">
        <f t="shared" si="160"/>
        <v>0</v>
      </c>
      <c r="AD57" s="150">
        <f t="shared" si="160"/>
        <v>0</v>
      </c>
      <c r="AE57" s="177">
        <f t="shared" si="160"/>
        <v>0</v>
      </c>
      <c r="AF57" s="150">
        <f t="shared" si="160"/>
        <v>0</v>
      </c>
      <c r="AG57" s="177">
        <f t="shared" si="160"/>
        <v>0</v>
      </c>
      <c r="AH57" s="150">
        <f t="shared" si="160"/>
        <v>0</v>
      </c>
      <c r="AI57" s="177">
        <f t="shared" si="160"/>
        <v>0</v>
      </c>
      <c r="AJ57" s="150">
        <f t="shared" si="160"/>
        <v>0</v>
      </c>
    </row>
    <row r="58" spans="1:36" ht="25.5" customHeight="1" thickBot="1"/>
    <row r="59" spans="1:36" s="166" customFormat="1" ht="35.1" customHeight="1">
      <c r="A59" s="103" t="s">
        <v>30</v>
      </c>
      <c r="B59" s="105"/>
      <c r="C59" s="105"/>
      <c r="D59" s="178"/>
      <c r="E59" s="178"/>
      <c r="F59" s="178"/>
      <c r="G59" s="106" t="s">
        <v>72</v>
      </c>
      <c r="H59" s="162"/>
      <c r="I59" s="163"/>
      <c r="J59" s="164"/>
      <c r="K59" s="110" t="s">
        <v>233</v>
      </c>
      <c r="L59" s="165"/>
      <c r="M59" s="110" t="s">
        <v>56</v>
      </c>
      <c r="N59" s="165"/>
      <c r="O59" s="110" t="s">
        <v>57</v>
      </c>
      <c r="P59" s="165"/>
      <c r="Q59" s="110" t="s">
        <v>58</v>
      </c>
      <c r="R59" s="165"/>
      <c r="S59" s="110" t="s">
        <v>59</v>
      </c>
      <c r="T59" s="165"/>
      <c r="U59" s="110" t="s">
        <v>60</v>
      </c>
      <c r="V59" s="165"/>
      <c r="W59" s="110" t="s">
        <v>61</v>
      </c>
      <c r="X59" s="165"/>
      <c r="Y59" s="110" t="s">
        <v>62</v>
      </c>
      <c r="Z59" s="165"/>
      <c r="AA59" s="110" t="s">
        <v>63</v>
      </c>
      <c r="AB59" s="165"/>
      <c r="AC59" s="110" t="s">
        <v>69</v>
      </c>
      <c r="AD59" s="165"/>
      <c r="AE59" s="110" t="s">
        <v>70</v>
      </c>
      <c r="AF59" s="165"/>
      <c r="AG59" s="110" t="s">
        <v>71</v>
      </c>
      <c r="AH59" s="165"/>
      <c r="AI59" s="113" t="s">
        <v>246</v>
      </c>
      <c r="AJ59" s="114"/>
    </row>
    <row r="60" spans="1:36" s="130" customFormat="1" ht="30" customHeight="1">
      <c r="A60" s="167"/>
      <c r="B60" s="168" t="s">
        <v>151</v>
      </c>
      <c r="C60" s="168" t="s">
        <v>151</v>
      </c>
      <c r="D60" s="168" t="s">
        <v>305</v>
      </c>
      <c r="E60" s="179" t="s">
        <v>33</v>
      </c>
      <c r="F60" s="180" t="s">
        <v>12</v>
      </c>
      <c r="G60" s="121" t="s">
        <v>34</v>
      </c>
      <c r="H60" s="172" t="s">
        <v>9</v>
      </c>
      <c r="I60" s="173"/>
      <c r="J60" s="174"/>
      <c r="K60" s="125" t="s">
        <v>34</v>
      </c>
      <c r="L60" s="175" t="s">
        <v>9</v>
      </c>
      <c r="M60" s="125" t="s">
        <v>34</v>
      </c>
      <c r="N60" s="175" t="s">
        <v>9</v>
      </c>
      <c r="O60" s="125" t="s">
        <v>34</v>
      </c>
      <c r="P60" s="175" t="s">
        <v>9</v>
      </c>
      <c r="Q60" s="125" t="s">
        <v>34</v>
      </c>
      <c r="R60" s="175" t="s">
        <v>9</v>
      </c>
      <c r="S60" s="125" t="s">
        <v>34</v>
      </c>
      <c r="T60" s="175" t="s">
        <v>9</v>
      </c>
      <c r="U60" s="125" t="s">
        <v>34</v>
      </c>
      <c r="V60" s="175" t="s">
        <v>9</v>
      </c>
      <c r="W60" s="125" t="s">
        <v>34</v>
      </c>
      <c r="X60" s="175" t="s">
        <v>9</v>
      </c>
      <c r="Y60" s="125" t="s">
        <v>34</v>
      </c>
      <c r="Z60" s="175" t="s">
        <v>9</v>
      </c>
      <c r="AA60" s="125" t="s">
        <v>34</v>
      </c>
      <c r="AB60" s="175" t="s">
        <v>9</v>
      </c>
      <c r="AC60" s="125" t="s">
        <v>34</v>
      </c>
      <c r="AD60" s="175" t="s">
        <v>9</v>
      </c>
      <c r="AE60" s="125" t="s">
        <v>34</v>
      </c>
      <c r="AF60" s="175" t="s">
        <v>9</v>
      </c>
      <c r="AG60" s="125" t="s">
        <v>34</v>
      </c>
      <c r="AH60" s="175" t="s">
        <v>9</v>
      </c>
      <c r="AI60" s="128" t="s">
        <v>34</v>
      </c>
      <c r="AJ60" s="129" t="s">
        <v>9</v>
      </c>
    </row>
    <row r="61" spans="1:36" s="212" customFormat="1" ht="20.100000000000001" customHeight="1">
      <c r="A61" s="208" t="s">
        <v>147</v>
      </c>
      <c r="B61" s="222" t="str">
        <f>VLOOKUP('DEC-2016'!A61,MATRIX!$D$1:$H$15,2,FALSE)</f>
        <v>SVE</v>
      </c>
      <c r="C61" s="222" t="str">
        <f>VLOOKUP('DEC-2016'!A61,MATRIX!$D$1:$H$35,3,FALSE)</f>
        <v>Sr. PM</v>
      </c>
      <c r="D61" s="222" t="str">
        <f>VLOOKUP(A61,MATRIX!$D$1:$H$35,4,FALSE)</f>
        <v>Boulogne</v>
      </c>
      <c r="E61" s="223">
        <f>VLOOKUP($C61,MATRIX!$J$2:$L$23,2,FALSE)</f>
        <v>45</v>
      </c>
      <c r="F61" s="224">
        <f>VLOOKUP($C61,MATRIX!$J$2:$L$23,3,FALSE)</f>
        <v>45</v>
      </c>
      <c r="G61" s="207"/>
      <c r="H61" s="229">
        <f>G61*$E61</f>
        <v>0</v>
      </c>
      <c r="I61" s="218"/>
      <c r="J61" s="219"/>
      <c r="K61" s="206"/>
      <c r="L61" s="231">
        <f>K61*$E61</f>
        <v>0</v>
      </c>
      <c r="M61" s="206"/>
      <c r="N61" s="231">
        <f>M61*$E61</f>
        <v>0</v>
      </c>
      <c r="O61" s="206"/>
      <c r="P61" s="231">
        <f>O61*$E61</f>
        <v>0</v>
      </c>
      <c r="Q61" s="206"/>
      <c r="R61" s="231">
        <f>Q61*$E61</f>
        <v>0</v>
      </c>
      <c r="S61" s="206"/>
      <c r="T61" s="231">
        <f>S61*$E61</f>
        <v>0</v>
      </c>
      <c r="U61" s="206"/>
      <c r="V61" s="231">
        <f>U61*$E61</f>
        <v>0</v>
      </c>
      <c r="W61" s="206"/>
      <c r="X61" s="231">
        <f>W61*$E61</f>
        <v>0</v>
      </c>
      <c r="Y61" s="206"/>
      <c r="Z61" s="231">
        <f>Y61*$E61</f>
        <v>0</v>
      </c>
      <c r="AA61" s="206"/>
      <c r="AB61" s="231">
        <f>AA61*$E61</f>
        <v>0</v>
      </c>
      <c r="AC61" s="206"/>
      <c r="AD61" s="231">
        <f>AC61*$E61</f>
        <v>0</v>
      </c>
      <c r="AE61" s="206"/>
      <c r="AF61" s="231">
        <f>AE61*$E61</f>
        <v>0</v>
      </c>
      <c r="AG61" s="206"/>
      <c r="AH61" s="231">
        <f>AG61*$E61</f>
        <v>0</v>
      </c>
      <c r="AI61" s="205"/>
      <c r="AJ61" s="231">
        <f>AI61*$E61</f>
        <v>0</v>
      </c>
    </row>
    <row r="62" spans="1:36" s="212" customFormat="1" ht="20.100000000000001" customHeight="1">
      <c r="A62" s="208" t="s">
        <v>148</v>
      </c>
      <c r="B62" s="222" t="str">
        <f>VLOOKUP('DEC-2016'!A62,MATRIX!$D$1:$H$15,2,FALSE)</f>
        <v>VTY</v>
      </c>
      <c r="C62" s="222" t="str">
        <f>VLOOKUP('DEC-2016'!A62,MATRIX!$D$1:$H$35,3,FALSE)</f>
        <v>Sr. PM</v>
      </c>
      <c r="D62" s="222" t="str">
        <f>VLOOKUP(A62,MATRIX!$D$1:$H$35,4,FALSE)</f>
        <v>Brno</v>
      </c>
      <c r="E62" s="223">
        <f>VLOOKUP($C62,MATRIX!$J$2:$L$23,2,FALSE)</f>
        <v>45</v>
      </c>
      <c r="F62" s="224">
        <f>VLOOKUP($C62,MATRIX!$J$2:$L$23,3,FALSE)</f>
        <v>45</v>
      </c>
      <c r="G62" s="207"/>
      <c r="H62" s="229">
        <f t="shared" ref="H62:H65" si="161">G62*$E62</f>
        <v>0</v>
      </c>
      <c r="I62" s="218"/>
      <c r="J62" s="219"/>
      <c r="K62" s="206"/>
      <c r="L62" s="231">
        <f t="shared" ref="L62:L65" si="162">K62*$E62</f>
        <v>0</v>
      </c>
      <c r="M62" s="206"/>
      <c r="N62" s="231">
        <f t="shared" ref="N62:P65" si="163">M62*$E62</f>
        <v>0</v>
      </c>
      <c r="O62" s="206"/>
      <c r="P62" s="231">
        <f t="shared" si="163"/>
        <v>0</v>
      </c>
      <c r="Q62" s="206"/>
      <c r="R62" s="231">
        <f t="shared" ref="R62" si="164">Q62*$E62</f>
        <v>0</v>
      </c>
      <c r="S62" s="206"/>
      <c r="T62" s="231">
        <f t="shared" ref="T62" si="165">S62*$E62</f>
        <v>0</v>
      </c>
      <c r="U62" s="206"/>
      <c r="V62" s="231">
        <f t="shared" ref="V62" si="166">U62*$E62</f>
        <v>0</v>
      </c>
      <c r="W62" s="206"/>
      <c r="X62" s="231">
        <f t="shared" ref="X62" si="167">W62*$E62</f>
        <v>0</v>
      </c>
      <c r="Y62" s="206"/>
      <c r="Z62" s="231">
        <f t="shared" ref="Z62" si="168">Y62*$E62</f>
        <v>0</v>
      </c>
      <c r="AA62" s="206"/>
      <c r="AB62" s="231">
        <f t="shared" ref="AB62" si="169">AA62*$E62</f>
        <v>0</v>
      </c>
      <c r="AC62" s="206"/>
      <c r="AD62" s="231">
        <f t="shared" ref="AD62" si="170">AC62*$E62</f>
        <v>0</v>
      </c>
      <c r="AE62" s="206"/>
      <c r="AF62" s="231">
        <f t="shared" ref="AF62" si="171">AE62*$E62</f>
        <v>0</v>
      </c>
      <c r="AG62" s="206"/>
      <c r="AH62" s="231">
        <f t="shared" ref="AH62" si="172">AG62*$E62</f>
        <v>0</v>
      </c>
      <c r="AI62" s="205"/>
      <c r="AJ62" s="231">
        <f t="shared" ref="AJ62:AJ65" si="173">AI62*$E62</f>
        <v>0</v>
      </c>
    </row>
    <row r="63" spans="1:36" s="212" customFormat="1" ht="20.100000000000001" customHeight="1">
      <c r="A63" s="208" t="s">
        <v>150</v>
      </c>
      <c r="B63" s="222" t="str">
        <f>VLOOKUP('DEC-2016'!A63,MATRIX!$D$1:$H$15,2,FALSE)</f>
        <v>AME</v>
      </c>
      <c r="C63" s="222" t="str">
        <f>VLOOKUP('DEC-2016'!A63,MATRIX!$D$1:$H$35,3,FALSE)</f>
        <v>Jr. PM</v>
      </c>
      <c r="D63" s="222" t="str">
        <f>VLOOKUP(A63,MATRIX!$D$1:$H$35,4,FALSE)</f>
        <v>Boulogne</v>
      </c>
      <c r="E63" s="223">
        <f>VLOOKUP($C63,MATRIX!$J$2:$L$23,2,FALSE)</f>
        <v>40</v>
      </c>
      <c r="F63" s="224">
        <f>VLOOKUP($C63,MATRIX!$J$2:$L$23,3,FALSE)</f>
        <v>40</v>
      </c>
      <c r="G63" s="207"/>
      <c r="H63" s="229">
        <f t="shared" si="161"/>
        <v>0</v>
      </c>
      <c r="I63" s="218"/>
      <c r="J63" s="219"/>
      <c r="K63" s="206"/>
      <c r="L63" s="231">
        <f t="shared" si="162"/>
        <v>0</v>
      </c>
      <c r="M63" s="206"/>
      <c r="N63" s="231">
        <f t="shared" si="163"/>
        <v>0</v>
      </c>
      <c r="O63" s="206"/>
      <c r="P63" s="231">
        <f t="shared" si="163"/>
        <v>0</v>
      </c>
      <c r="Q63" s="206"/>
      <c r="R63" s="231">
        <f t="shared" ref="R63" si="174">Q63*$E63</f>
        <v>0</v>
      </c>
      <c r="S63" s="206"/>
      <c r="T63" s="231">
        <f t="shared" ref="T63" si="175">S63*$E63</f>
        <v>0</v>
      </c>
      <c r="U63" s="206"/>
      <c r="V63" s="231">
        <f t="shared" ref="V63" si="176">U63*$E63</f>
        <v>0</v>
      </c>
      <c r="W63" s="206"/>
      <c r="X63" s="231">
        <f t="shared" ref="X63" si="177">W63*$E63</f>
        <v>0</v>
      </c>
      <c r="Y63" s="206"/>
      <c r="Z63" s="231">
        <f t="shared" ref="Z63" si="178">Y63*$E63</f>
        <v>0</v>
      </c>
      <c r="AA63" s="206"/>
      <c r="AB63" s="231">
        <f t="shared" ref="AB63" si="179">AA63*$E63</f>
        <v>0</v>
      </c>
      <c r="AC63" s="206"/>
      <c r="AD63" s="231">
        <f t="shared" ref="AD63" si="180">AC63*$E63</f>
        <v>0</v>
      </c>
      <c r="AE63" s="206"/>
      <c r="AF63" s="231">
        <f t="shared" ref="AF63" si="181">AE63*$E63</f>
        <v>0</v>
      </c>
      <c r="AG63" s="206"/>
      <c r="AH63" s="231">
        <f t="shared" ref="AH63" si="182">AG63*$E63</f>
        <v>0</v>
      </c>
      <c r="AI63" s="205"/>
      <c r="AJ63" s="231">
        <f t="shared" si="173"/>
        <v>0</v>
      </c>
    </row>
    <row r="64" spans="1:36" s="212" customFormat="1" ht="20.100000000000001" customHeight="1">
      <c r="A64" s="208" t="s">
        <v>152</v>
      </c>
      <c r="B64" s="222" t="str">
        <f>VLOOKUP('DEC-2016'!A64,MATRIX!$D$1:$H$15,2,FALSE)</f>
        <v>DBA</v>
      </c>
      <c r="C64" s="222" t="str">
        <f>VLOOKUP('DEC-2016'!A64,MATRIX!$D$1:$H$35,3,FALSE)</f>
        <v>CRA</v>
      </c>
      <c r="D64" s="222" t="str">
        <f>VLOOKUP(A64,MATRIX!$D$1:$H$35,4,FALSE)</f>
        <v>Boulogne</v>
      </c>
      <c r="E64" s="223">
        <f>VLOOKUP($C64,MATRIX!$J$2:$L$23,2,FALSE)</f>
        <v>35</v>
      </c>
      <c r="F64" s="224">
        <f>VLOOKUP($C64,MATRIX!$J$2:$L$23,3,FALSE)</f>
        <v>35</v>
      </c>
      <c r="G64" s="207"/>
      <c r="H64" s="229">
        <f t="shared" si="161"/>
        <v>0</v>
      </c>
      <c r="I64" s="218"/>
      <c r="J64" s="219"/>
      <c r="K64" s="206"/>
      <c r="L64" s="231">
        <f t="shared" si="162"/>
        <v>0</v>
      </c>
      <c r="M64" s="206"/>
      <c r="N64" s="231">
        <f t="shared" si="163"/>
        <v>0</v>
      </c>
      <c r="O64" s="206"/>
      <c r="P64" s="231">
        <f t="shared" si="163"/>
        <v>0</v>
      </c>
      <c r="Q64" s="206"/>
      <c r="R64" s="231">
        <f t="shared" ref="R64" si="183">Q64*$E64</f>
        <v>0</v>
      </c>
      <c r="S64" s="206"/>
      <c r="T64" s="231">
        <f t="shared" ref="T64" si="184">S64*$E64</f>
        <v>0</v>
      </c>
      <c r="U64" s="206"/>
      <c r="V64" s="231">
        <f t="shared" ref="V64" si="185">U64*$E64</f>
        <v>0</v>
      </c>
      <c r="W64" s="206"/>
      <c r="X64" s="231">
        <f t="shared" ref="X64" si="186">W64*$E64</f>
        <v>0</v>
      </c>
      <c r="Y64" s="206"/>
      <c r="Z64" s="231">
        <f t="shared" ref="Z64" si="187">Y64*$E64</f>
        <v>0</v>
      </c>
      <c r="AA64" s="206"/>
      <c r="AB64" s="231">
        <f t="shared" ref="AB64" si="188">AA64*$E64</f>
        <v>0</v>
      </c>
      <c r="AC64" s="206"/>
      <c r="AD64" s="231">
        <f t="shared" ref="AD64" si="189">AC64*$E64</f>
        <v>0</v>
      </c>
      <c r="AE64" s="206"/>
      <c r="AF64" s="231">
        <f t="shared" ref="AF64" si="190">AE64*$E64</f>
        <v>0</v>
      </c>
      <c r="AG64" s="206"/>
      <c r="AH64" s="231">
        <f t="shared" ref="AH64" si="191">AG64*$E64</f>
        <v>0</v>
      </c>
      <c r="AI64" s="205"/>
      <c r="AJ64" s="231">
        <f t="shared" si="173"/>
        <v>0</v>
      </c>
    </row>
    <row r="65" spans="1:38" s="212" customFormat="1" ht="20.100000000000001" customHeight="1" thickBot="1">
      <c r="A65" s="209" t="s">
        <v>154</v>
      </c>
      <c r="B65" s="222" t="str">
        <f>VLOOKUP('DEC-2016'!A65,MATRIX!$D$1:$H$15,2,FALSE)</f>
        <v>JLO</v>
      </c>
      <c r="C65" s="222" t="str">
        <f>VLOOKUP('DEC-2016'!A65,MATRIX!$D$1:$H$35,3,FALSE)</f>
        <v>CRA</v>
      </c>
      <c r="D65" s="222" t="str">
        <f>VLOOKUP(A65,MATRIX!$D$1:$H$35,4,FALSE)</f>
        <v>Boulogne</v>
      </c>
      <c r="E65" s="223">
        <f>VLOOKUP($C65,MATRIX!$J$2:$L$23,2,FALSE)</f>
        <v>35</v>
      </c>
      <c r="F65" s="224">
        <f>VLOOKUP($C65,MATRIX!$J$2:$L$23,3,FALSE)</f>
        <v>35</v>
      </c>
      <c r="G65" s="207"/>
      <c r="H65" s="229">
        <f t="shared" si="161"/>
        <v>0</v>
      </c>
      <c r="I65" s="220"/>
      <c r="J65" s="221"/>
      <c r="K65" s="206"/>
      <c r="L65" s="231">
        <f t="shared" si="162"/>
        <v>0</v>
      </c>
      <c r="M65" s="206"/>
      <c r="N65" s="231">
        <f t="shared" si="163"/>
        <v>0</v>
      </c>
      <c r="O65" s="206"/>
      <c r="P65" s="231">
        <f t="shared" si="163"/>
        <v>0</v>
      </c>
      <c r="Q65" s="206"/>
      <c r="R65" s="231">
        <f t="shared" ref="R65" si="192">Q65*$E65</f>
        <v>0</v>
      </c>
      <c r="S65" s="206"/>
      <c r="T65" s="231">
        <f t="shared" ref="T65" si="193">S65*$E65</f>
        <v>0</v>
      </c>
      <c r="U65" s="206"/>
      <c r="V65" s="231">
        <f t="shared" ref="V65" si="194">U65*$E65</f>
        <v>0</v>
      </c>
      <c r="W65" s="206"/>
      <c r="X65" s="231">
        <f t="shared" ref="X65" si="195">W65*$E65</f>
        <v>0</v>
      </c>
      <c r="Y65" s="206"/>
      <c r="Z65" s="231">
        <f t="shared" ref="Z65" si="196">Y65*$E65</f>
        <v>0</v>
      </c>
      <c r="AA65" s="206"/>
      <c r="AB65" s="231">
        <f t="shared" ref="AB65" si="197">AA65*$E65</f>
        <v>0</v>
      </c>
      <c r="AC65" s="206"/>
      <c r="AD65" s="231">
        <f t="shared" ref="AD65" si="198">AC65*$E65</f>
        <v>0</v>
      </c>
      <c r="AE65" s="206"/>
      <c r="AF65" s="231">
        <f t="shared" ref="AF65" si="199">AE65*$E65</f>
        <v>0</v>
      </c>
      <c r="AG65" s="206"/>
      <c r="AH65" s="231">
        <f t="shared" ref="AH65" si="200">AG65*$E65</f>
        <v>0</v>
      </c>
      <c r="AI65" s="205"/>
      <c r="AJ65" s="231">
        <f t="shared" si="173"/>
        <v>0</v>
      </c>
    </row>
    <row r="66" spans="1:38" s="153" customFormat="1" ht="30" customHeight="1">
      <c r="A66" s="147" t="s">
        <v>93</v>
      </c>
      <c r="B66" s="148"/>
      <c r="C66" s="149"/>
      <c r="D66" s="148"/>
      <c r="E66" s="176"/>
      <c r="F66" s="151"/>
      <c r="G66" s="177">
        <f>SUM(G61:G65)</f>
        <v>0</v>
      </c>
      <c r="H66" s="150">
        <f>SUM(H61:H65)</f>
        <v>0</v>
      </c>
      <c r="I66" s="152"/>
      <c r="J66" s="176"/>
      <c r="K66" s="177">
        <f t="shared" ref="K66" si="201">SUM(K61:K65)</f>
        <v>0</v>
      </c>
      <c r="L66" s="150">
        <f t="shared" ref="L66" si="202">SUM(L61:L65)</f>
        <v>0</v>
      </c>
      <c r="M66" s="177">
        <f t="shared" ref="M66:AJ66" si="203">SUM(M61:M65)</f>
        <v>0</v>
      </c>
      <c r="N66" s="150">
        <f t="shared" si="203"/>
        <v>0</v>
      </c>
      <c r="O66" s="177">
        <f t="shared" si="203"/>
        <v>0</v>
      </c>
      <c r="P66" s="150">
        <f t="shared" si="203"/>
        <v>0</v>
      </c>
      <c r="Q66" s="177">
        <f t="shared" si="203"/>
        <v>0</v>
      </c>
      <c r="R66" s="150">
        <f t="shared" si="203"/>
        <v>0</v>
      </c>
      <c r="S66" s="177">
        <f t="shared" si="203"/>
        <v>0</v>
      </c>
      <c r="T66" s="150">
        <f t="shared" si="203"/>
        <v>0</v>
      </c>
      <c r="U66" s="177">
        <f t="shared" si="203"/>
        <v>0</v>
      </c>
      <c r="V66" s="150">
        <f t="shared" si="203"/>
        <v>0</v>
      </c>
      <c r="W66" s="177">
        <f t="shared" si="203"/>
        <v>0</v>
      </c>
      <c r="X66" s="150">
        <f t="shared" si="203"/>
        <v>0</v>
      </c>
      <c r="Y66" s="177">
        <f t="shared" si="203"/>
        <v>0</v>
      </c>
      <c r="Z66" s="150">
        <f t="shared" si="203"/>
        <v>0</v>
      </c>
      <c r="AA66" s="177">
        <f t="shared" si="203"/>
        <v>0</v>
      </c>
      <c r="AB66" s="150">
        <f t="shared" si="203"/>
        <v>0</v>
      </c>
      <c r="AC66" s="177">
        <f t="shared" si="203"/>
        <v>0</v>
      </c>
      <c r="AD66" s="150">
        <f t="shared" si="203"/>
        <v>0</v>
      </c>
      <c r="AE66" s="177">
        <f t="shared" si="203"/>
        <v>0</v>
      </c>
      <c r="AF66" s="150">
        <f t="shared" si="203"/>
        <v>0</v>
      </c>
      <c r="AG66" s="177">
        <f t="shared" si="203"/>
        <v>0</v>
      </c>
      <c r="AH66" s="150">
        <f t="shared" si="203"/>
        <v>0</v>
      </c>
      <c r="AI66" s="177">
        <f t="shared" si="203"/>
        <v>0</v>
      </c>
      <c r="AJ66" s="150">
        <f t="shared" si="203"/>
        <v>0</v>
      </c>
    </row>
    <row r="67" spans="1:38" ht="44.25" customHeight="1" thickBot="1"/>
    <row r="68" spans="1:38" s="166" customFormat="1" ht="35.1" customHeight="1">
      <c r="A68" s="245" t="s">
        <v>77</v>
      </c>
      <c r="B68" s="246"/>
      <c r="C68" s="247"/>
      <c r="D68" s="248"/>
      <c r="E68" s="248"/>
      <c r="F68" s="248"/>
      <c r="G68" s="249" t="s">
        <v>78</v>
      </c>
      <c r="H68" s="249"/>
      <c r="I68" s="250"/>
      <c r="J68" s="250"/>
      <c r="K68" s="249" t="s">
        <v>79</v>
      </c>
      <c r="L68" s="249"/>
      <c r="M68" s="249" t="s">
        <v>79</v>
      </c>
      <c r="N68" s="249"/>
      <c r="O68" s="249" t="s">
        <v>80</v>
      </c>
      <c r="P68" s="249"/>
      <c r="Q68" s="249" t="s">
        <v>81</v>
      </c>
      <c r="R68" s="249"/>
      <c r="S68" s="249" t="s">
        <v>82</v>
      </c>
      <c r="T68" s="249"/>
      <c r="U68" s="249" t="s">
        <v>83</v>
      </c>
      <c r="V68" s="249"/>
      <c r="W68" s="249" t="s">
        <v>84</v>
      </c>
      <c r="X68" s="249"/>
      <c r="Y68" s="249" t="s">
        <v>85</v>
      </c>
      <c r="Z68" s="249"/>
      <c r="AA68" s="249" t="s">
        <v>86</v>
      </c>
      <c r="AB68" s="249"/>
      <c r="AC68" s="249" t="s">
        <v>87</v>
      </c>
      <c r="AD68" s="249"/>
      <c r="AE68" s="249" t="s">
        <v>88</v>
      </c>
      <c r="AF68" s="249"/>
      <c r="AG68" s="249" t="s">
        <v>89</v>
      </c>
      <c r="AH68" s="249"/>
      <c r="AI68" s="249" t="s">
        <v>90</v>
      </c>
      <c r="AJ68" s="249"/>
      <c r="AK68" s="251" t="s">
        <v>77</v>
      </c>
      <c r="AL68" s="252"/>
    </row>
    <row r="69" spans="1:38" s="153" customFormat="1" ht="30" customHeight="1">
      <c r="A69" s="253" t="s">
        <v>73</v>
      </c>
      <c r="B69" s="253"/>
      <c r="C69" s="254"/>
      <c r="D69" s="255"/>
      <c r="E69" s="256"/>
      <c r="F69" s="257"/>
      <c r="G69" s="258"/>
      <c r="H69" s="259">
        <f>SUMIF($A$4:$A$67,"SUBTOTAL CONTRACTED SERVICES",H$4:H$67)+SUMIF($A$4:$A$67,"SUBTOTAL ADDITIONAL SERVICES",H$4:H$67)</f>
        <v>0</v>
      </c>
      <c r="I69" s="260"/>
      <c r="J69" s="261"/>
      <c r="K69" s="258"/>
      <c r="L69" s="259">
        <f>SUMIF($A$4:$A$67,"SUBTOTAL CONTRACTED SERVICES",L$4:L$67)+SUMIF($A$4:$A$67,"SUBTOTAL ADDITIONAL SERVICES",L$4:L$67)</f>
        <v>0</v>
      </c>
      <c r="M69" s="258"/>
      <c r="N69" s="259">
        <f>SUMIF($A$4:$A$67,"SUBTOTAL CONTRACTED SERVICES",N$4:N$67)+SUMIF($A$4:$A$67,"SUBTOTAL ADDITIONAL SERVICES",N$4:N$67)</f>
        <v>0</v>
      </c>
      <c r="O69" s="258"/>
      <c r="P69" s="259">
        <f>SUMIF($A$4:$A$67,"SUBTOTAL CONTRACTED SERVICES",P$4:P$67)+SUMIF($A$4:$A$67,"SUBTOTAL ADDITIONAL SERVICES",P$4:P$67)</f>
        <v>0</v>
      </c>
      <c r="Q69" s="258"/>
      <c r="R69" s="259">
        <f t="shared" ref="R69" si="204">SUMIF($A$4:$A$67,"SUBTOTAL CONTRACTED SERVICES",R$4:R$67)+SUMIF($A$4:$A$67,"SUBTOTAL ADDITIONAL SERVICES",R$4:R$67)</f>
        <v>0</v>
      </c>
      <c r="S69" s="258"/>
      <c r="T69" s="259">
        <f t="shared" ref="T69" si="205">SUMIF($A$4:$A$67,"SUBTOTAL CONTRACTED SERVICES",T$4:T$67)+SUMIF($A$4:$A$67,"SUBTOTAL ADDITIONAL SERVICES",T$4:T$67)</f>
        <v>0</v>
      </c>
      <c r="U69" s="258"/>
      <c r="V69" s="259">
        <f t="shared" ref="V69" si="206">SUMIF($A$4:$A$67,"SUBTOTAL CONTRACTED SERVICES",V$4:V$67)+SUMIF($A$4:$A$67,"SUBTOTAL ADDITIONAL SERVICES",V$4:V$67)</f>
        <v>0</v>
      </c>
      <c r="W69" s="258"/>
      <c r="X69" s="259">
        <f t="shared" ref="X69" si="207">SUMIF($A$4:$A$67,"SUBTOTAL CONTRACTED SERVICES",X$4:X$67)+SUMIF($A$4:$A$67,"SUBTOTAL ADDITIONAL SERVICES",X$4:X$67)</f>
        <v>0</v>
      </c>
      <c r="Y69" s="258"/>
      <c r="Z69" s="259">
        <f t="shared" ref="Z69" si="208">SUMIF($A$4:$A$67,"SUBTOTAL CONTRACTED SERVICES",Z$4:Z$67)+SUMIF($A$4:$A$67,"SUBTOTAL ADDITIONAL SERVICES",Z$4:Z$67)</f>
        <v>0</v>
      </c>
      <c r="AA69" s="258"/>
      <c r="AB69" s="259">
        <f t="shared" ref="AB69" si="209">SUMIF($A$4:$A$67,"SUBTOTAL CONTRACTED SERVICES",AB$4:AB$67)+SUMIF($A$4:$A$67,"SUBTOTAL ADDITIONAL SERVICES",AB$4:AB$67)</f>
        <v>0</v>
      </c>
      <c r="AC69" s="258"/>
      <c r="AD69" s="259">
        <f t="shared" ref="AD69" si="210">SUMIF($A$4:$A$67,"SUBTOTAL CONTRACTED SERVICES",AD$4:AD$67)+SUMIF($A$4:$A$67,"SUBTOTAL ADDITIONAL SERVICES",AD$4:AD$67)</f>
        <v>0</v>
      </c>
      <c r="AE69" s="258"/>
      <c r="AF69" s="259">
        <f t="shared" ref="AF69" si="211">SUMIF($A$4:$A$67,"SUBTOTAL CONTRACTED SERVICES",AF$4:AF$67)+SUMIF($A$4:$A$67,"SUBTOTAL ADDITIONAL SERVICES",AF$4:AF$67)</f>
        <v>0</v>
      </c>
      <c r="AG69" s="258"/>
      <c r="AH69" s="259">
        <f t="shared" ref="AH69" si="212">SUMIF($A$4:$A$67,"SUBTOTAL CONTRACTED SERVICES",AH$4:AH$67)+SUMIF($A$4:$A$67,"SUBTOTAL ADDITIONAL SERVICES",AH$4:AH$67)</f>
        <v>0</v>
      </c>
      <c r="AI69" s="258"/>
      <c r="AJ69" s="259">
        <f t="shared" ref="AJ69" si="213">SUMIF($A$4:$A$67,"SUBTOTAL CONTRACTED SERVICES",AJ$4:AJ$67)+SUMIF($A$4:$A$67,"SUBTOTAL ADDITIONAL SERVICES",AJ$4:AJ$67)</f>
        <v>0</v>
      </c>
      <c r="AK69" s="262">
        <f>SUM(G69:AJ69)</f>
        <v>0</v>
      </c>
      <c r="AL69" s="263"/>
    </row>
    <row r="70" spans="1:38" s="153" customFormat="1" ht="30" customHeight="1">
      <c r="A70" s="264" t="s">
        <v>74</v>
      </c>
      <c r="B70" s="264"/>
      <c r="C70" s="265"/>
      <c r="D70" s="266"/>
      <c r="E70" s="267"/>
      <c r="F70" s="268"/>
      <c r="G70" s="269"/>
      <c r="H70" s="270">
        <f>SUMIF($A$4:$A$67,"SUBTOTAL PASS-THROUGH COSTS",H$4:H$67)</f>
        <v>0</v>
      </c>
      <c r="I70" s="271"/>
      <c r="J70" s="272"/>
      <c r="K70" s="269"/>
      <c r="L70" s="270">
        <f>SUMIF($A$4:$A$67,"SUBTOTAL PASS-THROUGH COSTS",L$4:L$67)</f>
        <v>0</v>
      </c>
      <c r="M70" s="269"/>
      <c r="N70" s="270">
        <f>SUMIF($A$4:$A$67,"SUBTOTAL PASS-THROUGH COSTS",N$4:N$67)</f>
        <v>0</v>
      </c>
      <c r="O70" s="269"/>
      <c r="P70" s="270">
        <f>SUMIF($A$4:$A$67,"SUBTOTAL PASS-THROUGH COSTS",P$4:P$67)</f>
        <v>0</v>
      </c>
      <c r="Q70" s="269"/>
      <c r="R70" s="270">
        <f t="shared" ref="R70" si="214">SUMIF($A$4:$A$67,"SUBTOTAL PASS-THROUGH COSTS",R$4:R$67)</f>
        <v>0</v>
      </c>
      <c r="S70" s="269"/>
      <c r="T70" s="270">
        <f t="shared" ref="T70" si="215">SUMIF($A$4:$A$67,"SUBTOTAL PASS-THROUGH COSTS",T$4:T$67)</f>
        <v>0</v>
      </c>
      <c r="U70" s="269"/>
      <c r="V70" s="270">
        <f t="shared" ref="V70" si="216">SUMIF($A$4:$A$67,"SUBTOTAL PASS-THROUGH COSTS",V$4:V$67)</f>
        <v>0</v>
      </c>
      <c r="W70" s="269"/>
      <c r="X70" s="270">
        <f t="shared" ref="X70" si="217">SUMIF($A$4:$A$67,"SUBTOTAL PASS-THROUGH COSTS",X$4:X$67)</f>
        <v>0</v>
      </c>
      <c r="Y70" s="269"/>
      <c r="Z70" s="270">
        <f t="shared" ref="Z70" si="218">SUMIF($A$4:$A$67,"SUBTOTAL PASS-THROUGH COSTS",Z$4:Z$67)</f>
        <v>0</v>
      </c>
      <c r="AA70" s="269"/>
      <c r="AB70" s="270">
        <f t="shared" ref="AB70" si="219">SUMIF($A$4:$A$67,"SUBTOTAL PASS-THROUGH COSTS",AB$4:AB$67)</f>
        <v>0</v>
      </c>
      <c r="AC70" s="269"/>
      <c r="AD70" s="270">
        <f t="shared" ref="AD70" si="220">SUMIF($A$4:$A$67,"SUBTOTAL PASS-THROUGH COSTS",AD$4:AD$67)</f>
        <v>0</v>
      </c>
      <c r="AE70" s="269"/>
      <c r="AF70" s="270">
        <f t="shared" ref="AF70" si="221">SUMIF($A$4:$A$67,"SUBTOTAL PASS-THROUGH COSTS",AF$4:AF$67)</f>
        <v>0</v>
      </c>
      <c r="AG70" s="269"/>
      <c r="AH70" s="270">
        <f t="shared" ref="AH70" si="222">SUMIF($A$4:$A$67,"SUBTOTAL PASS-THROUGH COSTS",AH$4:AH$67)</f>
        <v>0</v>
      </c>
      <c r="AI70" s="269"/>
      <c r="AJ70" s="270">
        <f t="shared" ref="AJ70" si="223">SUMIF($A$4:$A$67,"SUBTOTAL PASS-THROUGH COSTS",AJ$4:AJ$67)</f>
        <v>0</v>
      </c>
      <c r="AK70" s="262">
        <f>SUM(G70:AJ70)</f>
        <v>0</v>
      </c>
      <c r="AL70" s="263"/>
    </row>
    <row r="71" spans="1:38" s="153" customFormat="1" ht="30" customHeight="1" thickBot="1">
      <c r="A71" s="273" t="s">
        <v>75</v>
      </c>
      <c r="B71" s="274"/>
      <c r="C71" s="275"/>
      <c r="D71" s="274"/>
      <c r="E71" s="276"/>
      <c r="F71" s="277"/>
      <c r="G71" s="278"/>
      <c r="H71" s="279">
        <f>SUMIF($A$4:$A$67,"SUBTOTAL EXTERNAL RESOURCES",H$4:H$67)+SUMIF($A$4:$A$67,"SUBTOTAL INTERNAL RESOURCES",H$4:H$67)</f>
        <v>0</v>
      </c>
      <c r="I71" s="280"/>
      <c r="J71" s="281"/>
      <c r="K71" s="278"/>
      <c r="L71" s="279">
        <f>SUMIF($A$4:$A$67,"SUBTOTAL EXTERNAL RESOURCES",L$4:L$67)+SUMIF($A$4:$A$67,"SUBTOTAL INTERNAL RESOURCES",L$4:L$67)</f>
        <v>0</v>
      </c>
      <c r="M71" s="278"/>
      <c r="N71" s="279">
        <f>SUMIF($A$4:$A$67,"SUBTOTAL EXTERNAL RESOURCES",N$4:N$67)+SUMIF($A$4:$A$67,"SUBTOTAL INTERNAL RESOURCES",N$4:N$67)</f>
        <v>0</v>
      </c>
      <c r="O71" s="278"/>
      <c r="P71" s="279">
        <f>SUMIF($A$4:$A$67,"SUBTOTAL EXTERNAL RESOURCES",P$4:P$67)+SUMIF($A$4:$A$67,"SUBTOTAL INTERNAL RESOURCES",P$4:P$67)</f>
        <v>0</v>
      </c>
      <c r="Q71" s="278"/>
      <c r="R71" s="279">
        <f t="shared" ref="R71" si="224">SUMIF($A$4:$A$67,"SUBTOTAL EXTERNAL RESOURCES",R$4:R$67)+SUMIF($A$4:$A$67,"SUBTOTAL INTERNAL RESOURCES",R$4:R$67)</f>
        <v>0</v>
      </c>
      <c r="S71" s="278"/>
      <c r="T71" s="279">
        <f t="shared" ref="T71" si="225">SUMIF($A$4:$A$67,"SUBTOTAL EXTERNAL RESOURCES",T$4:T$67)+SUMIF($A$4:$A$67,"SUBTOTAL INTERNAL RESOURCES",T$4:T$67)</f>
        <v>0</v>
      </c>
      <c r="U71" s="278"/>
      <c r="V71" s="279">
        <f t="shared" ref="V71" si="226">SUMIF($A$4:$A$67,"SUBTOTAL EXTERNAL RESOURCES",V$4:V$67)+SUMIF($A$4:$A$67,"SUBTOTAL INTERNAL RESOURCES",V$4:V$67)</f>
        <v>0</v>
      </c>
      <c r="W71" s="278"/>
      <c r="X71" s="279">
        <f t="shared" ref="X71" si="227">SUMIF($A$4:$A$67,"SUBTOTAL EXTERNAL RESOURCES",X$4:X$67)+SUMIF($A$4:$A$67,"SUBTOTAL INTERNAL RESOURCES",X$4:X$67)</f>
        <v>0</v>
      </c>
      <c r="Y71" s="278"/>
      <c r="Z71" s="279">
        <f t="shared" ref="Z71" si="228">SUMIF($A$4:$A$67,"SUBTOTAL EXTERNAL RESOURCES",Z$4:Z$67)+SUMIF($A$4:$A$67,"SUBTOTAL INTERNAL RESOURCES",Z$4:Z$67)</f>
        <v>0</v>
      </c>
      <c r="AA71" s="278"/>
      <c r="AB71" s="279">
        <f t="shared" ref="AB71" si="229">SUMIF($A$4:$A$67,"SUBTOTAL EXTERNAL RESOURCES",AB$4:AB$67)+SUMIF($A$4:$A$67,"SUBTOTAL INTERNAL RESOURCES",AB$4:AB$67)</f>
        <v>0</v>
      </c>
      <c r="AC71" s="278"/>
      <c r="AD71" s="279">
        <f t="shared" ref="AD71" si="230">SUMIF($A$4:$A$67,"SUBTOTAL EXTERNAL RESOURCES",AD$4:AD$67)+SUMIF($A$4:$A$67,"SUBTOTAL INTERNAL RESOURCES",AD$4:AD$67)</f>
        <v>0</v>
      </c>
      <c r="AE71" s="278"/>
      <c r="AF71" s="279">
        <f t="shared" ref="AF71" si="231">SUMIF($A$4:$A$67,"SUBTOTAL EXTERNAL RESOURCES",AF$4:AF$67)+SUMIF($A$4:$A$67,"SUBTOTAL INTERNAL RESOURCES",AF$4:AF$67)</f>
        <v>0</v>
      </c>
      <c r="AG71" s="278"/>
      <c r="AH71" s="279">
        <f t="shared" ref="AH71" si="232">SUMIF($A$4:$A$67,"SUBTOTAL EXTERNAL RESOURCES",AH$4:AH$67)+SUMIF($A$4:$A$67,"SUBTOTAL INTERNAL RESOURCES",AH$4:AH$67)</f>
        <v>0</v>
      </c>
      <c r="AI71" s="278"/>
      <c r="AJ71" s="279">
        <f t="shared" ref="AJ71" si="233">SUMIF($A$4:$A$67,"SUBTOTAL EXTERNAL RESOURCES",AJ$4:AJ$67)+SUMIF($A$4:$A$67,"SUBTOTAL INTERNAL RESOURCES",AJ$4:AJ$67)</f>
        <v>0</v>
      </c>
      <c r="AK71" s="262">
        <f>SUM(G71:AJ71)</f>
        <v>0</v>
      </c>
      <c r="AL71" s="263"/>
    </row>
    <row r="72" spans="1:38" s="153" customFormat="1" ht="30" customHeight="1" thickTop="1" thickBot="1">
      <c r="A72" s="253" t="s">
        <v>76</v>
      </c>
      <c r="B72" s="255"/>
      <c r="C72" s="254"/>
      <c r="D72" s="255"/>
      <c r="E72" s="256"/>
      <c r="F72" s="257"/>
      <c r="G72" s="282" t="e">
        <f>H72/H69</f>
        <v>#DIV/0!</v>
      </c>
      <c r="H72" s="259">
        <f>H69-H71</f>
        <v>0</v>
      </c>
      <c r="I72" s="260"/>
      <c r="J72" s="261"/>
      <c r="K72" s="282" t="e">
        <f>L72/L69</f>
        <v>#DIV/0!</v>
      </c>
      <c r="L72" s="259">
        <f>L69-L71</f>
        <v>0</v>
      </c>
      <c r="M72" s="282" t="e">
        <f>N72/N69</f>
        <v>#DIV/0!</v>
      </c>
      <c r="N72" s="259">
        <f>N69-N71</f>
        <v>0</v>
      </c>
      <c r="O72" s="282" t="e">
        <f>P72/P69</f>
        <v>#DIV/0!</v>
      </c>
      <c r="P72" s="259">
        <f>P69-P71</f>
        <v>0</v>
      </c>
      <c r="Q72" s="282" t="e">
        <f t="shared" ref="Q72" si="234">R72/R69</f>
        <v>#DIV/0!</v>
      </c>
      <c r="R72" s="259">
        <f t="shared" ref="R72" si="235">R69-R71</f>
        <v>0</v>
      </c>
      <c r="S72" s="282" t="e">
        <f t="shared" ref="S72" si="236">T72/T69</f>
        <v>#DIV/0!</v>
      </c>
      <c r="T72" s="259">
        <f t="shared" ref="T72" si="237">T69-T71</f>
        <v>0</v>
      </c>
      <c r="U72" s="282" t="e">
        <f t="shared" ref="U72" si="238">V72/V69</f>
        <v>#DIV/0!</v>
      </c>
      <c r="V72" s="259">
        <f t="shared" ref="V72" si="239">V69-V71</f>
        <v>0</v>
      </c>
      <c r="W72" s="282" t="e">
        <f t="shared" ref="W72" si="240">X72/X69</f>
        <v>#DIV/0!</v>
      </c>
      <c r="X72" s="259">
        <f t="shared" ref="X72" si="241">X69-X71</f>
        <v>0</v>
      </c>
      <c r="Y72" s="282" t="e">
        <f t="shared" ref="Y72" si="242">Z72/Z69</f>
        <v>#DIV/0!</v>
      </c>
      <c r="Z72" s="259">
        <f t="shared" ref="Z72" si="243">Z69-Z71</f>
        <v>0</v>
      </c>
      <c r="AA72" s="282" t="e">
        <f t="shared" ref="AA72" si="244">AB72/AB69</f>
        <v>#DIV/0!</v>
      </c>
      <c r="AB72" s="259">
        <f t="shared" ref="AB72" si="245">AB69-AB71</f>
        <v>0</v>
      </c>
      <c r="AC72" s="282" t="e">
        <f t="shared" ref="AC72" si="246">AD72/AD69</f>
        <v>#DIV/0!</v>
      </c>
      <c r="AD72" s="259">
        <f t="shared" ref="AD72" si="247">AD69-AD71</f>
        <v>0</v>
      </c>
      <c r="AE72" s="282" t="e">
        <f t="shared" ref="AE72" si="248">AF72/AF69</f>
        <v>#DIV/0!</v>
      </c>
      <c r="AF72" s="259">
        <f t="shared" ref="AF72" si="249">AF69-AF71</f>
        <v>0</v>
      </c>
      <c r="AG72" s="282" t="e">
        <f t="shared" ref="AG72" si="250">AH72/AH69</f>
        <v>#DIV/0!</v>
      </c>
      <c r="AH72" s="259">
        <f t="shared" ref="AH72" si="251">AH69-AH71</f>
        <v>0</v>
      </c>
      <c r="AI72" s="282" t="e">
        <f t="shared" ref="AI72" si="252">AJ72/AJ69</f>
        <v>#DIV/0!</v>
      </c>
      <c r="AJ72" s="259">
        <f t="shared" ref="AJ72" si="253">AJ69-AJ71</f>
        <v>0</v>
      </c>
      <c r="AK72" s="283">
        <f>AJ72+AH72+AF72+AD72+AB72+Z72+X72+V72+T72+R72+P72+N72+L72+H72</f>
        <v>0</v>
      </c>
      <c r="AL72" s="284" t="e">
        <f>AK72/AK69</f>
        <v>#DIV/0!</v>
      </c>
    </row>
  </sheetData>
  <customSheetViews>
    <customSheetView guid="{AB07981E-B6EE-4828-9B0B-FDB80B3C2204}" scale="85" showPageBreaks="1" fitToPage="1" printArea="1" hiddenColumns="1" view="pageBreakPreview" showRuler="0">
      <selection activeCell="B38" sqref="B38"/>
      <rowBreaks count="12" manualBreakCount="12">
        <brk id="52" max="13" man="1"/>
        <brk id="94" max="13" man="1"/>
        <brk id="132" max="13" man="1"/>
        <brk id="168" max="13" man="1"/>
        <brk id="170" max="13" man="1"/>
        <brk id="172" max="13" man="1"/>
        <brk id="174" max="13" man="1"/>
        <brk id="177" max="13" man="1"/>
        <brk id="181" max="13" man="1"/>
        <brk id="211" max="13" man="1"/>
        <brk id="278" max="13" man="1"/>
        <brk id="279" max="13" man="1"/>
      </rowBreaks>
      <pageMargins left="0.15748031496062992" right="0.15748031496062992" top="0.41" bottom="0.16" header="0.15748031496062992" footer="0.16"/>
      <printOptions horizontalCentered="1"/>
      <pageSetup paperSize="9" scale="56" fitToHeight="0" orientation="landscape" useFirstPageNumber="1" r:id="rId1"/>
      <headerFooter alignWithMargins="0">
        <oddHeader>&amp;L&amp;"Arial,Normal"&amp;10Protocole 2010-01 - EVACOD
Laboratoires ELERTE&amp;R&amp;"Arial,Normal"&amp;9&amp;F</oddHeader>
        <oddFooter>&amp;L&amp;9Version 1.0 &amp;C&amp;"CG Omega,Gras"ADDS&amp;R&amp;8Page &amp;P of &amp;N</oddFooter>
      </headerFooter>
    </customSheetView>
    <customSheetView guid="{595DD4E9-435F-459B-B838-ED7B39B3B724}" scale="70" showPageBreaks="1" printArea="1" hiddenColumns="1" showRuler="0" topLeftCell="A236">
      <selection activeCell="K264" sqref="K264"/>
      <rowBreaks count="11" manualBreakCount="11">
        <brk id="52" max="13" man="1"/>
        <brk id="103" max="13" man="1"/>
        <brk id="141" max="13" man="1"/>
        <brk id="174" max="13" man="1"/>
        <brk id="176" max="13" man="1"/>
        <brk id="178" max="13" man="1"/>
        <brk id="180" max="13" man="1"/>
        <brk id="183" max="13" man="1"/>
        <brk id="184" max="13" man="1"/>
        <brk id="196" max="13" man="1"/>
        <brk id="206" max="13" man="1"/>
      </rowBreaks>
      <pageMargins left="0.15748031496062992" right="0.15748031496062992" top="0.41" bottom="0.16" header="0.15748031496062992" footer="0.16"/>
      <printOptions horizontalCentered="1"/>
      <pageSetup paperSize="9" scale="56" fitToHeight="0" orientation="landscape" useFirstPageNumber="1" r:id="rId2"/>
      <headerFooter alignWithMargins="0">
        <oddHeader>&amp;L&amp;"Arial,Normal"&amp;10Protocole 2010-01 - EVACOD
Laboratoires ELERTE&amp;R&amp;"Arial,Normal"&amp;9&amp;F</oddHeader>
        <oddFooter>&amp;L&amp;9Version 1.0 &amp;C&amp;"CG Omega,Gras"ADDS&amp;R&amp;8Page &amp;P of &amp;N</oddFooter>
      </headerFooter>
    </customSheetView>
    <customSheetView guid="{CC20D1E3-F42D-47C0-82FC-D600CA76CBF5}" scale="85" showPageBreaks="1" printArea="1" hiddenColumns="1" view="pageBreakPreview" showRuler="0" topLeftCell="A23">
      <selection activeCell="K47" sqref="K47"/>
      <rowBreaks count="11" manualBreakCount="11">
        <brk id="52" max="13" man="1"/>
        <brk id="103" max="13" man="1"/>
        <brk id="141" max="13" man="1"/>
        <brk id="174" max="13" man="1"/>
        <brk id="176" max="13" man="1"/>
        <brk id="178" max="13" man="1"/>
        <brk id="180" max="13" man="1"/>
        <brk id="183" max="13" man="1"/>
        <brk id="184" max="13" man="1"/>
        <brk id="199" max="13" man="1"/>
        <brk id="206" max="13" man="1"/>
      </rowBreaks>
      <pageMargins left="0.15748031496062992" right="0.15748031496062992" top="0.41" bottom="0.16" header="0.15748031496062992" footer="0.16"/>
      <printOptions horizontalCentered="1"/>
      <pageSetup paperSize="9" scale="56" fitToHeight="0" orientation="landscape" useFirstPageNumber="1" r:id="rId3"/>
      <headerFooter alignWithMargins="0">
        <oddHeader>&amp;L&amp;"Arial,Normal"&amp;10Protocole 2010-01 - EVACOD
Laboratoires ELERTE&amp;R&amp;"Arial,Normal"&amp;9&amp;F</oddHeader>
        <oddFooter>&amp;L&amp;9Version 1.0 &amp;C&amp;"CG Omega,Gras"ADDS&amp;R&amp;8Page &amp;P of &amp;N</oddFooter>
      </headerFooter>
    </customSheetView>
    <customSheetView guid="{C2D29F0A-6D5B-45C8-B9CA-F187AB43AF36}" scale="70" showPageBreaks="1" fitToPage="1" printArea="1" hiddenColumns="1" view="pageBreakPreview" showRuler="0" topLeftCell="B1">
      <selection activeCell="I184" sqref="I184"/>
      <rowBreaks count="9" manualBreakCount="9">
        <brk id="52" max="13" man="1"/>
        <brk id="103" max="13" man="1"/>
        <brk id="141" max="13" man="1"/>
        <brk id="174" max="13" man="1"/>
        <brk id="176" max="13" man="1"/>
        <brk id="179" max="13" man="1"/>
        <brk id="182" max="13" man="1"/>
        <brk id="183" max="13" man="1"/>
        <brk id="227" max="13" man="1"/>
      </rowBreaks>
      <pageMargins left="0.15748031496062992" right="0.15748031496062992" top="0.46" bottom="0.16" header="0.15748031496062992" footer="0.16"/>
      <printOptions horizontalCentered="1"/>
      <pageSetup paperSize="9" scale="56" fitToHeight="0" orientation="landscape" useFirstPageNumber="1" r:id="rId4"/>
      <headerFooter alignWithMargins="0">
        <oddHeader>&amp;L&amp;"Arial,Normal"&amp;10Protocole 2010-01 - EVACOD
Laboratoires ELERTE&amp;R&amp;"Arial,Normal"&amp;9&amp;F</oddHeader>
        <oddFooter>&amp;L&amp;9Version 1.0 &amp;C&amp;"CG Omega,Gras"ADDS&amp;R&amp;8Page &amp;P of &amp;N</oddFooter>
      </headerFooter>
    </customSheetView>
    <customSheetView guid="{F101E7A4-8DF5-4473-8771-C54162C92332}" scale="80" showPageBreaks="1" printArea="1" hiddenColumns="1" view="pageBreakPreview" showRuler="0" topLeftCell="D142">
      <selection activeCell="K186" sqref="K186"/>
      <rowBreaks count="10" manualBreakCount="10">
        <brk id="52" max="13" man="1"/>
        <brk id="103" max="13" man="1"/>
        <brk id="141" max="13" man="1"/>
        <brk id="174" max="13" man="1"/>
        <brk id="176" max="13" man="1"/>
        <brk id="178" max="13" man="1"/>
        <brk id="180" max="13" man="1"/>
        <brk id="183" max="13" man="1"/>
        <brk id="184" max="13" man="1"/>
        <brk id="206" max="13" man="1"/>
      </rowBreaks>
      <pageMargins left="0.15748031496062992" right="0.15748031496062992" top="0.41" bottom="0.16" header="0.15748031496062992" footer="0.16"/>
      <printOptions horizontalCentered="1"/>
      <pageSetup paperSize="9" scale="56" fitToHeight="0" orientation="landscape" useFirstPageNumber="1" r:id="rId5"/>
      <headerFooter alignWithMargins="0">
        <oddHeader>&amp;L&amp;"Arial,Normal"&amp;10Protocole 2010-01 - EVACOD
Laboratoires ELERTE&amp;R&amp;"Arial,Normal"&amp;9&amp;F</oddHeader>
        <oddFooter>&amp;L&amp;9Version 1.0 &amp;C&amp;"CG Omega,Gras"ADDS&amp;R&amp;8Page &amp;P of &amp;N</oddFooter>
      </headerFooter>
    </customSheetView>
    <customSheetView guid="{3790F7A2-2312-4152-85B5-D33CF19E9A66}" scale="70" showPageBreaks="1" fitToPage="1" printArea="1" hiddenColumns="1" view="pageBreakPreview" showRuler="0" topLeftCell="A145">
      <selection activeCell="E62" sqref="E62"/>
      <rowBreaks count="11" manualBreakCount="11">
        <brk id="52" max="13" man="1"/>
        <brk id="103" max="13" man="1"/>
        <brk id="141" max="13" man="1"/>
        <brk id="177" max="13" man="1"/>
        <brk id="179" max="13" man="1"/>
        <brk id="181" max="13" man="1"/>
        <brk id="183" max="13" man="1"/>
        <brk id="186" max="13" man="1"/>
        <brk id="190" max="13" man="1"/>
        <brk id="220" max="13" man="1"/>
        <brk id="288" max="13" man="1"/>
      </rowBreaks>
      <pageMargins left="0.15748031496062992" right="0.15748031496062992" top="0.41" bottom="0.16" header="0.15748031496062992" footer="0.16"/>
      <printOptions horizontalCentered="1"/>
      <pageSetup paperSize="9" scale="56" fitToHeight="0" orientation="landscape" useFirstPageNumber="1" r:id="rId6"/>
      <headerFooter alignWithMargins="0">
        <oddHeader>&amp;L&amp;"Arial,Normal"&amp;10Protocole 2010-01 - EVACOD
Laboratoires ELERTE&amp;R&amp;"Arial,Normal"&amp;9&amp;F</oddHeader>
        <oddFooter>&amp;L&amp;9Version 1.0 &amp;C&amp;"CG Omega,Gras"ADDS&amp;R&amp;8Page &amp;P of &amp;N</oddFooter>
      </headerFooter>
    </customSheetView>
  </customSheetViews>
  <phoneticPr fontId="0" type="noConversion"/>
  <conditionalFormatting sqref="C4 C23 C36">
    <cfRule type="containsText" dxfId="63" priority="64" operator="containsText" text="XXXXXXXXXX">
      <formula>NOT(ISERROR(SEARCH("XXXXXXXXXX",C4)))</formula>
    </cfRule>
  </conditionalFormatting>
  <conditionalFormatting sqref="H7">
    <cfRule type="cellIs" dxfId="62" priority="63" operator="greaterThan">
      <formula>$E7</formula>
    </cfRule>
  </conditionalFormatting>
  <conditionalFormatting sqref="H8:H10">
    <cfRule type="cellIs" dxfId="61" priority="62" operator="greaterThan">
      <formula>$E8</formula>
    </cfRule>
  </conditionalFormatting>
  <conditionalFormatting sqref="H12:H15">
    <cfRule type="cellIs" dxfId="60" priority="61" operator="greaterThan">
      <formula>$E12</formula>
    </cfRule>
  </conditionalFormatting>
  <conditionalFormatting sqref="H17:H20">
    <cfRule type="cellIs" dxfId="59" priority="60" operator="greaterThan">
      <formula>$E17</formula>
    </cfRule>
  </conditionalFormatting>
  <conditionalFormatting sqref="H26:H27">
    <cfRule type="cellIs" dxfId="58" priority="59" operator="greaterThan">
      <formula>$E26</formula>
    </cfRule>
  </conditionalFormatting>
  <conditionalFormatting sqref="H29:H30">
    <cfRule type="cellIs" dxfId="57" priority="58" operator="greaterThan">
      <formula>$E29</formula>
    </cfRule>
  </conditionalFormatting>
  <conditionalFormatting sqref="H32:H33">
    <cfRule type="cellIs" dxfId="56" priority="57" operator="greaterThan">
      <formula>$E32</formula>
    </cfRule>
  </conditionalFormatting>
  <conditionalFormatting sqref="H39:H42">
    <cfRule type="cellIs" dxfId="55" priority="56" operator="greaterThan">
      <formula>$E39</formula>
    </cfRule>
  </conditionalFormatting>
  <conditionalFormatting sqref="H44:H47">
    <cfRule type="cellIs" dxfId="54" priority="55" operator="greaterThan">
      <formula>$E44</formula>
    </cfRule>
  </conditionalFormatting>
  <conditionalFormatting sqref="J7">
    <cfRule type="cellIs" dxfId="53" priority="54" operator="greaterThan">
      <formula>$E7</formula>
    </cfRule>
  </conditionalFormatting>
  <conditionalFormatting sqref="J8:J10">
    <cfRule type="cellIs" dxfId="52" priority="53" operator="greaterThan">
      <formula>$E8</formula>
    </cfRule>
  </conditionalFormatting>
  <conditionalFormatting sqref="J12:J15">
    <cfRule type="cellIs" dxfId="51" priority="52" operator="greaterThan">
      <formula>$E12</formula>
    </cfRule>
  </conditionalFormatting>
  <conditionalFormatting sqref="J17:J20">
    <cfRule type="cellIs" dxfId="50" priority="51" operator="greaterThan">
      <formula>$E17</formula>
    </cfRule>
  </conditionalFormatting>
  <conditionalFormatting sqref="J26:J27">
    <cfRule type="cellIs" dxfId="49" priority="50" operator="greaterThan">
      <formula>$E26</formula>
    </cfRule>
  </conditionalFormatting>
  <conditionalFormatting sqref="J29:J30">
    <cfRule type="cellIs" dxfId="48" priority="49" operator="greaterThan">
      <formula>$E29</formula>
    </cfRule>
  </conditionalFormatting>
  <conditionalFormatting sqref="J32:J33">
    <cfRule type="cellIs" dxfId="47" priority="48" operator="greaterThan">
      <formula>$E32</formula>
    </cfRule>
  </conditionalFormatting>
  <conditionalFormatting sqref="J39:J42">
    <cfRule type="cellIs" dxfId="46" priority="47" operator="greaterThan">
      <formula>$E39</formula>
    </cfRule>
  </conditionalFormatting>
  <conditionalFormatting sqref="J44:J47">
    <cfRule type="cellIs" dxfId="45" priority="46" operator="greaterThan">
      <formula>$E44</formula>
    </cfRule>
  </conditionalFormatting>
  <conditionalFormatting sqref="AI72">
    <cfRule type="cellIs" dxfId="44" priority="40" operator="greaterThan">
      <formula>0.3</formula>
    </cfRule>
    <cfRule type="cellIs" dxfId="43" priority="44" operator="lessThan">
      <formula>0.1</formula>
    </cfRule>
    <cfRule type="cellIs" dxfId="42" priority="45" operator="lessThan">
      <formula>0.2</formula>
    </cfRule>
  </conditionalFormatting>
  <conditionalFormatting sqref="AL72">
    <cfRule type="cellIs" dxfId="41" priority="41" operator="greaterThan">
      <formula>0.3</formula>
    </cfRule>
    <cfRule type="cellIs" dxfId="40" priority="42" operator="lessThan">
      <formula>0.1</formula>
    </cfRule>
    <cfRule type="cellIs" dxfId="39" priority="43" operator="lessThan">
      <formula>0.2</formula>
    </cfRule>
  </conditionalFormatting>
  <conditionalFormatting sqref="AG72">
    <cfRule type="cellIs" dxfId="38" priority="37" operator="greaterThan">
      <formula>0.3</formula>
    </cfRule>
    <cfRule type="cellIs" dxfId="37" priority="38" operator="lessThan">
      <formula>0.1</formula>
    </cfRule>
    <cfRule type="cellIs" dxfId="36" priority="39" operator="lessThan">
      <formula>0.2</formula>
    </cfRule>
  </conditionalFormatting>
  <conditionalFormatting sqref="AE72">
    <cfRule type="cellIs" dxfId="35" priority="34" operator="greaterThan">
      <formula>0.3</formula>
    </cfRule>
    <cfRule type="cellIs" dxfId="34" priority="35" operator="lessThan">
      <formula>0.1</formula>
    </cfRule>
    <cfRule type="cellIs" dxfId="33" priority="36" operator="lessThan">
      <formula>0.2</formula>
    </cfRule>
  </conditionalFormatting>
  <conditionalFormatting sqref="AC72">
    <cfRule type="cellIs" dxfId="32" priority="31" operator="greaterThan">
      <formula>0.3</formula>
    </cfRule>
    <cfRule type="cellIs" dxfId="31" priority="32" operator="lessThan">
      <formula>0.1</formula>
    </cfRule>
    <cfRule type="cellIs" dxfId="30" priority="33" operator="lessThan">
      <formula>0.2</formula>
    </cfRule>
  </conditionalFormatting>
  <conditionalFormatting sqref="AA72">
    <cfRule type="cellIs" dxfId="29" priority="28" operator="greaterThan">
      <formula>0.3</formula>
    </cfRule>
    <cfRule type="cellIs" dxfId="28" priority="29" operator="lessThan">
      <formula>0.1</formula>
    </cfRule>
    <cfRule type="cellIs" dxfId="27" priority="30" operator="lessThan">
      <formula>0.2</formula>
    </cfRule>
  </conditionalFormatting>
  <conditionalFormatting sqref="Y72">
    <cfRule type="cellIs" dxfId="26" priority="25" operator="greaterThan">
      <formula>0.3</formula>
    </cfRule>
    <cfRule type="cellIs" dxfId="25" priority="26" operator="lessThan">
      <formula>0.1</formula>
    </cfRule>
    <cfRule type="cellIs" dxfId="24" priority="27" operator="lessThan">
      <formula>0.2</formula>
    </cfRule>
  </conditionalFormatting>
  <conditionalFormatting sqref="W72">
    <cfRule type="cellIs" dxfId="23" priority="22" operator="greaterThan">
      <formula>0.3</formula>
    </cfRule>
    <cfRule type="cellIs" dxfId="22" priority="23" operator="lessThan">
      <formula>0.1</formula>
    </cfRule>
    <cfRule type="cellIs" dxfId="21" priority="24" operator="lessThan">
      <formula>0.2</formula>
    </cfRule>
  </conditionalFormatting>
  <conditionalFormatting sqref="U72">
    <cfRule type="cellIs" dxfId="20" priority="19" operator="greaterThan">
      <formula>0.3</formula>
    </cfRule>
    <cfRule type="cellIs" dxfId="19" priority="20" operator="lessThan">
      <formula>0.1</formula>
    </cfRule>
    <cfRule type="cellIs" dxfId="18" priority="21" operator="lessThan">
      <formula>0.2</formula>
    </cfRule>
  </conditionalFormatting>
  <conditionalFormatting sqref="S72">
    <cfRule type="cellIs" dxfId="17" priority="16" operator="greaterThan">
      <formula>0.3</formula>
    </cfRule>
    <cfRule type="cellIs" dxfId="16" priority="17" operator="lessThan">
      <formula>0.1</formula>
    </cfRule>
    <cfRule type="cellIs" dxfId="15" priority="18" operator="lessThan">
      <formula>0.2</formula>
    </cfRule>
  </conditionalFormatting>
  <conditionalFormatting sqref="Q72">
    <cfRule type="cellIs" dxfId="14" priority="13" operator="greaterThan">
      <formula>0.3</formula>
    </cfRule>
    <cfRule type="cellIs" dxfId="13" priority="14" operator="lessThan">
      <formula>0.1</formula>
    </cfRule>
    <cfRule type="cellIs" dxfId="12" priority="15" operator="lessThan">
      <formula>0.2</formula>
    </cfRule>
  </conditionalFormatting>
  <conditionalFormatting sqref="O72">
    <cfRule type="cellIs" dxfId="11" priority="10" operator="greaterThan">
      <formula>0.3</formula>
    </cfRule>
    <cfRule type="cellIs" dxfId="10" priority="11" operator="lessThan">
      <formula>0.1</formula>
    </cfRule>
    <cfRule type="cellIs" dxfId="9" priority="12" operator="lessThan">
      <formula>0.2</formula>
    </cfRule>
  </conditionalFormatting>
  <conditionalFormatting sqref="M72">
    <cfRule type="cellIs" dxfId="8" priority="7" operator="greaterThan">
      <formula>0.3</formula>
    </cfRule>
    <cfRule type="cellIs" dxfId="7" priority="8" operator="lessThan">
      <formula>0.1</formula>
    </cfRule>
    <cfRule type="cellIs" dxfId="6" priority="9" operator="lessThan">
      <formula>0.2</formula>
    </cfRule>
  </conditionalFormatting>
  <conditionalFormatting sqref="K72">
    <cfRule type="cellIs" dxfId="5" priority="4" operator="greaterThan">
      <formula>0.3</formula>
    </cfRule>
    <cfRule type="cellIs" dxfId="4" priority="5" operator="lessThan">
      <formula>0.1</formula>
    </cfRule>
    <cfRule type="cellIs" dxfId="3" priority="6" operator="lessThan">
      <formula>0.2</formula>
    </cfRule>
  </conditionalFormatting>
  <conditionalFormatting sqref="G72">
    <cfRule type="cellIs" dxfId="2" priority="1" operator="greaterThan">
      <formula>0.3</formula>
    </cfRule>
    <cfRule type="cellIs" dxfId="1" priority="2" operator="lessThan">
      <formula>0.1</formula>
    </cfRule>
    <cfRule type="cellIs" dxfId="0" priority="3" operator="lessThan">
      <formula>0.2</formula>
    </cfRule>
  </conditionalFormatting>
  <printOptions horizontalCentered="1"/>
  <pageMargins left="0.15748031496062992" right="0.15748031496062992" top="0.39370078740157483" bottom="0.15748031496062992" header="0.15748031496062992" footer="0.15748031496062992"/>
  <pageSetup paperSize="9" scale="63" fitToHeight="0" orientation="landscape" useFirstPageNumber="1" r:id="rId7"/>
  <headerFooter alignWithMargins="0">
    <oddHeader>&amp;L&amp;"Arial,Normal"&amp;10RIVER - TRI&amp;R&amp;"Arial,Normal"&amp;9&amp;F</oddHeader>
    <oddFooter>&amp;L&amp;9Version 1.0 &amp;C&amp;"CG Omega,Gras"APROVA&amp;R&amp;8Page &amp;P of &amp;N</oddFooter>
  </headerFooter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10" name="Button 3">
              <controlPr defaultSize="0" print="0" autoFill="0" autoPict="0" macro="[0]!ADD_PAGE">
                <anchor moveWithCells="1" sizeWithCells="1">
                  <from>
                    <xdr:col>0</xdr:col>
                    <xdr:colOff>4457700</xdr:colOff>
                    <xdr:row>0</xdr:row>
                    <xdr:rowOff>76200</xdr:rowOff>
                  </from>
                  <to>
                    <xdr:col>2</xdr:col>
                    <xdr:colOff>180975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MATRIX!$D$2:$D$100</xm:f>
          </x14:formula1>
          <xm:sqref>A61:A65</xm:sqref>
        </x14:dataValidation>
        <x14:dataValidation type="list" allowBlank="1" showInputMessage="1" showErrorMessage="1">
          <x14:formula1>
            <xm:f>MATRIX!$O$2:$O$100</xm:f>
          </x14:formula1>
          <xm:sqref>A52:A56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MATRIX</vt:lpstr>
      <vt:lpstr>INVOICE</vt:lpstr>
      <vt:lpstr>FINANCIAL STATEMENT</vt:lpstr>
      <vt:lpstr>PRINT PAGE</vt:lpstr>
      <vt:lpstr>DEC-2016</vt:lpstr>
      <vt:lpstr>'DEC-2016'!Zone_d_impression</vt:lpstr>
      <vt:lpstr>'FINANCIAL STATEMENT'!Zone_d_impression</vt:lpstr>
      <vt:lpstr>INVOICE!Zone_d_impression</vt:lpstr>
      <vt:lpstr>'PRINT PAGE'!Zone_d_impression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adds</dc:title>
  <dc:creator>adds</dc:creator>
  <cp:lastModifiedBy>Thibault Chesnel</cp:lastModifiedBy>
  <cp:lastPrinted>2017-01-01T22:57:08Z</cp:lastPrinted>
  <dcterms:created xsi:type="dcterms:W3CDTF">2000-03-04T21:24:14Z</dcterms:created>
  <dcterms:modified xsi:type="dcterms:W3CDTF">2017-01-06T09:45:26Z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-152073453</vt:i4>
  </property>
  <property fmtid="{D5CDD505-2E9C-101B-9397-08002B2CF9AE}" pid="3" name="_NewReviewCycle">
    <vt:lpwstr/>
  </property>
  <property fmtid="{D5CDD505-2E9C-101B-9397-08002B2CF9AE}" pid="4" name="_EmailSubject">
    <vt:lpwstr>RIVER - marge globale prévisionnelle + marge actuelle</vt:lpwstr>
  </property>
  <property fmtid="{D5CDD505-2E9C-101B-9397-08002B2CF9AE}" pid="5" name="_AuthorEmail">
    <vt:lpwstr>thibault.chesnel@aixial.com</vt:lpwstr>
  </property>
  <property fmtid="{D5CDD505-2E9C-101B-9397-08002B2CF9AE}" pid="6" name="_AuthorEmailDisplayName">
    <vt:lpwstr>Thibault Chesnel</vt:lpwstr>
  </property>
  <property fmtid="{D5CDD505-2E9C-101B-9397-08002B2CF9AE}" pid="7" name="_ReviewingToolsShownOnce">
    <vt:lpwstr/>
  </property>
</Properties>
</file>