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571" codeName="{C999D3B4-68BB-379E-E534-F0D661931E69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enis\Desktop\"/>
    </mc:Choice>
  </mc:AlternateContent>
  <bookViews>
    <workbookView xWindow="0" yWindow="0" windowWidth="28800" windowHeight="12210" tabRatio="829"/>
    <workbookView xWindow="28965" yWindow="105" windowWidth="28425" windowHeight="12345" activeTab="2"/>
  </bookViews>
  <sheets>
    <sheet name="Plan" sheetId="1" r:id="rId1"/>
    <sheet name="Général compta" sheetId="2" r:id="rId2"/>
    <sheet name="Rencontres pro" sheetId="5" r:id="rId3"/>
    <sheet name="Journées d'info" sheetId="11" r:id="rId4"/>
  </sheets>
  <functionGroups builtInGroupCount="18"/>
  <definedNames>
    <definedName name="_xlnm.Print_Area" localSheetId="0">Plan!$A$1:$B$68</definedName>
  </definedNames>
  <calcPr calcId="162913"/>
</workbook>
</file>

<file path=xl/calcChain.xml><?xml version="1.0" encoding="utf-8"?>
<calcChain xmlns="http://schemas.openxmlformats.org/spreadsheetml/2006/main">
  <c r="I18" i="1" l="1"/>
  <c r="I17" i="1"/>
  <c r="H18" i="1"/>
  <c r="H17" i="1"/>
  <c r="E7" i="1"/>
  <c r="E4" i="1" s="1"/>
  <c r="E16" i="1"/>
  <c r="E13" i="1" s="1"/>
  <c r="E22" i="1"/>
  <c r="E32" i="1"/>
  <c r="E42" i="1"/>
  <c r="E52" i="1"/>
  <c r="E62" i="1"/>
  <c r="E72" i="1"/>
  <c r="E82" i="1"/>
  <c r="E92" i="1"/>
  <c r="E104" i="1"/>
  <c r="E109" i="1"/>
  <c r="E114" i="1"/>
  <c r="F93" i="1"/>
  <c r="F5" i="1"/>
  <c r="F7" i="1"/>
  <c r="F12" i="1"/>
  <c r="F11" i="1"/>
  <c r="F10" i="1"/>
  <c r="F9" i="1"/>
  <c r="F8" i="1"/>
  <c r="D114" i="1"/>
  <c r="D109" i="1"/>
  <c r="D104" i="1"/>
  <c r="D92" i="1"/>
  <c r="D82" i="1"/>
  <c r="D72" i="1"/>
  <c r="D62" i="1"/>
  <c r="D52" i="1"/>
  <c r="D42" i="1"/>
  <c r="D32" i="1"/>
  <c r="D22" i="1"/>
  <c r="D16" i="1"/>
  <c r="D13" i="1" s="1"/>
  <c r="D7" i="1"/>
  <c r="D4" i="1" s="1"/>
  <c r="F117" i="1"/>
  <c r="I118" i="1"/>
  <c r="I117" i="1"/>
  <c r="H117" i="1"/>
  <c r="F112" i="1"/>
  <c r="I113" i="1"/>
  <c r="I112" i="1"/>
  <c r="I108" i="1"/>
  <c r="I106" i="1"/>
  <c r="F19" i="1"/>
  <c r="F18" i="1"/>
  <c r="F17" i="1"/>
  <c r="F85" i="1"/>
  <c r="F86" i="1"/>
  <c r="F87" i="1"/>
  <c r="F88" i="1"/>
  <c r="F89" i="1"/>
  <c r="F90" i="1"/>
  <c r="I83" i="1"/>
  <c r="I73" i="1"/>
  <c r="I63" i="1"/>
  <c r="I61" i="1"/>
  <c r="I60" i="1"/>
  <c r="I59" i="1"/>
  <c r="I58" i="1"/>
  <c r="I57" i="1"/>
  <c r="I56" i="1"/>
  <c r="I55" i="1"/>
  <c r="I54" i="1"/>
  <c r="I51" i="1"/>
  <c r="I50" i="1"/>
  <c r="I49" i="1"/>
  <c r="I48" i="1"/>
  <c r="I47" i="1"/>
  <c r="I46" i="1"/>
  <c r="I45" i="1"/>
  <c r="I44" i="1"/>
  <c r="Q49" i="11"/>
  <c r="O49" i="11"/>
  <c r="N49" i="11"/>
  <c r="Q48" i="11"/>
  <c r="O48" i="11"/>
  <c r="N48" i="11"/>
  <c r="Q47" i="11"/>
  <c r="O47" i="11"/>
  <c r="N47" i="11"/>
  <c r="Q46" i="11"/>
  <c r="O46" i="11"/>
  <c r="N46" i="11"/>
  <c r="Q45" i="11"/>
  <c r="O45" i="11"/>
  <c r="N45" i="11"/>
  <c r="Q44" i="11"/>
  <c r="O44" i="11"/>
  <c r="N44" i="11"/>
  <c r="Q43" i="11"/>
  <c r="O43" i="11"/>
  <c r="N43" i="11"/>
  <c r="Q42" i="11"/>
  <c r="O42" i="11"/>
  <c r="N42" i="11"/>
  <c r="Q41" i="11"/>
  <c r="O41" i="11"/>
  <c r="N41" i="11"/>
  <c r="Q40" i="11"/>
  <c r="O40" i="11"/>
  <c r="N40" i="11"/>
  <c r="Q39" i="11"/>
  <c r="O39" i="11"/>
  <c r="N39" i="11"/>
  <c r="N38" i="11"/>
  <c r="Q34" i="11"/>
  <c r="O34" i="11"/>
  <c r="N34" i="11"/>
  <c r="Q33" i="11"/>
  <c r="O33" i="11"/>
  <c r="N33" i="11"/>
  <c r="Q32" i="11"/>
  <c r="O32" i="11"/>
  <c r="N32" i="11"/>
  <c r="L32" i="11" s="1"/>
  <c r="Q31" i="11"/>
  <c r="O31" i="11"/>
  <c r="N31" i="11"/>
  <c r="Q29" i="11"/>
  <c r="O29" i="11"/>
  <c r="N29" i="11"/>
  <c r="Q28" i="11"/>
  <c r="O28" i="11"/>
  <c r="N28" i="11"/>
  <c r="Q27" i="11"/>
  <c r="O27" i="11"/>
  <c r="N27" i="11"/>
  <c r="L27" i="11" s="1"/>
  <c r="N26" i="11"/>
  <c r="Q25" i="11"/>
  <c r="O25" i="11"/>
  <c r="N25" i="11"/>
  <c r="Q24" i="11"/>
  <c r="O24" i="11"/>
  <c r="N24" i="11"/>
  <c r="Q23" i="11"/>
  <c r="O23" i="11"/>
  <c r="N23" i="11"/>
  <c r="Q22" i="11"/>
  <c r="O22" i="11"/>
  <c r="N22" i="11"/>
  <c r="Q21" i="11"/>
  <c r="O21" i="11"/>
  <c r="N21" i="11"/>
  <c r="Q20" i="11"/>
  <c r="O20" i="11"/>
  <c r="N20" i="11"/>
  <c r="Q19" i="11"/>
  <c r="O19" i="11"/>
  <c r="N19" i="11"/>
  <c r="Q18" i="11"/>
  <c r="O18" i="11"/>
  <c r="N18" i="11"/>
  <c r="Q17" i="11"/>
  <c r="O17" i="11"/>
  <c r="N17" i="11"/>
  <c r="Q16" i="11"/>
  <c r="O16" i="11"/>
  <c r="N16" i="11"/>
  <c r="Q15" i="11"/>
  <c r="O15" i="11"/>
  <c r="N15" i="11"/>
  <c r="Q14" i="11"/>
  <c r="O14" i="11"/>
  <c r="N14" i="11"/>
  <c r="Q13" i="11"/>
  <c r="O13" i="11"/>
  <c r="N13" i="11"/>
  <c r="Q12" i="11"/>
  <c r="O12" i="11"/>
  <c r="N12" i="11"/>
  <c r="N11" i="11"/>
  <c r="K8" i="11"/>
  <c r="K38" i="11" s="1"/>
  <c r="K50" i="11" s="1"/>
  <c r="I41" i="1" s="1"/>
  <c r="J8" i="11"/>
  <c r="J38" i="11" s="1"/>
  <c r="J50" i="11" s="1"/>
  <c r="I40" i="1" s="1"/>
  <c r="I8" i="11"/>
  <c r="I38" i="11" s="1"/>
  <c r="I50" i="11" s="1"/>
  <c r="I39" i="1" s="1"/>
  <c r="H8" i="11"/>
  <c r="H38" i="11" s="1"/>
  <c r="H50" i="11" s="1"/>
  <c r="I38" i="1" s="1"/>
  <c r="G8" i="11"/>
  <c r="G38" i="11" s="1"/>
  <c r="G50" i="11" s="1"/>
  <c r="I37" i="1" s="1"/>
  <c r="F8" i="11"/>
  <c r="F38" i="11" s="1"/>
  <c r="F50" i="11" s="1"/>
  <c r="I36" i="1" s="1"/>
  <c r="E8" i="11"/>
  <c r="E38" i="11" s="1"/>
  <c r="E50" i="11" s="1"/>
  <c r="I35" i="1" s="1"/>
  <c r="D8" i="11"/>
  <c r="D38" i="11" s="1"/>
  <c r="D50" i="11" s="1"/>
  <c r="I34" i="1" s="1"/>
  <c r="C8" i="11"/>
  <c r="C38" i="11" s="1"/>
  <c r="K7" i="11"/>
  <c r="K11" i="11" s="1"/>
  <c r="J7" i="11"/>
  <c r="J11" i="11" s="1"/>
  <c r="I7" i="11"/>
  <c r="I11" i="11" s="1"/>
  <c r="H7" i="11"/>
  <c r="H11" i="11" s="1"/>
  <c r="G7" i="11"/>
  <c r="G11" i="11" s="1"/>
  <c r="F7" i="11"/>
  <c r="F11" i="11" s="1"/>
  <c r="E7" i="11"/>
  <c r="E11" i="11" s="1"/>
  <c r="D7" i="11"/>
  <c r="D11" i="11" s="1"/>
  <c r="C7" i="11"/>
  <c r="C26" i="11" s="1"/>
  <c r="K6" i="11"/>
  <c r="J6" i="11"/>
  <c r="I6" i="11"/>
  <c r="H6" i="11"/>
  <c r="G6" i="11"/>
  <c r="F6" i="11"/>
  <c r="E6" i="11"/>
  <c r="D6" i="11"/>
  <c r="C6" i="11"/>
  <c r="K4" i="11"/>
  <c r="J4" i="11"/>
  <c r="I4" i="11"/>
  <c r="H4" i="11"/>
  <c r="G4" i="11"/>
  <c r="F4" i="11"/>
  <c r="E4" i="11"/>
  <c r="D4" i="11"/>
  <c r="C4" i="11"/>
  <c r="B1" i="11"/>
  <c r="Q49" i="5"/>
  <c r="Q48" i="5"/>
  <c r="Q47" i="5"/>
  <c r="Q46" i="5"/>
  <c r="Q45" i="5"/>
  <c r="Q44" i="5"/>
  <c r="Q43" i="5"/>
  <c r="Q42" i="5"/>
  <c r="Q41" i="5"/>
  <c r="Q40" i="5"/>
  <c r="Q39" i="5"/>
  <c r="Q34" i="5"/>
  <c r="Q33" i="5"/>
  <c r="Q32" i="5"/>
  <c r="Q31" i="5"/>
  <c r="Q13" i="5"/>
  <c r="Q14" i="5"/>
  <c r="Q15" i="5"/>
  <c r="Q16" i="5"/>
  <c r="Q17" i="5"/>
  <c r="Q18" i="5"/>
  <c r="Q19" i="5"/>
  <c r="Q20" i="5"/>
  <c r="Q21" i="5"/>
  <c r="Q22" i="5"/>
  <c r="Q23" i="5"/>
  <c r="Q24" i="5"/>
  <c r="Q25" i="5"/>
  <c r="Q27" i="5"/>
  <c r="Q28" i="5"/>
  <c r="Q29" i="5"/>
  <c r="Q12" i="5"/>
  <c r="N12" i="5"/>
  <c r="O12" i="5"/>
  <c r="N13" i="5"/>
  <c r="L13" i="5" s="1"/>
  <c r="O13" i="5"/>
  <c r="N14" i="5"/>
  <c r="O14" i="5"/>
  <c r="N15" i="5"/>
  <c r="O15" i="5"/>
  <c r="N16" i="5"/>
  <c r="O16" i="5"/>
  <c r="N17" i="5"/>
  <c r="O17" i="5"/>
  <c r="N18" i="5"/>
  <c r="O18" i="5"/>
  <c r="N19" i="5"/>
  <c r="O19" i="5"/>
  <c r="N20" i="5"/>
  <c r="O20" i="5"/>
  <c r="N21" i="5"/>
  <c r="O21" i="5"/>
  <c r="N22" i="5"/>
  <c r="O22" i="5"/>
  <c r="N23" i="5"/>
  <c r="O23" i="5"/>
  <c r="N24" i="5"/>
  <c r="O24" i="5"/>
  <c r="N25" i="5"/>
  <c r="O25" i="5"/>
  <c r="N26" i="5"/>
  <c r="N27" i="5"/>
  <c r="O27" i="5"/>
  <c r="N28" i="5"/>
  <c r="O28" i="5"/>
  <c r="N29" i="5"/>
  <c r="O29" i="5"/>
  <c r="N31" i="5"/>
  <c r="O31" i="5"/>
  <c r="N32" i="5"/>
  <c r="O32" i="5"/>
  <c r="N33" i="5"/>
  <c r="O33" i="5"/>
  <c r="N34" i="5"/>
  <c r="O34" i="5"/>
  <c r="N38" i="5"/>
  <c r="N39" i="5"/>
  <c r="O39" i="5"/>
  <c r="N40" i="5"/>
  <c r="O40" i="5"/>
  <c r="N41" i="5"/>
  <c r="O41" i="5"/>
  <c r="N42" i="5"/>
  <c r="O42" i="5"/>
  <c r="N43" i="5"/>
  <c r="O43" i="5"/>
  <c r="N44" i="5"/>
  <c r="O44" i="5"/>
  <c r="N45" i="5"/>
  <c r="O45" i="5"/>
  <c r="N46" i="5"/>
  <c r="O46" i="5"/>
  <c r="N47" i="5"/>
  <c r="O47" i="5"/>
  <c r="N48" i="5"/>
  <c r="O48" i="5"/>
  <c r="N49" i="5"/>
  <c r="O49" i="5"/>
  <c r="F79" i="1"/>
  <c r="F80" i="1"/>
  <c r="B1" i="5"/>
  <c r="D4" i="5"/>
  <c r="E4" i="5"/>
  <c r="F4" i="5"/>
  <c r="G4" i="5"/>
  <c r="H4" i="5"/>
  <c r="I4" i="5"/>
  <c r="J4" i="5"/>
  <c r="K4" i="5"/>
  <c r="C4" i="5"/>
  <c r="F14" i="1"/>
  <c r="N11" i="5"/>
  <c r="I107" i="1" l="1"/>
  <c r="L12" i="5"/>
  <c r="L29" i="11"/>
  <c r="L34" i="11"/>
  <c r="L39" i="11"/>
  <c r="L40" i="11"/>
  <c r="L41" i="11"/>
  <c r="L42" i="11"/>
  <c r="L43" i="11"/>
  <c r="L44" i="11"/>
  <c r="L45" i="11"/>
  <c r="L46" i="11"/>
  <c r="L47" i="11"/>
  <c r="L48" i="11"/>
  <c r="L49" i="11"/>
  <c r="I111" i="1"/>
  <c r="I116" i="1"/>
  <c r="J117" i="1"/>
  <c r="K117" i="1" s="1"/>
  <c r="H111" i="1"/>
  <c r="I101" i="1"/>
  <c r="I99" i="1"/>
  <c r="I97" i="1"/>
  <c r="I102" i="1"/>
  <c r="I100" i="1"/>
  <c r="I96" i="1"/>
  <c r="I93" i="1"/>
  <c r="I91" i="1"/>
  <c r="I89" i="1"/>
  <c r="I87" i="1"/>
  <c r="I85" i="1"/>
  <c r="I90" i="1"/>
  <c r="I88" i="1"/>
  <c r="I86" i="1"/>
  <c r="I84" i="1"/>
  <c r="I81" i="1"/>
  <c r="I79" i="1"/>
  <c r="I77" i="1"/>
  <c r="I75" i="1"/>
  <c r="I80" i="1"/>
  <c r="I78" i="1"/>
  <c r="I76" i="1"/>
  <c r="I74" i="1"/>
  <c r="I71" i="1"/>
  <c r="I69" i="1"/>
  <c r="I67" i="1"/>
  <c r="I65" i="1"/>
  <c r="I70" i="1"/>
  <c r="I68" i="1"/>
  <c r="I66" i="1"/>
  <c r="I64" i="1"/>
  <c r="J18" i="1"/>
  <c r="E21" i="1"/>
  <c r="F13" i="1"/>
  <c r="K18" i="1"/>
  <c r="F4" i="1"/>
  <c r="E103" i="1"/>
  <c r="I16" i="1"/>
  <c r="J17" i="1"/>
  <c r="K17" i="1" s="1"/>
  <c r="H16" i="1"/>
  <c r="D103" i="1"/>
  <c r="D21" i="1"/>
  <c r="D3" i="1" s="1"/>
  <c r="H115" i="1"/>
  <c r="I115" i="1"/>
  <c r="H116" i="1"/>
  <c r="H112" i="1"/>
  <c r="I110" i="1"/>
  <c r="H108" i="1"/>
  <c r="J108" i="1" s="1"/>
  <c r="I95" i="1"/>
  <c r="H96" i="1"/>
  <c r="J96" i="1" s="1"/>
  <c r="H99" i="1"/>
  <c r="J99" i="1" s="1"/>
  <c r="H101" i="1"/>
  <c r="H97" i="1"/>
  <c r="H100" i="1"/>
  <c r="H102" i="1"/>
  <c r="J102" i="1" s="1"/>
  <c r="K158" i="2"/>
  <c r="I19" i="1"/>
  <c r="J112" i="2"/>
  <c r="J152" i="2"/>
  <c r="K166" i="2"/>
  <c r="K93" i="2"/>
  <c r="K22" i="2"/>
  <c r="K42" i="2"/>
  <c r="K65" i="2"/>
  <c r="K67" i="2"/>
  <c r="K76" i="2"/>
  <c r="K80" i="2"/>
  <c r="K84" i="2"/>
  <c r="K89" i="2"/>
  <c r="K102" i="2"/>
  <c r="K104" i="2"/>
  <c r="K106" i="2"/>
  <c r="K162" i="2"/>
  <c r="K156" i="2"/>
  <c r="J55" i="2"/>
  <c r="J123" i="2"/>
  <c r="J63" i="2"/>
  <c r="J74" i="2"/>
  <c r="J75" i="2"/>
  <c r="J77" i="2"/>
  <c r="J78" i="2"/>
  <c r="J79" i="2"/>
  <c r="J81" i="2"/>
  <c r="J82" i="2"/>
  <c r="J83" i="2"/>
  <c r="J86" i="2"/>
  <c r="J87" i="2"/>
  <c r="J88" i="2"/>
  <c r="J89" i="2"/>
  <c r="J90" i="2"/>
  <c r="J91" i="2"/>
  <c r="J93" i="2"/>
  <c r="J94" i="2"/>
  <c r="J95" i="2"/>
  <c r="J96" i="2"/>
  <c r="J111" i="2"/>
  <c r="J114" i="2"/>
  <c r="J119" i="2"/>
  <c r="J124" i="2"/>
  <c r="J145" i="2"/>
  <c r="J147" i="2"/>
  <c r="J149" i="2"/>
  <c r="H91" i="1"/>
  <c r="J91" i="1" s="1"/>
  <c r="H89" i="1"/>
  <c r="H87" i="1"/>
  <c r="J87" i="1" s="1"/>
  <c r="K87" i="1" s="1"/>
  <c r="H85" i="1"/>
  <c r="J85" i="1" s="1"/>
  <c r="K85" i="1" s="1"/>
  <c r="H83" i="1"/>
  <c r="H84" i="1"/>
  <c r="H86" i="1"/>
  <c r="J86" i="1" s="1"/>
  <c r="K86" i="1" s="1"/>
  <c r="H88" i="1"/>
  <c r="H90" i="1"/>
  <c r="J90" i="1" s="1"/>
  <c r="K90" i="1" s="1"/>
  <c r="C50" i="11"/>
  <c r="O38" i="11"/>
  <c r="Q38" i="11"/>
  <c r="J62" i="2"/>
  <c r="J118" i="2"/>
  <c r="J148" i="2"/>
  <c r="K30" i="2"/>
  <c r="K66" i="2"/>
  <c r="K74" i="2"/>
  <c r="K78" i="2"/>
  <c r="K82" i="2"/>
  <c r="K87" i="2"/>
  <c r="K91" i="2"/>
  <c r="K95" i="2"/>
  <c r="K103" i="2"/>
  <c r="K105" i="2"/>
  <c r="K107" i="2"/>
  <c r="H51" i="1"/>
  <c r="J51" i="1" s="1"/>
  <c r="H49" i="1"/>
  <c r="J49" i="1" s="1"/>
  <c r="H47" i="1"/>
  <c r="J47" i="1" s="1"/>
  <c r="H45" i="1"/>
  <c r="J45" i="1" s="1"/>
  <c r="H60" i="1"/>
  <c r="J60" i="1" s="1"/>
  <c r="H58" i="1"/>
  <c r="J58" i="1" s="1"/>
  <c r="H56" i="1"/>
  <c r="J56" i="1" s="1"/>
  <c r="H54" i="1"/>
  <c r="J54" i="1" s="1"/>
  <c r="H77" i="1"/>
  <c r="J77" i="1" s="1"/>
  <c r="K151" i="2"/>
  <c r="K152" i="2"/>
  <c r="K157" i="2"/>
  <c r="K159" i="2"/>
  <c r="K164" i="2"/>
  <c r="H50" i="1"/>
  <c r="J50" i="1" s="1"/>
  <c r="H46" i="1"/>
  <c r="J46" i="1" s="1"/>
  <c r="H61" i="1"/>
  <c r="J61" i="1" s="1"/>
  <c r="H59" i="1"/>
  <c r="J59" i="1" s="1"/>
  <c r="H57" i="1"/>
  <c r="J57" i="1" s="1"/>
  <c r="H55" i="1"/>
  <c r="J55" i="1" s="1"/>
  <c r="H81" i="1"/>
  <c r="J81" i="1" s="1"/>
  <c r="H79" i="1"/>
  <c r="H73" i="1"/>
  <c r="H74" i="1"/>
  <c r="H76" i="1"/>
  <c r="J76" i="1" s="1"/>
  <c r="H78" i="1"/>
  <c r="H80" i="1"/>
  <c r="J80" i="1" s="1"/>
  <c r="K80" i="1" s="1"/>
  <c r="J157" i="2"/>
  <c r="J158" i="2"/>
  <c r="J70" i="2"/>
  <c r="J51" i="2"/>
  <c r="K24" i="2"/>
  <c r="K26" i="2"/>
  <c r="K28" i="2"/>
  <c r="K36" i="2"/>
  <c r="K38" i="2"/>
  <c r="K40" i="2"/>
  <c r="K50" i="2"/>
  <c r="K51" i="2"/>
  <c r="K54" i="2"/>
  <c r="K55" i="2"/>
  <c r="K60" i="2"/>
  <c r="K71" i="2"/>
  <c r="K75" i="2"/>
  <c r="K77" i="2"/>
  <c r="K79" i="2"/>
  <c r="K81" i="2"/>
  <c r="K83" i="2"/>
  <c r="K86" i="2"/>
  <c r="K90" i="2"/>
  <c r="K92" i="2"/>
  <c r="K94" i="2"/>
  <c r="K96" i="2"/>
  <c r="K125" i="2"/>
  <c r="J54" i="2"/>
  <c r="J60" i="2"/>
  <c r="J65" i="2"/>
  <c r="J66" i="2"/>
  <c r="J67" i="2"/>
  <c r="J103" i="2"/>
  <c r="J104" i="2"/>
  <c r="J105" i="2"/>
  <c r="J106" i="2"/>
  <c r="J107" i="2"/>
  <c r="J110" i="2"/>
  <c r="J115" i="2"/>
  <c r="J120" i="2"/>
  <c r="J146" i="2"/>
  <c r="J151" i="2"/>
  <c r="J153" i="2"/>
  <c r="H71" i="1"/>
  <c r="J71" i="1" s="1"/>
  <c r="H67" i="1"/>
  <c r="J67" i="1" s="1"/>
  <c r="H65" i="1"/>
  <c r="H64" i="1"/>
  <c r="J64" i="1" s="1"/>
  <c r="H66" i="1"/>
  <c r="J66" i="1" s="1"/>
  <c r="H68" i="1"/>
  <c r="H70" i="1"/>
  <c r="J70" i="1" s="1"/>
  <c r="K153" i="2"/>
  <c r="K88" i="2"/>
  <c r="J159" i="2"/>
  <c r="J122" i="2"/>
  <c r="J116" i="2"/>
  <c r="J92" i="2"/>
  <c r="J84" i="2"/>
  <c r="J80" i="2"/>
  <c r="J76" i="2"/>
  <c r="K23" i="2"/>
  <c r="K27" i="2"/>
  <c r="K32" i="2"/>
  <c r="K37" i="2"/>
  <c r="K41" i="2"/>
  <c r="K43" i="2"/>
  <c r="K69" i="2"/>
  <c r="K114" i="2"/>
  <c r="K116" i="2"/>
  <c r="K119" i="2"/>
  <c r="K122" i="2"/>
  <c r="K123" i="2"/>
  <c r="K130" i="2"/>
  <c r="K155" i="2"/>
  <c r="K161" i="2"/>
  <c r="K165" i="2"/>
  <c r="C11" i="11"/>
  <c r="O11" i="11" s="1"/>
  <c r="K26" i="11"/>
  <c r="K35" i="11" s="1"/>
  <c r="H41" i="1" s="1"/>
  <c r="J41" i="1" s="1"/>
  <c r="I26" i="11"/>
  <c r="I35" i="11" s="1"/>
  <c r="H39" i="1" s="1"/>
  <c r="J39" i="1" s="1"/>
  <c r="G26" i="11"/>
  <c r="G35" i="11" s="1"/>
  <c r="H37" i="1" s="1"/>
  <c r="J37" i="1" s="1"/>
  <c r="E26" i="11"/>
  <c r="E35" i="11" s="1"/>
  <c r="H35" i="1" s="1"/>
  <c r="J35" i="1" s="1"/>
  <c r="K9" i="2"/>
  <c r="K10" i="2"/>
  <c r="K11" i="2"/>
  <c r="K12" i="2"/>
  <c r="K17" i="2"/>
  <c r="J26" i="11"/>
  <c r="J35" i="11" s="1"/>
  <c r="H40" i="1" s="1"/>
  <c r="J40" i="1" s="1"/>
  <c r="H26" i="11"/>
  <c r="H35" i="11" s="1"/>
  <c r="H38" i="1" s="1"/>
  <c r="J38" i="1" s="1"/>
  <c r="F26" i="11"/>
  <c r="F35" i="11" s="1"/>
  <c r="H36" i="1" s="1"/>
  <c r="J36" i="1" s="1"/>
  <c r="D26" i="11"/>
  <c r="L13" i="11"/>
  <c r="L15" i="11"/>
  <c r="L17" i="11"/>
  <c r="L19" i="11"/>
  <c r="L21" i="11"/>
  <c r="L23" i="11"/>
  <c r="L25" i="11"/>
  <c r="K163" i="2"/>
  <c r="K124" i="2"/>
  <c r="K120" i="2"/>
  <c r="K118" i="2"/>
  <c r="K115" i="2"/>
  <c r="K101" i="2"/>
  <c r="K39" i="2"/>
  <c r="K29" i="2"/>
  <c r="K25" i="2"/>
  <c r="K21" i="2"/>
  <c r="K146" i="2"/>
  <c r="K148" i="2"/>
  <c r="K70" i="2"/>
  <c r="K110" i="2"/>
  <c r="K112" i="2"/>
  <c r="J10" i="2"/>
  <c r="J12" i="2"/>
  <c r="J21" i="2"/>
  <c r="J23" i="2"/>
  <c r="J25" i="2"/>
  <c r="J27" i="2"/>
  <c r="J29" i="2"/>
  <c r="J32" i="2"/>
  <c r="J36" i="2"/>
  <c r="J38" i="2"/>
  <c r="J39" i="2"/>
  <c r="J40" i="2"/>
  <c r="J42" i="2"/>
  <c r="J50" i="2"/>
  <c r="J130" i="2"/>
  <c r="J101" i="2"/>
  <c r="J155" i="2"/>
  <c r="K62" i="2"/>
  <c r="K63" i="2"/>
  <c r="D9" i="11"/>
  <c r="F9" i="11"/>
  <c r="J9" i="11"/>
  <c r="C9" i="11"/>
  <c r="I9" i="11"/>
  <c r="J162" i="2"/>
  <c r="J163" i="2"/>
  <c r="J165" i="2"/>
  <c r="K142" i="2"/>
  <c r="K140" i="2"/>
  <c r="K138" i="2"/>
  <c r="K136" i="2"/>
  <c r="K135" i="2"/>
  <c r="K134" i="2"/>
  <c r="K133" i="2"/>
  <c r="K132" i="2"/>
  <c r="K108" i="2"/>
  <c r="K100" i="2"/>
  <c r="K99" i="2"/>
  <c r="K98" i="2"/>
  <c r="K59" i="2"/>
  <c r="K58" i="2" s="1"/>
  <c r="K56" i="2"/>
  <c r="K48" i="2"/>
  <c r="K46" i="2"/>
  <c r="K34" i="2"/>
  <c r="K33" i="2"/>
  <c r="K31" i="2"/>
  <c r="K20" i="2"/>
  <c r="K19" i="2"/>
  <c r="K18" i="2"/>
  <c r="K15" i="2"/>
  <c r="J59" i="2"/>
  <c r="J58" i="2" s="1"/>
  <c r="J98" i="2"/>
  <c r="J100" i="2"/>
  <c r="J108" i="2"/>
  <c r="J132" i="2"/>
  <c r="J136" i="2"/>
  <c r="J143" i="2"/>
  <c r="K13" i="2"/>
  <c r="J43" i="2"/>
  <c r="J41" i="2"/>
  <c r="J37" i="2"/>
  <c r="J30" i="2"/>
  <c r="J28" i="2"/>
  <c r="J26" i="2"/>
  <c r="J24" i="2"/>
  <c r="J22" i="2"/>
  <c r="J17" i="2"/>
  <c r="J11" i="2"/>
  <c r="J9" i="2"/>
  <c r="K14" i="2"/>
  <c r="J166" i="2"/>
  <c r="J164" i="2"/>
  <c r="J161" i="2"/>
  <c r="J125" i="2"/>
  <c r="J156" i="2"/>
  <c r="K111" i="2"/>
  <c r="J102" i="2"/>
  <c r="J138" i="2"/>
  <c r="J135" i="2"/>
  <c r="J133" i="2"/>
  <c r="J131" i="2"/>
  <c r="L29" i="5"/>
  <c r="L27" i="5"/>
  <c r="L24" i="5"/>
  <c r="L22" i="5"/>
  <c r="L20" i="5"/>
  <c r="L18" i="5"/>
  <c r="L16" i="5"/>
  <c r="L14" i="5"/>
  <c r="L31" i="5"/>
  <c r="L33" i="5"/>
  <c r="L40" i="5"/>
  <c r="L42" i="5"/>
  <c r="L44" i="5"/>
  <c r="L47" i="5"/>
  <c r="L46" i="5"/>
  <c r="L28" i="5"/>
  <c r="L25" i="5"/>
  <c r="L23" i="5"/>
  <c r="L21" i="5"/>
  <c r="L19" i="5"/>
  <c r="L17" i="5"/>
  <c r="L15" i="5"/>
  <c r="L32" i="5"/>
  <c r="L34" i="5"/>
  <c r="L39" i="5"/>
  <c r="L41" i="5"/>
  <c r="L43" i="5"/>
  <c r="L45" i="5"/>
  <c r="L49" i="5"/>
  <c r="L12" i="11"/>
  <c r="L14" i="11"/>
  <c r="L16" i="11"/>
  <c r="L18" i="11"/>
  <c r="L20" i="11"/>
  <c r="L22" i="11"/>
  <c r="L24" i="11"/>
  <c r="L28" i="11"/>
  <c r="L31" i="11"/>
  <c r="L33" i="11"/>
  <c r="K9" i="11"/>
  <c r="K55" i="11"/>
  <c r="J55" i="11"/>
  <c r="I55" i="11"/>
  <c r="H9" i="11"/>
  <c r="H55" i="11"/>
  <c r="G9" i="11"/>
  <c r="G55" i="11"/>
  <c r="F55" i="11"/>
  <c r="E9" i="11"/>
  <c r="E55" i="11"/>
  <c r="D55" i="11"/>
  <c r="L8" i="11"/>
  <c r="L7" i="11"/>
  <c r="N50" i="11"/>
  <c r="G1" i="11"/>
  <c r="N35" i="11"/>
  <c r="J142" i="2"/>
  <c r="L48" i="5"/>
  <c r="K149" i="2"/>
  <c r="K147" i="2"/>
  <c r="K145" i="2"/>
  <c r="K143" i="2"/>
  <c r="K141" i="2"/>
  <c r="K139" i="2"/>
  <c r="J71" i="2"/>
  <c r="J69" i="2"/>
  <c r="C6" i="5"/>
  <c r="K6" i="5"/>
  <c r="K7" i="5"/>
  <c r="K8" i="5"/>
  <c r="D6" i="5"/>
  <c r="E6" i="5"/>
  <c r="F6" i="5"/>
  <c r="G6" i="5"/>
  <c r="H6" i="5"/>
  <c r="I6" i="5"/>
  <c r="J6" i="5"/>
  <c r="E7" i="5"/>
  <c r="F7" i="5"/>
  <c r="G7" i="5"/>
  <c r="H7" i="5"/>
  <c r="I7" i="5"/>
  <c r="J7" i="5"/>
  <c r="D8" i="5"/>
  <c r="E8" i="5"/>
  <c r="F8" i="5"/>
  <c r="G8" i="5"/>
  <c r="G38" i="5" s="1"/>
  <c r="G50" i="5" s="1"/>
  <c r="H8" i="5"/>
  <c r="H38" i="5" s="1"/>
  <c r="H50" i="5" s="1"/>
  <c r="I28" i="1" s="1"/>
  <c r="I8" i="5"/>
  <c r="I38" i="5" s="1"/>
  <c r="I50" i="5" s="1"/>
  <c r="I29" i="1" s="1"/>
  <c r="J8" i="5"/>
  <c r="J38" i="5" s="1"/>
  <c r="J50" i="5" s="1"/>
  <c r="I30" i="1" s="1"/>
  <c r="C8" i="5"/>
  <c r="C38" i="5" s="1"/>
  <c r="C50" i="5" s="1"/>
  <c r="I23" i="1" s="1"/>
  <c r="F15" i="1"/>
  <c r="F23" i="1"/>
  <c r="F24" i="1"/>
  <c r="F25" i="1"/>
  <c r="F26" i="1"/>
  <c r="F27" i="1"/>
  <c r="F28" i="1"/>
  <c r="F29" i="1"/>
  <c r="F30" i="1"/>
  <c r="F31" i="1"/>
  <c r="F33" i="1"/>
  <c r="F34" i="1"/>
  <c r="F35" i="1"/>
  <c r="F36" i="1"/>
  <c r="F37" i="1"/>
  <c r="F38" i="1"/>
  <c r="F39" i="1"/>
  <c r="F40" i="1"/>
  <c r="F41" i="1"/>
  <c r="F43" i="1"/>
  <c r="F44" i="1"/>
  <c r="F45" i="1"/>
  <c r="K45" i="1" s="1"/>
  <c r="F46" i="1"/>
  <c r="K46" i="1" s="1"/>
  <c r="F47" i="1"/>
  <c r="K47" i="1" s="1"/>
  <c r="F48" i="1"/>
  <c r="F49" i="1"/>
  <c r="K49" i="1" s="1"/>
  <c r="F50" i="1"/>
  <c r="K50" i="1" s="1"/>
  <c r="F51" i="1"/>
  <c r="F53" i="1"/>
  <c r="F54" i="1"/>
  <c r="F55" i="1"/>
  <c r="K55" i="1" s="1"/>
  <c r="F56" i="1"/>
  <c r="K56" i="1" s="1"/>
  <c r="F57" i="1"/>
  <c r="K57" i="1" s="1"/>
  <c r="F58" i="1"/>
  <c r="K58" i="1" s="1"/>
  <c r="F59" i="1"/>
  <c r="F60" i="1"/>
  <c r="F61" i="1"/>
  <c r="K61" i="1" s="1"/>
  <c r="F63" i="1"/>
  <c r="F64" i="1"/>
  <c r="F65" i="1"/>
  <c r="F66" i="1"/>
  <c r="K66" i="1" s="1"/>
  <c r="F67" i="1"/>
  <c r="K67" i="1" s="1"/>
  <c r="F68" i="1"/>
  <c r="F69" i="1"/>
  <c r="F70" i="1"/>
  <c r="K70" i="1" s="1"/>
  <c r="F71" i="1"/>
  <c r="K71" i="1" s="1"/>
  <c r="F73" i="1"/>
  <c r="F74" i="1"/>
  <c r="F75" i="1"/>
  <c r="F76" i="1"/>
  <c r="F77" i="1"/>
  <c r="F78" i="1"/>
  <c r="F81" i="1"/>
  <c r="K81" i="1" s="1"/>
  <c r="F83" i="1"/>
  <c r="F84" i="1"/>
  <c r="F91" i="1"/>
  <c r="K91" i="1" s="1"/>
  <c r="F95" i="1"/>
  <c r="F96" i="1"/>
  <c r="K96" i="1" s="1"/>
  <c r="F97" i="1"/>
  <c r="F99" i="1"/>
  <c r="K99" i="1" s="1"/>
  <c r="F100" i="1"/>
  <c r="F101" i="1"/>
  <c r="F102" i="1"/>
  <c r="K102" i="1" s="1"/>
  <c r="F105" i="1"/>
  <c r="F106" i="1"/>
  <c r="F107" i="1"/>
  <c r="F108" i="1"/>
  <c r="F110" i="1"/>
  <c r="F111" i="1"/>
  <c r="F113" i="1"/>
  <c r="F115" i="1"/>
  <c r="F116" i="1"/>
  <c r="F118" i="1"/>
  <c r="I9" i="1"/>
  <c r="I12" i="1"/>
  <c r="H141" i="2"/>
  <c r="I141" i="2"/>
  <c r="I166" i="2"/>
  <c r="H166" i="2"/>
  <c r="I164" i="2"/>
  <c r="H164" i="2"/>
  <c r="I163" i="2"/>
  <c r="H163" i="2"/>
  <c r="I162" i="2"/>
  <c r="H162" i="2"/>
  <c r="I161" i="2"/>
  <c r="H161" i="2"/>
  <c r="I159" i="2"/>
  <c r="H159" i="2"/>
  <c r="I158" i="2"/>
  <c r="H158" i="2"/>
  <c r="I157" i="2"/>
  <c r="H157" i="2"/>
  <c r="I156" i="2"/>
  <c r="H156" i="2"/>
  <c r="I155" i="2"/>
  <c r="H155" i="2"/>
  <c r="H154" i="2" s="1"/>
  <c r="I153" i="2"/>
  <c r="H153" i="2"/>
  <c r="I152" i="2"/>
  <c r="H152" i="2"/>
  <c r="I151" i="2"/>
  <c r="H151" i="2"/>
  <c r="I149" i="2"/>
  <c r="H149" i="2"/>
  <c r="I148" i="2"/>
  <c r="H148" i="2"/>
  <c r="I147" i="2"/>
  <c r="H147" i="2"/>
  <c r="I146" i="2"/>
  <c r="H146" i="2"/>
  <c r="I145" i="2"/>
  <c r="I144" i="2" s="1"/>
  <c r="H145" i="2"/>
  <c r="H144" i="2" s="1"/>
  <c r="I143" i="2"/>
  <c r="H143" i="2"/>
  <c r="I142" i="2"/>
  <c r="H142" i="2"/>
  <c r="I140" i="2"/>
  <c r="H140" i="2"/>
  <c r="I139" i="2"/>
  <c r="H139" i="2"/>
  <c r="I138" i="2"/>
  <c r="H138" i="2"/>
  <c r="I136" i="2"/>
  <c r="H136" i="2"/>
  <c r="I135" i="2"/>
  <c r="H135" i="2"/>
  <c r="I134" i="2"/>
  <c r="H134" i="2"/>
  <c r="I133" i="2"/>
  <c r="H133" i="2"/>
  <c r="I132" i="2"/>
  <c r="H132" i="2"/>
  <c r="I131" i="2"/>
  <c r="H131" i="2"/>
  <c r="I130" i="2"/>
  <c r="I129" i="2" s="1"/>
  <c r="H130" i="2"/>
  <c r="I125" i="2"/>
  <c r="H125" i="2"/>
  <c r="I124" i="2"/>
  <c r="H124" i="2"/>
  <c r="I123" i="2"/>
  <c r="H123" i="2"/>
  <c r="I122" i="2"/>
  <c r="H122" i="2"/>
  <c r="I120" i="2"/>
  <c r="H120" i="2"/>
  <c r="I119" i="2"/>
  <c r="H119" i="2"/>
  <c r="I118" i="2"/>
  <c r="I117" i="2" s="1"/>
  <c r="H118" i="2"/>
  <c r="I116" i="2"/>
  <c r="H116" i="2"/>
  <c r="I115" i="2"/>
  <c r="H115" i="2"/>
  <c r="I114" i="2"/>
  <c r="H114" i="2"/>
  <c r="I71" i="2"/>
  <c r="H71" i="2"/>
  <c r="I70" i="2"/>
  <c r="H70" i="2"/>
  <c r="I69" i="2"/>
  <c r="H69" i="2"/>
  <c r="I67" i="2"/>
  <c r="H67" i="2"/>
  <c r="I65" i="2"/>
  <c r="H65" i="2"/>
  <c r="I63" i="2"/>
  <c r="H63" i="2"/>
  <c r="I62" i="2"/>
  <c r="I61" i="2" s="1"/>
  <c r="H62" i="2"/>
  <c r="I60" i="2"/>
  <c r="H60" i="2"/>
  <c r="I59" i="2"/>
  <c r="I58" i="2" s="1"/>
  <c r="H59" i="2"/>
  <c r="I57" i="2"/>
  <c r="H57" i="2"/>
  <c r="I56" i="2"/>
  <c r="H56" i="2"/>
  <c r="I55" i="2"/>
  <c r="H55" i="2"/>
  <c r="I53" i="2"/>
  <c r="H53" i="2"/>
  <c r="I52" i="2"/>
  <c r="H52" i="2"/>
  <c r="I51" i="2"/>
  <c r="H51" i="2"/>
  <c r="I50" i="2"/>
  <c r="H50" i="2"/>
  <c r="I48" i="2"/>
  <c r="H48" i="2"/>
  <c r="I47" i="2"/>
  <c r="H47" i="2"/>
  <c r="I46" i="2"/>
  <c r="H46" i="2"/>
  <c r="I45" i="2"/>
  <c r="H45" i="2"/>
  <c r="I43" i="2"/>
  <c r="H43" i="2"/>
  <c r="I42" i="2"/>
  <c r="H42" i="2"/>
  <c r="I41" i="2"/>
  <c r="H41" i="2"/>
  <c r="I40" i="2"/>
  <c r="H40" i="2"/>
  <c r="I39" i="2"/>
  <c r="H39" i="2"/>
  <c r="I38" i="2"/>
  <c r="H38" i="2"/>
  <c r="I37" i="2"/>
  <c r="H37" i="2"/>
  <c r="I36" i="2"/>
  <c r="I35" i="2" s="1"/>
  <c r="H36" i="2"/>
  <c r="I34" i="2"/>
  <c r="H34" i="2"/>
  <c r="I33" i="2"/>
  <c r="H33" i="2"/>
  <c r="I32" i="2"/>
  <c r="H32" i="2"/>
  <c r="I31" i="2"/>
  <c r="H31" i="2"/>
  <c r="I30" i="2"/>
  <c r="H30" i="2"/>
  <c r="I29" i="2"/>
  <c r="H29" i="2"/>
  <c r="I28" i="2"/>
  <c r="H28" i="2"/>
  <c r="I27" i="2"/>
  <c r="H27" i="2"/>
  <c r="I26" i="2"/>
  <c r="H26" i="2"/>
  <c r="I25" i="2"/>
  <c r="H25" i="2"/>
  <c r="I24" i="2"/>
  <c r="H24" i="2"/>
  <c r="I23" i="2"/>
  <c r="H23" i="2"/>
  <c r="I22" i="2"/>
  <c r="H22" i="2"/>
  <c r="I21" i="2"/>
  <c r="H21" i="2"/>
  <c r="I20" i="2"/>
  <c r="H20" i="2"/>
  <c r="I19" i="2"/>
  <c r="H19" i="2"/>
  <c r="I18" i="2"/>
  <c r="H18" i="2"/>
  <c r="I17" i="2"/>
  <c r="H17" i="2"/>
  <c r="I15" i="2"/>
  <c r="H15" i="2"/>
  <c r="I14" i="2"/>
  <c r="H14" i="2"/>
  <c r="I13" i="2"/>
  <c r="H13" i="2"/>
  <c r="I12" i="2"/>
  <c r="H12" i="2"/>
  <c r="I11" i="2"/>
  <c r="H11" i="2"/>
  <c r="I10" i="2"/>
  <c r="H10" i="2"/>
  <c r="I9" i="2"/>
  <c r="H9" i="2"/>
  <c r="I8" i="2"/>
  <c r="H8" i="2"/>
  <c r="H74" i="2"/>
  <c r="I74" i="2"/>
  <c r="H75" i="2"/>
  <c r="I75" i="2"/>
  <c r="H76" i="2"/>
  <c r="I76" i="2"/>
  <c r="H77" i="2"/>
  <c r="I77" i="2"/>
  <c r="H78" i="2"/>
  <c r="I78" i="2"/>
  <c r="H79" i="2"/>
  <c r="I79" i="2"/>
  <c r="H80" i="2"/>
  <c r="I80" i="2"/>
  <c r="H81" i="2"/>
  <c r="I81" i="2"/>
  <c r="H82" i="2"/>
  <c r="I82" i="2"/>
  <c r="H83" i="2"/>
  <c r="I83" i="2"/>
  <c r="H84" i="2"/>
  <c r="I84" i="2"/>
  <c r="H86" i="2"/>
  <c r="I86" i="2"/>
  <c r="H87" i="2"/>
  <c r="I87" i="2"/>
  <c r="H88" i="2"/>
  <c r="I88" i="2"/>
  <c r="H89" i="2"/>
  <c r="I89" i="2"/>
  <c r="H90" i="2"/>
  <c r="I90" i="2"/>
  <c r="H91" i="2"/>
  <c r="I91" i="2"/>
  <c r="H92" i="2"/>
  <c r="I92" i="2"/>
  <c r="H93" i="2"/>
  <c r="I93" i="2"/>
  <c r="H94" i="2"/>
  <c r="I94" i="2"/>
  <c r="H95" i="2"/>
  <c r="I95" i="2"/>
  <c r="H96" i="2"/>
  <c r="I96" i="2"/>
  <c r="H98" i="2"/>
  <c r="I98" i="2"/>
  <c r="H99" i="2"/>
  <c r="I99" i="2"/>
  <c r="H100" i="2"/>
  <c r="I100" i="2"/>
  <c r="H101" i="2"/>
  <c r="I101" i="2"/>
  <c r="H102" i="2"/>
  <c r="I102" i="2"/>
  <c r="H103" i="2"/>
  <c r="I103" i="2"/>
  <c r="H104" i="2"/>
  <c r="I104" i="2"/>
  <c r="H105" i="2"/>
  <c r="I105" i="2"/>
  <c r="H106" i="2"/>
  <c r="I106" i="2"/>
  <c r="H107" i="2"/>
  <c r="I107" i="2"/>
  <c r="H108" i="2"/>
  <c r="I108" i="2"/>
  <c r="H110" i="2"/>
  <c r="I110" i="2"/>
  <c r="H111" i="2"/>
  <c r="I111" i="2"/>
  <c r="H112" i="2"/>
  <c r="I112" i="2"/>
  <c r="H66" i="2"/>
  <c r="I66" i="2"/>
  <c r="H54" i="2"/>
  <c r="I54" i="2"/>
  <c r="H165" i="2"/>
  <c r="I165" i="2"/>
  <c r="F25" i="2"/>
  <c r="G165" i="2"/>
  <c r="G112" i="2"/>
  <c r="G111" i="2"/>
  <c r="G110" i="2"/>
  <c r="G108" i="2"/>
  <c r="G107" i="2"/>
  <c r="G106" i="2"/>
  <c r="G105" i="2"/>
  <c r="G104" i="2"/>
  <c r="G103" i="2"/>
  <c r="G102" i="2"/>
  <c r="G101" i="2"/>
  <c r="G100" i="2"/>
  <c r="G99" i="2"/>
  <c r="G98" i="2"/>
  <c r="G96" i="2"/>
  <c r="G95" i="2"/>
  <c r="G94" i="2"/>
  <c r="G93" i="2"/>
  <c r="G92" i="2"/>
  <c r="G91" i="2"/>
  <c r="G90" i="2"/>
  <c r="G89" i="2"/>
  <c r="G88" i="2"/>
  <c r="G87" i="2"/>
  <c r="G86" i="2"/>
  <c r="G84" i="2"/>
  <c r="G83" i="2"/>
  <c r="G82" i="2"/>
  <c r="G81" i="2"/>
  <c r="G80" i="2"/>
  <c r="G79" i="2"/>
  <c r="G78" i="2"/>
  <c r="G77" i="2"/>
  <c r="G76" i="2"/>
  <c r="G75" i="2"/>
  <c r="G74" i="2"/>
  <c r="G69" i="2"/>
  <c r="G66" i="2"/>
  <c r="G54" i="2"/>
  <c r="F165" i="2"/>
  <c r="F112" i="2"/>
  <c r="F111" i="2"/>
  <c r="F110" i="2"/>
  <c r="F108" i="2"/>
  <c r="F107" i="2"/>
  <c r="F106" i="2"/>
  <c r="F105" i="2"/>
  <c r="F104" i="2"/>
  <c r="F103" i="2"/>
  <c r="F102" i="2"/>
  <c r="F101" i="2"/>
  <c r="F100" i="2"/>
  <c r="F99" i="2"/>
  <c r="F98" i="2"/>
  <c r="F96" i="2"/>
  <c r="F95" i="2"/>
  <c r="F94" i="2"/>
  <c r="F93" i="2"/>
  <c r="F92" i="2"/>
  <c r="F91" i="2"/>
  <c r="F90" i="2"/>
  <c r="F89" i="2"/>
  <c r="F88" i="2"/>
  <c r="F87" i="2"/>
  <c r="F86" i="2"/>
  <c r="F84" i="2"/>
  <c r="F83" i="2"/>
  <c r="F82" i="2"/>
  <c r="F81" i="2"/>
  <c r="F80" i="2"/>
  <c r="F79" i="2"/>
  <c r="F78" i="2"/>
  <c r="F77" i="2"/>
  <c r="F76" i="2"/>
  <c r="F75" i="2"/>
  <c r="F74" i="2"/>
  <c r="F69" i="2"/>
  <c r="F66" i="2"/>
  <c r="F54" i="2"/>
  <c r="F8" i="2"/>
  <c r="G8" i="2"/>
  <c r="F9" i="2"/>
  <c r="G9" i="2"/>
  <c r="F10" i="2"/>
  <c r="G10" i="2"/>
  <c r="F11" i="2"/>
  <c r="G11" i="2"/>
  <c r="F12" i="2"/>
  <c r="G12" i="2"/>
  <c r="F13" i="2"/>
  <c r="G13" i="2"/>
  <c r="F14" i="2"/>
  <c r="G14" i="2"/>
  <c r="F15" i="2"/>
  <c r="G15" i="2"/>
  <c r="F17" i="2"/>
  <c r="G17" i="2"/>
  <c r="F18" i="2"/>
  <c r="G18" i="2"/>
  <c r="F19" i="2"/>
  <c r="G19" i="2"/>
  <c r="F20" i="2"/>
  <c r="G20" i="2"/>
  <c r="F21" i="2"/>
  <c r="G21" i="2"/>
  <c r="F22" i="2"/>
  <c r="G22" i="2"/>
  <c r="F23" i="2"/>
  <c r="G23" i="2"/>
  <c r="F24" i="2"/>
  <c r="G24" i="2"/>
  <c r="G25" i="2"/>
  <c r="F26" i="2"/>
  <c r="G26" i="2"/>
  <c r="F27" i="2"/>
  <c r="G27" i="2"/>
  <c r="F28" i="2"/>
  <c r="G28" i="2"/>
  <c r="F29" i="2"/>
  <c r="G29" i="2"/>
  <c r="F30" i="2"/>
  <c r="G30" i="2"/>
  <c r="F31" i="2"/>
  <c r="G31" i="2"/>
  <c r="F32" i="2"/>
  <c r="G32" i="2"/>
  <c r="F33" i="2"/>
  <c r="G33" i="2"/>
  <c r="F34" i="2"/>
  <c r="G34" i="2"/>
  <c r="F36" i="2"/>
  <c r="G36" i="2"/>
  <c r="F37" i="2"/>
  <c r="G37" i="2"/>
  <c r="F38" i="2"/>
  <c r="G38" i="2"/>
  <c r="F39" i="2"/>
  <c r="G39" i="2"/>
  <c r="F40" i="2"/>
  <c r="G40" i="2"/>
  <c r="F41" i="2"/>
  <c r="G41" i="2"/>
  <c r="F42" i="2"/>
  <c r="G42" i="2"/>
  <c r="F43" i="2"/>
  <c r="G43" i="2"/>
  <c r="F45" i="2"/>
  <c r="G45" i="2"/>
  <c r="F46" i="2"/>
  <c r="G46" i="2"/>
  <c r="F47" i="2"/>
  <c r="G47" i="2"/>
  <c r="F48" i="2"/>
  <c r="G48" i="2"/>
  <c r="F50" i="2"/>
  <c r="G50" i="2"/>
  <c r="F51" i="2"/>
  <c r="G51" i="2"/>
  <c r="F52" i="2"/>
  <c r="G52" i="2"/>
  <c r="F53" i="2"/>
  <c r="G53" i="2"/>
  <c r="F55" i="2"/>
  <c r="G55" i="2"/>
  <c r="F56" i="2"/>
  <c r="G56" i="2"/>
  <c r="F57" i="2"/>
  <c r="G57" i="2"/>
  <c r="F59" i="2"/>
  <c r="G59" i="2"/>
  <c r="F60" i="2"/>
  <c r="G60" i="2"/>
  <c r="F62" i="2"/>
  <c r="G62" i="2"/>
  <c r="F63" i="2"/>
  <c r="G63" i="2"/>
  <c r="F65" i="2"/>
  <c r="G65" i="2"/>
  <c r="F67" i="2"/>
  <c r="G67" i="2"/>
  <c r="F70" i="2"/>
  <c r="G70" i="2"/>
  <c r="F71" i="2"/>
  <c r="G71" i="2"/>
  <c r="F114" i="2"/>
  <c r="G114" i="2"/>
  <c r="F115" i="2"/>
  <c r="G115" i="2"/>
  <c r="F116" i="2"/>
  <c r="G116" i="2"/>
  <c r="F118" i="2"/>
  <c r="G118" i="2"/>
  <c r="F119" i="2"/>
  <c r="G119" i="2"/>
  <c r="F120" i="2"/>
  <c r="G120" i="2"/>
  <c r="F122" i="2"/>
  <c r="G122" i="2"/>
  <c r="F123" i="2"/>
  <c r="G123" i="2"/>
  <c r="F124" i="2"/>
  <c r="G124" i="2"/>
  <c r="F125" i="2"/>
  <c r="G125" i="2"/>
  <c r="F130" i="2"/>
  <c r="G130" i="2"/>
  <c r="F131" i="2"/>
  <c r="G131" i="2"/>
  <c r="F132" i="2"/>
  <c r="G132" i="2"/>
  <c r="F133" i="2"/>
  <c r="G133" i="2"/>
  <c r="F134" i="2"/>
  <c r="G134" i="2"/>
  <c r="F135" i="2"/>
  <c r="G135" i="2"/>
  <c r="F136" i="2"/>
  <c r="G136" i="2"/>
  <c r="F138" i="2"/>
  <c r="G138" i="2"/>
  <c r="F139" i="2"/>
  <c r="G139" i="2"/>
  <c r="F140" i="2"/>
  <c r="G140" i="2"/>
  <c r="F141" i="2"/>
  <c r="G141" i="2"/>
  <c r="F142" i="2"/>
  <c r="G142" i="2"/>
  <c r="F143" i="2"/>
  <c r="G143" i="2"/>
  <c r="F145" i="2"/>
  <c r="G145" i="2"/>
  <c r="F146" i="2"/>
  <c r="G146" i="2"/>
  <c r="F147" i="2"/>
  <c r="G147" i="2"/>
  <c r="F148" i="2"/>
  <c r="G148" i="2"/>
  <c r="F149" i="2"/>
  <c r="G149" i="2"/>
  <c r="F151" i="2"/>
  <c r="G151" i="2"/>
  <c r="F152" i="2"/>
  <c r="G152" i="2"/>
  <c r="F153" i="2"/>
  <c r="G153" i="2"/>
  <c r="F155" i="2"/>
  <c r="G155" i="2"/>
  <c r="F156" i="2"/>
  <c r="G156" i="2"/>
  <c r="F157" i="2"/>
  <c r="G157" i="2"/>
  <c r="F158" i="2"/>
  <c r="G158" i="2"/>
  <c r="F159" i="2"/>
  <c r="G159" i="2"/>
  <c r="F161" i="2"/>
  <c r="G161" i="2"/>
  <c r="F162" i="2"/>
  <c r="G162" i="2"/>
  <c r="F163" i="2"/>
  <c r="G163" i="2"/>
  <c r="F164" i="2"/>
  <c r="G164" i="2"/>
  <c r="F166" i="2"/>
  <c r="G166" i="2"/>
  <c r="I154" i="2"/>
  <c r="I68" i="2"/>
  <c r="I7" i="2"/>
  <c r="K39" i="1" l="1"/>
  <c r="D159" i="2"/>
  <c r="K60" i="1"/>
  <c r="K51" i="1"/>
  <c r="J68" i="1"/>
  <c r="K68" i="1" s="1"/>
  <c r="J89" i="1"/>
  <c r="K89" i="1" s="1"/>
  <c r="J101" i="1"/>
  <c r="K77" i="1"/>
  <c r="K101" i="1"/>
  <c r="K76" i="1"/>
  <c r="K40" i="1"/>
  <c r="J78" i="1"/>
  <c r="J79" i="1"/>
  <c r="K79" i="1" s="1"/>
  <c r="J88" i="1"/>
  <c r="K88" i="1" s="1"/>
  <c r="J100" i="1"/>
  <c r="K100" i="1" s="1"/>
  <c r="E159" i="2"/>
  <c r="E135" i="2"/>
  <c r="E63" i="2"/>
  <c r="E38" i="2"/>
  <c r="J65" i="1"/>
  <c r="K65" i="1" s="1"/>
  <c r="J97" i="1"/>
  <c r="K78" i="1"/>
  <c r="J74" i="1"/>
  <c r="K74" i="1" s="1"/>
  <c r="J84" i="1"/>
  <c r="E166" i="2"/>
  <c r="E163" i="2"/>
  <c r="E156" i="2"/>
  <c r="E146" i="2"/>
  <c r="E41" i="2"/>
  <c r="E39" i="2"/>
  <c r="K97" i="1"/>
  <c r="K84" i="1"/>
  <c r="K59" i="1"/>
  <c r="K37" i="1"/>
  <c r="D147" i="2"/>
  <c r="D63" i="2"/>
  <c r="C63" i="2" s="1"/>
  <c r="D55" i="2"/>
  <c r="D158" i="2"/>
  <c r="D51" i="2"/>
  <c r="K36" i="1"/>
  <c r="J111" i="1"/>
  <c r="K35" i="1"/>
  <c r="I105" i="1"/>
  <c r="I104" i="1" s="1"/>
  <c r="I7" i="1"/>
  <c r="H58" i="2"/>
  <c r="H61" i="2"/>
  <c r="H68" i="2"/>
  <c r="H117" i="2"/>
  <c r="H106" i="1"/>
  <c r="J106" i="1" s="1"/>
  <c r="K106" i="1" s="1"/>
  <c r="J57" i="2"/>
  <c r="D146" i="2"/>
  <c r="C146" i="2" s="1"/>
  <c r="K41" i="1"/>
  <c r="K54" i="1"/>
  <c r="K109" i="2"/>
  <c r="J99" i="2"/>
  <c r="J97" i="2" s="1"/>
  <c r="J31" i="2"/>
  <c r="D31" i="2" s="1"/>
  <c r="J15" i="2"/>
  <c r="D15" i="2" s="1"/>
  <c r="K111" i="1"/>
  <c r="H118" i="1"/>
  <c r="J118" i="1" s="1"/>
  <c r="K118" i="1" s="1"/>
  <c r="H113" i="1"/>
  <c r="J113" i="1" s="1"/>
  <c r="K113" i="1" s="1"/>
  <c r="K108" i="1"/>
  <c r="H107" i="1"/>
  <c r="J107" i="1" s="1"/>
  <c r="K107" i="1" s="1"/>
  <c r="J116" i="1"/>
  <c r="K116" i="1" s="1"/>
  <c r="I114" i="1"/>
  <c r="J112" i="1"/>
  <c r="K112" i="1" s="1"/>
  <c r="I109" i="1"/>
  <c r="D162" i="2"/>
  <c r="D39" i="2"/>
  <c r="C39" i="2" s="1"/>
  <c r="I82" i="1"/>
  <c r="H93" i="1"/>
  <c r="I92" i="1"/>
  <c r="H82" i="1"/>
  <c r="J83" i="1"/>
  <c r="J82" i="1" s="1"/>
  <c r="I72" i="1"/>
  <c r="H75" i="1"/>
  <c r="J75" i="1" s="1"/>
  <c r="K75" i="1" s="1"/>
  <c r="H63" i="1"/>
  <c r="J63" i="1" s="1"/>
  <c r="K63" i="1" s="1"/>
  <c r="I62" i="1"/>
  <c r="H69" i="1"/>
  <c r="J69" i="1" s="1"/>
  <c r="K69" i="1" s="1"/>
  <c r="E149" i="2"/>
  <c r="I53" i="1"/>
  <c r="I52" i="1" s="1"/>
  <c r="I43" i="1"/>
  <c r="I42" i="1" s="1"/>
  <c r="O50" i="11"/>
  <c r="I33" i="1"/>
  <c r="I32" i="1" s="1"/>
  <c r="J16" i="1"/>
  <c r="K16" i="1" s="1"/>
  <c r="N50" i="5"/>
  <c r="I27" i="1"/>
  <c r="D164" i="2"/>
  <c r="D43" i="2"/>
  <c r="D37" i="2"/>
  <c r="H137" i="2"/>
  <c r="I137" i="2"/>
  <c r="H7" i="2"/>
  <c r="H16" i="2"/>
  <c r="H35" i="2"/>
  <c r="H44" i="2"/>
  <c r="H113" i="2"/>
  <c r="H121" i="2"/>
  <c r="H129" i="2"/>
  <c r="H150" i="2"/>
  <c r="E3" i="1"/>
  <c r="F3" i="1" s="1"/>
  <c r="I16" i="2"/>
  <c r="I44" i="2"/>
  <c r="I113" i="2"/>
  <c r="I121" i="2"/>
  <c r="I150" i="2"/>
  <c r="E37" i="2"/>
  <c r="E145" i="2"/>
  <c r="K154" i="2"/>
  <c r="J144" i="2"/>
  <c r="J109" i="2"/>
  <c r="J85" i="2"/>
  <c r="K16" i="2"/>
  <c r="J113" i="2"/>
  <c r="K64" i="2"/>
  <c r="E164" i="2"/>
  <c r="E162" i="2"/>
  <c r="E158" i="2"/>
  <c r="C158" i="2" s="1"/>
  <c r="E157" i="2"/>
  <c r="E148" i="2"/>
  <c r="E136" i="2"/>
  <c r="E134" i="2"/>
  <c r="E132" i="2"/>
  <c r="E119" i="2"/>
  <c r="E71" i="2"/>
  <c r="E56" i="2"/>
  <c r="E55" i="2"/>
  <c r="C55" i="2" s="1"/>
  <c r="E51" i="2"/>
  <c r="E43" i="2"/>
  <c r="E42" i="2"/>
  <c r="E40" i="2"/>
  <c r="J61" i="2"/>
  <c r="E120" i="2"/>
  <c r="D69" i="2"/>
  <c r="K61" i="2"/>
  <c r="K160" i="2"/>
  <c r="K35" i="2"/>
  <c r="K150" i="2"/>
  <c r="J117" i="2"/>
  <c r="J73" i="2"/>
  <c r="J121" i="2"/>
  <c r="E133" i="2"/>
  <c r="E147" i="2"/>
  <c r="C147" i="2" s="1"/>
  <c r="K113" i="2"/>
  <c r="J150" i="2"/>
  <c r="J160" i="2"/>
  <c r="K97" i="2"/>
  <c r="J154" i="2"/>
  <c r="J35" i="2"/>
  <c r="K117" i="2"/>
  <c r="K121" i="2"/>
  <c r="K68" i="2"/>
  <c r="J64" i="2"/>
  <c r="K73" i="2"/>
  <c r="K85" i="2"/>
  <c r="D166" i="2"/>
  <c r="C166" i="2" s="1"/>
  <c r="D163" i="2"/>
  <c r="C163" i="2" s="1"/>
  <c r="D157" i="2"/>
  <c r="D156" i="2"/>
  <c r="C156" i="2" s="1"/>
  <c r="D149" i="2"/>
  <c r="D148" i="2"/>
  <c r="D120" i="2"/>
  <c r="D118" i="2"/>
  <c r="D57" i="2"/>
  <c r="D42" i="2"/>
  <c r="D41" i="2"/>
  <c r="C41" i="2" s="1"/>
  <c r="D40" i="2"/>
  <c r="D38" i="2"/>
  <c r="J68" i="2"/>
  <c r="K137" i="2"/>
  <c r="K144" i="2"/>
  <c r="D71" i="2"/>
  <c r="E153" i="2"/>
  <c r="E152" i="2"/>
  <c r="E143" i="2"/>
  <c r="E142" i="2"/>
  <c r="E141" i="2"/>
  <c r="E140" i="2"/>
  <c r="E139" i="2"/>
  <c r="E125" i="2"/>
  <c r="E124" i="2"/>
  <c r="E123" i="2"/>
  <c r="E67" i="2"/>
  <c r="E60" i="2"/>
  <c r="E48" i="2"/>
  <c r="E34" i="2"/>
  <c r="E33" i="2"/>
  <c r="E32" i="2"/>
  <c r="E31" i="2"/>
  <c r="E30" i="2"/>
  <c r="E29" i="2"/>
  <c r="E28" i="2"/>
  <c r="E27" i="2"/>
  <c r="E26" i="2"/>
  <c r="E25" i="2"/>
  <c r="E24" i="2"/>
  <c r="E23" i="2"/>
  <c r="E22" i="2"/>
  <c r="E21" i="2"/>
  <c r="E20" i="2"/>
  <c r="E19" i="2"/>
  <c r="E18" i="2"/>
  <c r="E69" i="2"/>
  <c r="F109" i="2"/>
  <c r="G85" i="2"/>
  <c r="F73" i="2"/>
  <c r="G73" i="2"/>
  <c r="G109" i="2"/>
  <c r="D143" i="2"/>
  <c r="D142" i="2"/>
  <c r="D125" i="2"/>
  <c r="D124" i="2"/>
  <c r="D123" i="2"/>
  <c r="D116" i="2"/>
  <c r="D115" i="2"/>
  <c r="D60" i="2"/>
  <c r="C60" i="2" s="1"/>
  <c r="D59" i="2"/>
  <c r="D32" i="2"/>
  <c r="D30" i="2"/>
  <c r="D29" i="2"/>
  <c r="D28" i="2"/>
  <c r="D27" i="2"/>
  <c r="D26" i="2"/>
  <c r="D25" i="2"/>
  <c r="D24" i="2"/>
  <c r="D23" i="2"/>
  <c r="D22" i="2"/>
  <c r="D21" i="2"/>
  <c r="D12" i="2"/>
  <c r="D11" i="2"/>
  <c r="E15" i="2"/>
  <c r="E14" i="2"/>
  <c r="E13" i="2"/>
  <c r="E12" i="2"/>
  <c r="E11" i="2"/>
  <c r="E10" i="2"/>
  <c r="E9" i="2"/>
  <c r="D10" i="2"/>
  <c r="D9" i="2"/>
  <c r="H110" i="1"/>
  <c r="H105" i="1"/>
  <c r="Q50" i="11"/>
  <c r="H14" i="1"/>
  <c r="H95" i="1"/>
  <c r="J95" i="1" s="1"/>
  <c r="K95" i="1" s="1"/>
  <c r="L50" i="11"/>
  <c r="I14" i="1"/>
  <c r="I13" i="1" s="1"/>
  <c r="F104" i="1"/>
  <c r="F114" i="1"/>
  <c r="F92" i="1"/>
  <c r="F109" i="1"/>
  <c r="F82" i="1"/>
  <c r="C55" i="11"/>
  <c r="L55" i="11" s="1"/>
  <c r="J47" i="2"/>
  <c r="D47" i="2" s="1"/>
  <c r="J45" i="2"/>
  <c r="D45" i="2" s="1"/>
  <c r="L38" i="11"/>
  <c r="J52" i="2"/>
  <c r="O26" i="11"/>
  <c r="L26" i="11" s="1"/>
  <c r="F72" i="1"/>
  <c r="H48" i="1"/>
  <c r="J48" i="1" s="1"/>
  <c r="K48" i="1" s="1"/>
  <c r="H53" i="1"/>
  <c r="E38" i="5"/>
  <c r="E50" i="5" s="1"/>
  <c r="K38" i="5"/>
  <c r="K50" i="5" s="1"/>
  <c r="F38" i="5"/>
  <c r="F50" i="5" s="1"/>
  <c r="D38" i="5"/>
  <c r="D50" i="5" s="1"/>
  <c r="F52" i="11"/>
  <c r="F54" i="11"/>
  <c r="J52" i="11"/>
  <c r="J54" i="11"/>
  <c r="E52" i="11"/>
  <c r="E54" i="11"/>
  <c r="I52" i="11"/>
  <c r="I54" i="11"/>
  <c r="H54" i="11"/>
  <c r="H52" i="11"/>
  <c r="G52" i="11"/>
  <c r="G54" i="11"/>
  <c r="K52" i="11"/>
  <c r="K54" i="11"/>
  <c r="C35" i="11"/>
  <c r="H33" i="1" s="1"/>
  <c r="Q11" i="11"/>
  <c r="E56" i="11"/>
  <c r="H56" i="11"/>
  <c r="J56" i="11"/>
  <c r="Q26" i="11"/>
  <c r="D35" i="11"/>
  <c r="H34" i="1" s="1"/>
  <c r="J34" i="1" s="1"/>
  <c r="K34" i="1" s="1"/>
  <c r="G56" i="11"/>
  <c r="K56" i="11"/>
  <c r="I56" i="11"/>
  <c r="F56" i="11"/>
  <c r="L11" i="11"/>
  <c r="J11" i="5"/>
  <c r="J26" i="5"/>
  <c r="H11" i="5"/>
  <c r="H26" i="5"/>
  <c r="F11" i="5"/>
  <c r="F26" i="5"/>
  <c r="D11" i="5"/>
  <c r="D26" i="5"/>
  <c r="I11" i="5"/>
  <c r="I26" i="5"/>
  <c r="G11" i="5"/>
  <c r="G26" i="5"/>
  <c r="E11" i="5"/>
  <c r="E26" i="5"/>
  <c r="K11" i="5"/>
  <c r="K26" i="5"/>
  <c r="C11" i="5"/>
  <c r="C26" i="5"/>
  <c r="F42" i="1"/>
  <c r="F52" i="1"/>
  <c r="K64" i="1"/>
  <c r="F62" i="1"/>
  <c r="L9" i="11"/>
  <c r="D1" i="11" s="1"/>
  <c r="J55" i="5"/>
  <c r="I55" i="5"/>
  <c r="G1" i="5"/>
  <c r="N35" i="5"/>
  <c r="H55" i="5"/>
  <c r="G55" i="5"/>
  <c r="K38" i="1"/>
  <c r="F32" i="1"/>
  <c r="F97" i="2"/>
  <c r="F22" i="1"/>
  <c r="C55" i="5"/>
  <c r="H9" i="1"/>
  <c r="J9" i="1" s="1"/>
  <c r="K9" i="1" s="1"/>
  <c r="H11" i="1"/>
  <c r="J11" i="1" s="1"/>
  <c r="K11" i="1" s="1"/>
  <c r="H12" i="1"/>
  <c r="J12" i="1" s="1"/>
  <c r="K12" i="1" s="1"/>
  <c r="D66" i="2"/>
  <c r="D96" i="2"/>
  <c r="D95" i="2"/>
  <c r="D94" i="2"/>
  <c r="D93" i="2"/>
  <c r="D92" i="2"/>
  <c r="D91" i="2"/>
  <c r="D90" i="2"/>
  <c r="D89" i="2"/>
  <c r="D88" i="2"/>
  <c r="D87" i="2"/>
  <c r="D84" i="2"/>
  <c r="D83" i="2"/>
  <c r="D82" i="2"/>
  <c r="D81" i="2"/>
  <c r="D80" i="2"/>
  <c r="D79" i="2"/>
  <c r="D78" i="2"/>
  <c r="D77" i="2"/>
  <c r="D76" i="2"/>
  <c r="D75" i="2"/>
  <c r="E112" i="2"/>
  <c r="E111" i="2"/>
  <c r="E108" i="2"/>
  <c r="E107" i="2"/>
  <c r="E106" i="2"/>
  <c r="E105" i="2"/>
  <c r="E104" i="2"/>
  <c r="E103" i="2"/>
  <c r="E102" i="2"/>
  <c r="E101" i="2"/>
  <c r="E100" i="2"/>
  <c r="E96" i="2"/>
  <c r="E95" i="2"/>
  <c r="E94" i="2"/>
  <c r="E93" i="2"/>
  <c r="E92" i="2"/>
  <c r="E91" i="2"/>
  <c r="E90" i="2"/>
  <c r="E89" i="2"/>
  <c r="E88" i="2"/>
  <c r="E87" i="2"/>
  <c r="E74" i="2"/>
  <c r="L8" i="5"/>
  <c r="I168" i="2"/>
  <c r="H10" i="1"/>
  <c r="J10" i="1" s="1"/>
  <c r="K10" i="1" s="1"/>
  <c r="H8" i="1"/>
  <c r="C9" i="5"/>
  <c r="I9" i="5"/>
  <c r="G9" i="5"/>
  <c r="E9" i="5"/>
  <c r="K9" i="5"/>
  <c r="J9" i="5"/>
  <c r="H9" i="5"/>
  <c r="F9" i="5"/>
  <c r="D9" i="5"/>
  <c r="L7" i="5"/>
  <c r="D54" i="2"/>
  <c r="H49" i="2"/>
  <c r="D98" i="2"/>
  <c r="H97" i="2"/>
  <c r="D86" i="2"/>
  <c r="H85" i="2"/>
  <c r="D74" i="2"/>
  <c r="H73" i="2"/>
  <c r="E54" i="2"/>
  <c r="I49" i="2"/>
  <c r="I64" i="2"/>
  <c r="E66" i="2"/>
  <c r="E110" i="2"/>
  <c r="I109" i="2"/>
  <c r="E98" i="2"/>
  <c r="I97" i="2"/>
  <c r="E86" i="2"/>
  <c r="I85" i="2"/>
  <c r="H109" i="2"/>
  <c r="E99" i="2"/>
  <c r="H64" i="2"/>
  <c r="E84" i="2"/>
  <c r="E83" i="2"/>
  <c r="E82" i="2"/>
  <c r="E81" i="2"/>
  <c r="E80" i="2"/>
  <c r="E79" i="2"/>
  <c r="E78" i="2"/>
  <c r="E77" i="2"/>
  <c r="E76" i="2"/>
  <c r="E75" i="2"/>
  <c r="D100" i="2"/>
  <c r="D101" i="2"/>
  <c r="D102" i="2"/>
  <c r="D103" i="2"/>
  <c r="D104" i="2"/>
  <c r="D105" i="2"/>
  <c r="D106" i="2"/>
  <c r="D107" i="2"/>
  <c r="D108" i="2"/>
  <c r="D110" i="2"/>
  <c r="D111" i="2"/>
  <c r="D112" i="2"/>
  <c r="I73" i="2"/>
  <c r="E165" i="2"/>
  <c r="I160" i="2"/>
  <c r="I167" i="2" s="1"/>
  <c r="D165" i="2"/>
  <c r="H160" i="2"/>
  <c r="D153" i="2"/>
  <c r="D152" i="2"/>
  <c r="D136" i="2"/>
  <c r="D135" i="2"/>
  <c r="D133" i="2"/>
  <c r="D132" i="2"/>
  <c r="D131" i="2"/>
  <c r="E116" i="2"/>
  <c r="E115" i="2"/>
  <c r="D67" i="2"/>
  <c r="E46" i="2"/>
  <c r="G97" i="2"/>
  <c r="F85" i="2"/>
  <c r="C159" i="2"/>
  <c r="E161" i="2"/>
  <c r="G160" i="2"/>
  <c r="E155" i="2"/>
  <c r="G154" i="2"/>
  <c r="E151" i="2"/>
  <c r="G150" i="2"/>
  <c r="G137" i="2"/>
  <c r="E138" i="2"/>
  <c r="E130" i="2"/>
  <c r="G129" i="2"/>
  <c r="G121" i="2"/>
  <c r="E122" i="2"/>
  <c r="E118" i="2"/>
  <c r="G117" i="2"/>
  <c r="G113" i="2"/>
  <c r="E114" i="2"/>
  <c r="E70" i="2"/>
  <c r="G68" i="2"/>
  <c r="G64" i="2"/>
  <c r="E65" i="2"/>
  <c r="E62" i="2"/>
  <c r="G61" i="2"/>
  <c r="E59" i="2"/>
  <c r="G58" i="2"/>
  <c r="E58" i="2" s="1"/>
  <c r="E50" i="2"/>
  <c r="G49" i="2"/>
  <c r="G44" i="2"/>
  <c r="E36" i="2"/>
  <c r="G35" i="2"/>
  <c r="E17" i="2"/>
  <c r="G16" i="2"/>
  <c r="G7" i="2"/>
  <c r="F160" i="2"/>
  <c r="D161" i="2"/>
  <c r="D155" i="2"/>
  <c r="F154" i="2"/>
  <c r="F150" i="2"/>
  <c r="D151" i="2"/>
  <c r="D145" i="2"/>
  <c r="F144" i="2"/>
  <c r="D138" i="2"/>
  <c r="F137" i="2"/>
  <c r="D130" i="2"/>
  <c r="F129" i="2"/>
  <c r="D122" i="2"/>
  <c r="F121" i="2"/>
  <c r="F117" i="2"/>
  <c r="D119" i="2"/>
  <c r="D114" i="2"/>
  <c r="F113" i="2"/>
  <c r="D70" i="2"/>
  <c r="F68" i="2"/>
  <c r="D65" i="2"/>
  <c r="F64" i="2"/>
  <c r="D62" i="2"/>
  <c r="F61" i="2"/>
  <c r="F49" i="2"/>
  <c r="D50" i="2"/>
  <c r="F44" i="2"/>
  <c r="F35" i="2"/>
  <c r="D36" i="2"/>
  <c r="D17" i="2"/>
  <c r="F16" i="2"/>
  <c r="G144" i="2"/>
  <c r="F58" i="2"/>
  <c r="D58" i="2" s="1"/>
  <c r="F7" i="2"/>
  <c r="O11" i="5"/>
  <c r="J105" i="1" l="1"/>
  <c r="C135" i="2"/>
  <c r="H167" i="2"/>
  <c r="C108" i="2"/>
  <c r="C104" i="2"/>
  <c r="C162" i="2"/>
  <c r="C38" i="2"/>
  <c r="C51" i="2"/>
  <c r="C71" i="2"/>
  <c r="C106" i="2"/>
  <c r="C102" i="2"/>
  <c r="C157" i="2"/>
  <c r="D99" i="2"/>
  <c r="C99" i="2" s="1"/>
  <c r="C42" i="2"/>
  <c r="C31" i="2"/>
  <c r="C23" i="2"/>
  <c r="C27" i="2"/>
  <c r="H114" i="1"/>
  <c r="J115" i="1"/>
  <c r="I103" i="1"/>
  <c r="H109" i="1"/>
  <c r="J110" i="1"/>
  <c r="J104" i="1"/>
  <c r="K105" i="1"/>
  <c r="K104" i="1" s="1"/>
  <c r="H104" i="1"/>
  <c r="C164" i="2"/>
  <c r="C37" i="2"/>
  <c r="C145" i="2"/>
  <c r="H92" i="1"/>
  <c r="K83" i="1"/>
  <c r="K82" i="1" s="1"/>
  <c r="C149" i="2"/>
  <c r="J93" i="1"/>
  <c r="J92" i="1" s="1"/>
  <c r="H72" i="1"/>
  <c r="J73" i="1"/>
  <c r="C120" i="2"/>
  <c r="K62" i="1"/>
  <c r="J62" i="1"/>
  <c r="H62" i="1"/>
  <c r="C100" i="2"/>
  <c r="H52" i="1"/>
  <c r="J53" i="1"/>
  <c r="C90" i="2"/>
  <c r="H44" i="1"/>
  <c r="J44" i="1" s="1"/>
  <c r="K44" i="1" s="1"/>
  <c r="C161" i="2"/>
  <c r="C50" i="2"/>
  <c r="C151" i="2"/>
  <c r="C105" i="2"/>
  <c r="C101" i="2"/>
  <c r="H43" i="1"/>
  <c r="J33" i="1"/>
  <c r="H32" i="1"/>
  <c r="C43" i="2"/>
  <c r="F55" i="5"/>
  <c r="I26" i="1"/>
  <c r="D55" i="5"/>
  <c r="I24" i="1"/>
  <c r="K55" i="5"/>
  <c r="I31" i="1"/>
  <c r="E55" i="5"/>
  <c r="I25" i="1"/>
  <c r="C165" i="2"/>
  <c r="C107" i="2"/>
  <c r="C103" i="2"/>
  <c r="C24" i="2"/>
  <c r="C28" i="2"/>
  <c r="C32" i="2"/>
  <c r="C148" i="2"/>
  <c r="C10" i="2"/>
  <c r="C22" i="2"/>
  <c r="C26" i="2"/>
  <c r="C30" i="2"/>
  <c r="J8" i="1"/>
  <c r="K8" i="1" s="1"/>
  <c r="H7" i="1"/>
  <c r="J53" i="2"/>
  <c r="D53" i="2" s="1"/>
  <c r="C9" i="2"/>
  <c r="C21" i="2"/>
  <c r="C25" i="2"/>
  <c r="C29" i="2"/>
  <c r="J14" i="1"/>
  <c r="K14" i="1" s="1"/>
  <c r="E154" i="2"/>
  <c r="E109" i="2"/>
  <c r="D144" i="2"/>
  <c r="C133" i="2"/>
  <c r="C136" i="2"/>
  <c r="J72" i="2"/>
  <c r="D117" i="2"/>
  <c r="D150" i="2"/>
  <c r="E61" i="2"/>
  <c r="E16" i="2"/>
  <c r="D61" i="2"/>
  <c r="D113" i="2"/>
  <c r="C119" i="2"/>
  <c r="C132" i="2"/>
  <c r="C40" i="2"/>
  <c r="C69" i="2"/>
  <c r="E150" i="2"/>
  <c r="F21" i="1"/>
  <c r="E113" i="2"/>
  <c r="D73" i="2"/>
  <c r="D68" i="2"/>
  <c r="D121" i="2"/>
  <c r="E35" i="2"/>
  <c r="E68" i="2"/>
  <c r="E117" i="2"/>
  <c r="K72" i="2"/>
  <c r="D35" i="2"/>
  <c r="C35" i="2" s="1"/>
  <c r="C118" i="2"/>
  <c r="E121" i="2"/>
  <c r="C65" i="2"/>
  <c r="C114" i="2"/>
  <c r="C122" i="2"/>
  <c r="C138" i="2"/>
  <c r="C36" i="2"/>
  <c r="D154" i="2"/>
  <c r="C59" i="2"/>
  <c r="E137" i="2"/>
  <c r="C115" i="2"/>
  <c r="J14" i="2"/>
  <c r="D14" i="2" s="1"/>
  <c r="C14" i="2" s="1"/>
  <c r="J134" i="2"/>
  <c r="J56" i="2"/>
  <c r="D56" i="2" s="1"/>
  <c r="C56" i="2" s="1"/>
  <c r="J18" i="2"/>
  <c r="J20" i="2"/>
  <c r="D20" i="2" s="1"/>
  <c r="C20" i="2" s="1"/>
  <c r="J33" i="2"/>
  <c r="D33" i="2" s="1"/>
  <c r="C33" i="2" s="1"/>
  <c r="J34" i="2"/>
  <c r="D34" i="2" s="1"/>
  <c r="C34" i="2" s="1"/>
  <c r="J139" i="2"/>
  <c r="D52" i="2"/>
  <c r="J13" i="2"/>
  <c r="D13" i="2" s="1"/>
  <c r="C13" i="2" s="1"/>
  <c r="J140" i="2"/>
  <c r="D140" i="2" s="1"/>
  <c r="C140" i="2" s="1"/>
  <c r="J141" i="2"/>
  <c r="D141" i="2" s="1"/>
  <c r="C141" i="2" s="1"/>
  <c r="J46" i="2"/>
  <c r="D46" i="2" s="1"/>
  <c r="C46" i="2" s="1"/>
  <c r="J19" i="2"/>
  <c r="D19" i="2" s="1"/>
  <c r="C19" i="2" s="1"/>
  <c r="J48" i="2"/>
  <c r="D48" i="2" s="1"/>
  <c r="C48" i="2" s="1"/>
  <c r="C123" i="2"/>
  <c r="C67" i="2"/>
  <c r="C153" i="2"/>
  <c r="D109" i="2"/>
  <c r="C124" i="2"/>
  <c r="C143" i="2"/>
  <c r="C152" i="2"/>
  <c r="C125" i="2"/>
  <c r="C142" i="2"/>
  <c r="C12" i="2"/>
  <c r="C116" i="2"/>
  <c r="E85" i="2"/>
  <c r="C11" i="2"/>
  <c r="C15" i="2"/>
  <c r="C87" i="2"/>
  <c r="C95" i="2"/>
  <c r="D97" i="2"/>
  <c r="C94" i="2"/>
  <c r="D85" i="2"/>
  <c r="E97" i="2"/>
  <c r="C88" i="2"/>
  <c r="C92" i="2"/>
  <c r="C96" i="2"/>
  <c r="C66" i="2"/>
  <c r="I72" i="2"/>
  <c r="I126" i="2" s="1"/>
  <c r="C111" i="2"/>
  <c r="C76" i="2"/>
  <c r="C78" i="2"/>
  <c r="C80" i="2"/>
  <c r="C82" i="2"/>
  <c r="C84" i="2"/>
  <c r="C74" i="2"/>
  <c r="C77" i="2"/>
  <c r="C91" i="2"/>
  <c r="F72" i="2"/>
  <c r="F126" i="2" s="1"/>
  <c r="C83" i="2"/>
  <c r="C89" i="2"/>
  <c r="C93" i="2"/>
  <c r="F103" i="1"/>
  <c r="O50" i="5"/>
  <c r="C112" i="2"/>
  <c r="C75" i="2"/>
  <c r="C79" i="2"/>
  <c r="C81" i="2"/>
  <c r="Q11" i="5"/>
  <c r="O38" i="5"/>
  <c r="L38" i="5" s="1"/>
  <c r="L50" i="5"/>
  <c r="Q38" i="5"/>
  <c r="Q50" i="5"/>
  <c r="D54" i="11"/>
  <c r="D52" i="11"/>
  <c r="C52" i="11"/>
  <c r="O35" i="11"/>
  <c r="Q35" i="11"/>
  <c r="Q52" i="11" s="1"/>
  <c r="J1" i="11" s="1"/>
  <c r="G2" i="11"/>
  <c r="C54" i="11"/>
  <c r="C56" i="11"/>
  <c r="L35" i="11"/>
  <c r="D56" i="11"/>
  <c r="K35" i="5"/>
  <c r="H31" i="1" s="1"/>
  <c r="E35" i="5"/>
  <c r="H25" i="1" s="1"/>
  <c r="G35" i="5"/>
  <c r="H27" i="1" s="1"/>
  <c r="J27" i="1" s="1"/>
  <c r="I35" i="5"/>
  <c r="H29" i="1" s="1"/>
  <c r="J29" i="1" s="1"/>
  <c r="D35" i="5"/>
  <c r="F35" i="5"/>
  <c r="H26" i="1" s="1"/>
  <c r="H35" i="5"/>
  <c r="H28" i="1" s="1"/>
  <c r="J28" i="1" s="1"/>
  <c r="J35" i="5"/>
  <c r="H30" i="1" s="1"/>
  <c r="J30" i="1" s="1"/>
  <c r="C35" i="5"/>
  <c r="Q26" i="5"/>
  <c r="O26" i="5"/>
  <c r="C54" i="2"/>
  <c r="D64" i="2"/>
  <c r="E64" i="2"/>
  <c r="C86" i="2"/>
  <c r="C98" i="2"/>
  <c r="D160" i="2"/>
  <c r="E160" i="2"/>
  <c r="C110" i="2"/>
  <c r="L9" i="5"/>
  <c r="D1" i="5" s="1"/>
  <c r="H72" i="2"/>
  <c r="H126" i="2" s="1"/>
  <c r="C58" i="2"/>
  <c r="G72" i="2"/>
  <c r="G126" i="2" s="1"/>
  <c r="E73" i="2"/>
  <c r="C73" i="2" s="1"/>
  <c r="C130" i="2"/>
  <c r="I127" i="2"/>
  <c r="F167" i="2"/>
  <c r="C17" i="2"/>
  <c r="C62" i="2"/>
  <c r="C70" i="2"/>
  <c r="C155" i="2"/>
  <c r="E144" i="2"/>
  <c r="G167" i="2"/>
  <c r="J31" i="1" l="1"/>
  <c r="J26" i="1"/>
  <c r="J25" i="1"/>
  <c r="H103" i="1"/>
  <c r="J114" i="1"/>
  <c r="K115" i="1"/>
  <c r="K114" i="1" s="1"/>
  <c r="J109" i="1"/>
  <c r="K110" i="1"/>
  <c r="K109" i="1" s="1"/>
  <c r="K93" i="1"/>
  <c r="K92" i="1" s="1"/>
  <c r="L55" i="5"/>
  <c r="C117" i="2"/>
  <c r="C61" i="2"/>
  <c r="J72" i="1"/>
  <c r="K73" i="1"/>
  <c r="K72" i="1" s="1"/>
  <c r="J52" i="1"/>
  <c r="K53" i="1"/>
  <c r="K52" i="1" s="1"/>
  <c r="H42" i="1"/>
  <c r="J43" i="1"/>
  <c r="J32" i="1"/>
  <c r="K33" i="1"/>
  <c r="K32" i="1" s="1"/>
  <c r="I22" i="1"/>
  <c r="I21" i="1" s="1"/>
  <c r="D56" i="5"/>
  <c r="H24" i="1"/>
  <c r="J24" i="1" s="1"/>
  <c r="C56" i="5"/>
  <c r="H23" i="1"/>
  <c r="G127" i="2"/>
  <c r="H5" i="1"/>
  <c r="H4" i="1" s="1"/>
  <c r="J7" i="1"/>
  <c r="K7" i="1" s="1"/>
  <c r="C154" i="2"/>
  <c r="L54" i="11"/>
  <c r="G168" i="2"/>
  <c r="I5" i="1"/>
  <c r="I4" i="1" s="1"/>
  <c r="C144" i="2"/>
  <c r="H19" i="1"/>
  <c r="C109" i="2"/>
  <c r="C150" i="2"/>
  <c r="C113" i="2"/>
  <c r="C68" i="2"/>
  <c r="C121" i="2"/>
  <c r="J49" i="2"/>
  <c r="D49" i="2" s="1"/>
  <c r="J16" i="2"/>
  <c r="D16" i="2" s="1"/>
  <c r="C16" i="2" s="1"/>
  <c r="D18" i="2"/>
  <c r="C18" i="2" s="1"/>
  <c r="J129" i="2"/>
  <c r="D129" i="2" s="1"/>
  <c r="D134" i="2"/>
  <c r="C134" i="2" s="1"/>
  <c r="K57" i="2"/>
  <c r="E57" i="2" s="1"/>
  <c r="C57" i="2" s="1"/>
  <c r="J137" i="2"/>
  <c r="D139" i="2"/>
  <c r="C139" i="2" s="1"/>
  <c r="K52" i="2"/>
  <c r="K45" i="2"/>
  <c r="J44" i="2"/>
  <c r="D44" i="2" s="1"/>
  <c r="C85" i="2"/>
  <c r="C97" i="2"/>
  <c r="E72" i="2"/>
  <c r="L52" i="11"/>
  <c r="I1" i="11" s="1"/>
  <c r="J54" i="5"/>
  <c r="J52" i="5"/>
  <c r="K30" i="1" s="1"/>
  <c r="F54" i="5"/>
  <c r="F52" i="5"/>
  <c r="K26" i="1" s="1"/>
  <c r="I54" i="5"/>
  <c r="I56" i="5"/>
  <c r="I52" i="5"/>
  <c r="K29" i="1" s="1"/>
  <c r="E54" i="5"/>
  <c r="E52" i="5"/>
  <c r="K25" i="1" s="1"/>
  <c r="E56" i="5"/>
  <c r="J56" i="5"/>
  <c r="H52" i="5"/>
  <c r="K28" i="1" s="1"/>
  <c r="H54" i="5"/>
  <c r="D54" i="5"/>
  <c r="D52" i="5"/>
  <c r="G56" i="5"/>
  <c r="G52" i="5"/>
  <c r="K27" i="1" s="1"/>
  <c r="G54" i="5"/>
  <c r="K56" i="5"/>
  <c r="K52" i="5"/>
  <c r="K31" i="1" s="1"/>
  <c r="K54" i="5"/>
  <c r="H56" i="5"/>
  <c r="F56" i="5"/>
  <c r="L56" i="11"/>
  <c r="O35" i="5"/>
  <c r="Q35" i="5"/>
  <c r="Q52" i="5" s="1"/>
  <c r="J1" i="5" s="1"/>
  <c r="G2" i="5"/>
  <c r="C52" i="5"/>
  <c r="C54" i="5"/>
  <c r="L35" i="5"/>
  <c r="L26" i="5"/>
  <c r="C64" i="2"/>
  <c r="C160" i="2"/>
  <c r="D72" i="2"/>
  <c r="K8" i="2"/>
  <c r="J8" i="2"/>
  <c r="J4" i="1" l="1"/>
  <c r="K24" i="1"/>
  <c r="J103" i="1"/>
  <c r="K103" i="1"/>
  <c r="I3" i="1"/>
  <c r="J42" i="1"/>
  <c r="K43" i="1"/>
  <c r="K42" i="1" s="1"/>
  <c r="J23" i="1"/>
  <c r="H22" i="1"/>
  <c r="H21" i="1" s="1"/>
  <c r="J5" i="1"/>
  <c r="K5" i="1" s="1"/>
  <c r="J19" i="1"/>
  <c r="K19" i="1" s="1"/>
  <c r="H13" i="1"/>
  <c r="C72" i="2"/>
  <c r="J7" i="2"/>
  <c r="D7" i="2" s="1"/>
  <c r="D8" i="2"/>
  <c r="E45" i="2"/>
  <c r="C45" i="2" s="1"/>
  <c r="E52" i="2"/>
  <c r="C52" i="2" s="1"/>
  <c r="J126" i="2"/>
  <c r="D126" i="2" s="1"/>
  <c r="K7" i="2"/>
  <c r="E7" i="2" s="1"/>
  <c r="E8" i="2"/>
  <c r="K131" i="2"/>
  <c r="K47" i="2"/>
  <c r="E47" i="2" s="1"/>
  <c r="C47" i="2" s="1"/>
  <c r="J167" i="2"/>
  <c r="D167" i="2" s="1"/>
  <c r="D137" i="2"/>
  <c r="C137" i="2" s="1"/>
  <c r="L54" i="5"/>
  <c r="L56" i="5"/>
  <c r="L52" i="5"/>
  <c r="I1" i="5" s="1"/>
  <c r="H3" i="1" l="1"/>
  <c r="J13" i="1"/>
  <c r="K53" i="2"/>
  <c r="K44" i="2"/>
  <c r="E44" i="2" s="1"/>
  <c r="C44" i="2" s="1"/>
  <c r="C7" i="2"/>
  <c r="K129" i="2"/>
  <c r="E131" i="2"/>
  <c r="C131" i="2" s="1"/>
  <c r="C8" i="2"/>
  <c r="K168" i="2"/>
  <c r="K23" i="1"/>
  <c r="K22" i="1" s="1"/>
  <c r="K21" i="1" s="1"/>
  <c r="J22" i="1"/>
  <c r="J21" i="1" s="1"/>
  <c r="K127" i="2"/>
  <c r="J3" i="1" l="1"/>
  <c r="K3" i="1" s="1"/>
  <c r="K167" i="2"/>
  <c r="E167" i="2" s="1"/>
  <c r="C167" i="2" s="1"/>
  <c r="N3" i="1" s="1"/>
  <c r="E129" i="2"/>
  <c r="C129" i="2" s="1"/>
  <c r="E53" i="2"/>
  <c r="C53" i="2" s="1"/>
  <c r="K49" i="2"/>
  <c r="K126" i="2" l="1"/>
  <c r="E126" i="2" s="1"/>
  <c r="C126" i="2" s="1"/>
  <c r="E49" i="2"/>
  <c r="C49" i="2" s="1"/>
  <c r="C2" i="2" l="1"/>
  <c r="O3" i="1" s="1"/>
  <c r="M3" i="1"/>
  <c r="L11" i="5" l="1"/>
</calcChain>
</file>

<file path=xl/comments1.xml><?xml version="1.0" encoding="utf-8"?>
<comments xmlns="http://schemas.openxmlformats.org/spreadsheetml/2006/main">
  <authors>
    <author>Nolwenn</author>
  </authors>
  <commentList>
    <comment ref="A92" authorId="0" shapeId="0">
      <text>
        <r>
          <rPr>
            <b/>
            <sz val="9"/>
            <color indexed="81"/>
            <rFont val="Tahoma"/>
            <family val="2"/>
          </rPr>
          <t>Attention ne pas enregistrer de code car lié avec feuille DAV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<sst xmlns="http://schemas.openxmlformats.org/spreadsheetml/2006/main" count="760" uniqueCount="498">
  <si>
    <t>T1</t>
  </si>
  <si>
    <t>T2</t>
  </si>
  <si>
    <t>T3</t>
  </si>
  <si>
    <t>T4</t>
  </si>
  <si>
    <t>ACTIONS</t>
  </si>
  <si>
    <t>COMMUNICATION - RESSOURCE</t>
  </si>
  <si>
    <t>T100</t>
  </si>
  <si>
    <t>charges de fonctionnement</t>
  </si>
  <si>
    <t>T201</t>
  </si>
  <si>
    <t>T301</t>
  </si>
  <si>
    <t>T401</t>
  </si>
  <si>
    <t>Communication</t>
  </si>
  <si>
    <t>T3011</t>
  </si>
  <si>
    <t>T4011</t>
  </si>
  <si>
    <t>Rapport d'activité</t>
  </si>
  <si>
    <t>T101</t>
  </si>
  <si>
    <t>charges de personnel</t>
  </si>
  <si>
    <t>T202</t>
  </si>
  <si>
    <t>COEF</t>
  </si>
  <si>
    <t>T3012</t>
  </si>
  <si>
    <t>Sécurité-sûreté dans l'espace public</t>
  </si>
  <si>
    <t>T4012</t>
  </si>
  <si>
    <t>Programmes des rdv</t>
  </si>
  <si>
    <t>T1010</t>
  </si>
  <si>
    <t>personnel permanent</t>
  </si>
  <si>
    <t>T2021</t>
  </si>
  <si>
    <t>Observation</t>
  </si>
  <si>
    <t>T3013</t>
  </si>
  <si>
    <t>Culture et ruralité</t>
  </si>
  <si>
    <t>T4013</t>
  </si>
  <si>
    <t>Promotion - publicité</t>
  </si>
  <si>
    <t>T1011</t>
  </si>
  <si>
    <t>personnel apprentissage</t>
  </si>
  <si>
    <t>T2022</t>
  </si>
  <si>
    <t>Animation</t>
  </si>
  <si>
    <t>T3014</t>
  </si>
  <si>
    <t>Droits culturels</t>
  </si>
  <si>
    <t>T4014</t>
  </si>
  <si>
    <t>Newsletter</t>
  </si>
  <si>
    <t>T1012</t>
  </si>
  <si>
    <t>personnel cdd</t>
  </si>
  <si>
    <t>T203</t>
  </si>
  <si>
    <t>Concertation</t>
  </si>
  <si>
    <t>T3015</t>
  </si>
  <si>
    <t>Jazz</t>
  </si>
  <si>
    <t>T402</t>
  </si>
  <si>
    <t>Ressource</t>
  </si>
  <si>
    <t>T1013</t>
  </si>
  <si>
    <t>stagiaires</t>
  </si>
  <si>
    <t>T3016</t>
  </si>
  <si>
    <t>Territoires</t>
  </si>
  <si>
    <t>T4021</t>
  </si>
  <si>
    <t>Fiches mémo, fiches ressources</t>
  </si>
  <si>
    <t>T1014</t>
  </si>
  <si>
    <t>formation</t>
  </si>
  <si>
    <t>T3017</t>
  </si>
  <si>
    <t>T4022</t>
  </si>
  <si>
    <t>Atlas</t>
  </si>
  <si>
    <t>T3018</t>
  </si>
  <si>
    <t>T4023</t>
  </si>
  <si>
    <t>Lettre de l'administrateur</t>
  </si>
  <si>
    <t>T3019</t>
  </si>
  <si>
    <t>T403</t>
  </si>
  <si>
    <t>Web</t>
  </si>
  <si>
    <t>T302</t>
  </si>
  <si>
    <t>T4031</t>
  </si>
  <si>
    <t>Site nacre</t>
  </si>
  <si>
    <t>T3021</t>
  </si>
  <si>
    <t>Cumul d'activité</t>
  </si>
  <si>
    <t>T4032</t>
  </si>
  <si>
    <t>Site travaillerdanslaculture</t>
  </si>
  <si>
    <t>T3022</t>
  </si>
  <si>
    <t>Fonpeps</t>
  </si>
  <si>
    <t>T4033</t>
  </si>
  <si>
    <t>Site Forum</t>
  </si>
  <si>
    <t>T3023</t>
  </si>
  <si>
    <t>Préparer Avignon</t>
  </si>
  <si>
    <t>T3024</t>
  </si>
  <si>
    <t>Economie</t>
  </si>
  <si>
    <t>T3025</t>
  </si>
  <si>
    <t>Zoom d'actualités</t>
  </si>
  <si>
    <t>T3026</t>
  </si>
  <si>
    <t>T3027</t>
  </si>
  <si>
    <t>T3028</t>
  </si>
  <si>
    <t>T3029</t>
  </si>
  <si>
    <t>T303</t>
  </si>
  <si>
    <t>T3031</t>
  </si>
  <si>
    <t>Optimiser le recrutement</t>
  </si>
  <si>
    <t>T3032</t>
  </si>
  <si>
    <t>T3033</t>
  </si>
  <si>
    <t>T3034</t>
  </si>
  <si>
    <t>T3035</t>
  </si>
  <si>
    <t>T3036</t>
  </si>
  <si>
    <t>T3037</t>
  </si>
  <si>
    <t>T3038</t>
  </si>
  <si>
    <t>T3039</t>
  </si>
  <si>
    <t>T304</t>
  </si>
  <si>
    <t>T3041</t>
  </si>
  <si>
    <t>start me up</t>
  </si>
  <si>
    <t>T3042</t>
  </si>
  <si>
    <t>culturdiag</t>
  </si>
  <si>
    <t>T3043</t>
  </si>
  <si>
    <t>T3044</t>
  </si>
  <si>
    <t>T3045</t>
  </si>
  <si>
    <t>T3046</t>
  </si>
  <si>
    <t>T3047</t>
  </si>
  <si>
    <t>T3048</t>
  </si>
  <si>
    <t>T3049</t>
  </si>
  <si>
    <t>T305</t>
  </si>
  <si>
    <t>T3051</t>
  </si>
  <si>
    <t>administrateur</t>
  </si>
  <si>
    <t>T3052</t>
  </si>
  <si>
    <t>production-diffusion</t>
  </si>
  <si>
    <t>T3053</t>
  </si>
  <si>
    <t>communication</t>
  </si>
  <si>
    <t>T3054</t>
  </si>
  <si>
    <t>agents de dev. territoriaux</t>
  </si>
  <si>
    <t>T3055</t>
  </si>
  <si>
    <t>enseignement artistiques</t>
  </si>
  <si>
    <t>T3056</t>
  </si>
  <si>
    <t>T3057</t>
  </si>
  <si>
    <t>lieux partagés</t>
  </si>
  <si>
    <t>T3058</t>
  </si>
  <si>
    <t>T3059</t>
  </si>
  <si>
    <t>T306</t>
  </si>
  <si>
    <t>RDV Conseil</t>
  </si>
  <si>
    <t>T3061</t>
  </si>
  <si>
    <t>RDV conseil bureau export</t>
  </si>
  <si>
    <t>T3062</t>
  </si>
  <si>
    <t>RDV conseil à l'international</t>
  </si>
  <si>
    <t>T3063</t>
  </si>
  <si>
    <t>RDV expert juridique / droit social</t>
  </si>
  <si>
    <t>T307</t>
  </si>
  <si>
    <t>Autres activités</t>
  </si>
  <si>
    <t>T3071</t>
  </si>
  <si>
    <t>T3072</t>
  </si>
  <si>
    <t>T3073</t>
  </si>
  <si>
    <t>T314</t>
  </si>
  <si>
    <t>DAV</t>
  </si>
  <si>
    <t>T3141</t>
  </si>
  <si>
    <t>T3142</t>
  </si>
  <si>
    <t>T3143</t>
  </si>
  <si>
    <t>Dépenses inéligibles</t>
  </si>
  <si>
    <t>T3064</t>
  </si>
  <si>
    <t>T3065</t>
  </si>
  <si>
    <t>T3066</t>
  </si>
  <si>
    <t>T3067</t>
  </si>
  <si>
    <t>Jeune public - Belle saison</t>
  </si>
  <si>
    <t>CHARGES</t>
  </si>
  <si>
    <t>Code compta</t>
  </si>
  <si>
    <t>Intitulé</t>
  </si>
  <si>
    <t>Fonctionnement</t>
  </si>
  <si>
    <t>TOTAL</t>
  </si>
  <si>
    <t>Actions</t>
  </si>
  <si>
    <t>TOTAL GLOBAL</t>
  </si>
  <si>
    <t>ACHATS</t>
  </si>
  <si>
    <t>604000</t>
  </si>
  <si>
    <t>605000</t>
  </si>
  <si>
    <t>Achats de matériel, équipements....</t>
  </si>
  <si>
    <t>606100</t>
  </si>
  <si>
    <t>Eau</t>
  </si>
  <si>
    <t>606130</t>
  </si>
  <si>
    <t>EDF - GDF</t>
  </si>
  <si>
    <t>606150</t>
  </si>
  <si>
    <t>Carburants</t>
  </si>
  <si>
    <t>606300</t>
  </si>
  <si>
    <t>Fournitures d'entretien &amp; petit équipement</t>
  </si>
  <si>
    <t>606400</t>
  </si>
  <si>
    <t>Fournitures administratives</t>
  </si>
  <si>
    <t>606800</t>
  </si>
  <si>
    <t>Autres matières &amp; fournitures</t>
  </si>
  <si>
    <t>SOUS-TRAITANCE &amp; SERVICES EXT.</t>
  </si>
  <si>
    <t>613210</t>
  </si>
  <si>
    <t>Locations immobilières</t>
  </si>
  <si>
    <t>613220</t>
  </si>
  <si>
    <t>Location de salles</t>
  </si>
  <si>
    <t>613240</t>
  </si>
  <si>
    <t>Réservation de places</t>
  </si>
  <si>
    <t>613510</t>
  </si>
  <si>
    <t>Location de véhicules</t>
  </si>
  <si>
    <t>613540</t>
  </si>
  <si>
    <t>Location photocopieurs</t>
  </si>
  <si>
    <t>613550</t>
  </si>
  <si>
    <t>Location machines à affranchir</t>
  </si>
  <si>
    <t>613560</t>
  </si>
  <si>
    <t>Location de matériel divers</t>
  </si>
  <si>
    <t>615200</t>
  </si>
  <si>
    <t>Entretien &amp; réparations/biens immo.</t>
  </si>
  <si>
    <t>615510</t>
  </si>
  <si>
    <t>Entretien &amp; réparations véhicules</t>
  </si>
  <si>
    <t>615610</t>
  </si>
  <si>
    <t>Maintenance photocopieurs</t>
  </si>
  <si>
    <t>615630</t>
  </si>
  <si>
    <t>Maintenance logiciels</t>
  </si>
  <si>
    <t>615640</t>
  </si>
  <si>
    <t>Maintenance téléphonique</t>
  </si>
  <si>
    <t>615650</t>
  </si>
  <si>
    <t>Maintenance informatique</t>
  </si>
  <si>
    <t>615670</t>
  </si>
  <si>
    <t>Maintenance site internet</t>
  </si>
  <si>
    <t>616100</t>
  </si>
  <si>
    <t>Assurance multirisque</t>
  </si>
  <si>
    <t>616300</t>
  </si>
  <si>
    <t>Assurance transport</t>
  </si>
  <si>
    <t>618100</t>
  </si>
  <si>
    <t>Documentation générale</t>
  </si>
  <si>
    <t>618300</t>
  </si>
  <si>
    <t>Documentation technique</t>
  </si>
  <si>
    <t>HONORAIRES</t>
  </si>
  <si>
    <t>622610</t>
  </si>
  <si>
    <t>Honoraires Commissaire aux Comptes</t>
  </si>
  <si>
    <t>622620</t>
  </si>
  <si>
    <t>Honoraires Expert Comptable - compta</t>
  </si>
  <si>
    <t>Honoraires Expert Comptable - paie</t>
  </si>
  <si>
    <t>622630</t>
  </si>
  <si>
    <t>Honoraires intervenants</t>
  </si>
  <si>
    <t>622640</t>
  </si>
  <si>
    <t>Honoraires juridiques</t>
  </si>
  <si>
    <t>622650</t>
  </si>
  <si>
    <t>Honoraires informaticiens</t>
  </si>
  <si>
    <t>622680</t>
  </si>
  <si>
    <t>Autres honoraires</t>
  </si>
  <si>
    <t>622700</t>
  </si>
  <si>
    <t>Journaux officiels</t>
  </si>
  <si>
    <t>PUBLICATIONS, RELATIONS PUBLIQUES</t>
  </si>
  <si>
    <t>623100</t>
  </si>
  <si>
    <t>Annonces &amp; insertions</t>
  </si>
  <si>
    <t>623300</t>
  </si>
  <si>
    <t>Foires, expositions, spectacles</t>
  </si>
  <si>
    <t>623700</t>
  </si>
  <si>
    <t>Publications</t>
  </si>
  <si>
    <t>623800</t>
  </si>
  <si>
    <t>Divers (pourboires, dons courants)</t>
  </si>
  <si>
    <t>VOYAGES &amp; DÉPLACEMENTS. TRANSPORTS</t>
  </si>
  <si>
    <t>624100</t>
  </si>
  <si>
    <t>Transports sur achats</t>
  </si>
  <si>
    <t>624800</t>
  </si>
  <si>
    <t>Transport Divers</t>
  </si>
  <si>
    <t>625100</t>
  </si>
  <si>
    <t>Voyages &amp; déplacements du personnel</t>
  </si>
  <si>
    <t>625101</t>
  </si>
  <si>
    <t>Voyages &amp; déplacements intervenants</t>
  </si>
  <si>
    <t>625102</t>
  </si>
  <si>
    <t>Voyages et déplacements du personnel en formation</t>
  </si>
  <si>
    <t>625106</t>
  </si>
  <si>
    <t>625700</t>
  </si>
  <si>
    <t>Réceptions</t>
  </si>
  <si>
    <t>FRAIS POSTAUX ET TÉLÉCOM.</t>
  </si>
  <si>
    <t>626100</t>
  </si>
  <si>
    <t>Frais postaux</t>
  </si>
  <si>
    <t>626200</t>
  </si>
  <si>
    <t>Frais téléphone/internet</t>
  </si>
  <si>
    <t>SERVICES ET FRAIS BANCAIRES</t>
  </si>
  <si>
    <t>627800</t>
  </si>
  <si>
    <t>Autres frais &amp; commissions</t>
  </si>
  <si>
    <t>agios</t>
  </si>
  <si>
    <t>FRAIS DIVERS</t>
  </si>
  <si>
    <t>628100</t>
  </si>
  <si>
    <t>Cotisations,...</t>
  </si>
  <si>
    <t>628200</t>
  </si>
  <si>
    <t>Autres dépenses de formation</t>
  </si>
  <si>
    <t>628400</t>
  </si>
  <si>
    <t>Frais de recrutement de personnel</t>
  </si>
  <si>
    <t>IMPOTS ET TAXES</t>
  </si>
  <si>
    <t>631100</t>
  </si>
  <si>
    <t>Taxe sur les salaires</t>
  </si>
  <si>
    <t>635110</t>
  </si>
  <si>
    <t>CET - Contribution économique territoriale (n-1)</t>
  </si>
  <si>
    <t>635120</t>
  </si>
  <si>
    <t>Taxe foncière (n-1)</t>
  </si>
  <si>
    <t>CHARGES DE PERSONNEL</t>
  </si>
  <si>
    <t>AGEMETRA</t>
  </si>
  <si>
    <t>Transport en commun</t>
  </si>
  <si>
    <t>Tickets restaurant</t>
  </si>
  <si>
    <t>CNAS</t>
  </si>
  <si>
    <t>Stagiaire</t>
  </si>
  <si>
    <t>65</t>
  </si>
  <si>
    <t>AUTRES CHARGES DE GESTION COURANTE</t>
  </si>
  <si>
    <t>651100</t>
  </si>
  <si>
    <t>Redevances pour concessions, licence (RIC)</t>
  </si>
  <si>
    <t>651600</t>
  </si>
  <si>
    <t>Droits d'auteur &amp; de reproduction</t>
  </si>
  <si>
    <t>658000</t>
  </si>
  <si>
    <t>Charges diverses gestion courante</t>
  </si>
  <si>
    <t>67</t>
  </si>
  <si>
    <t>CHARGES EXCEPTIONNELLES</t>
  </si>
  <si>
    <t>671000</t>
  </si>
  <si>
    <t>Charges except.sur opérat°de gest°</t>
  </si>
  <si>
    <t>672100</t>
  </si>
  <si>
    <t>Charges sur exercices antérieurs</t>
  </si>
  <si>
    <t>675000</t>
  </si>
  <si>
    <t>Vceac</t>
  </si>
  <si>
    <t>DOTATIONS AUX AMORTISSEMENT &amp; PROVISIONS</t>
  </si>
  <si>
    <t>681100</t>
  </si>
  <si>
    <t>D.a.p. amortissements</t>
  </si>
  <si>
    <t>681500</t>
  </si>
  <si>
    <t xml:space="preserve">Dotations aux prov pr risques &amp; ch </t>
  </si>
  <si>
    <t>681740</t>
  </si>
  <si>
    <t>Dépréciation des comptes clients</t>
  </si>
  <si>
    <t>689400</t>
  </si>
  <si>
    <t>Engagements à réaliser/subv.attrib.</t>
  </si>
  <si>
    <t>Achats d'études &amp; prestation de services</t>
  </si>
  <si>
    <t>622621</t>
  </si>
  <si>
    <t>625103</t>
  </si>
  <si>
    <t>Voyage et déplacements des bénévoles</t>
  </si>
  <si>
    <t>Voyages &amp; déplacements des participants</t>
  </si>
  <si>
    <t>641/645</t>
  </si>
  <si>
    <t>Provisions pour CP et RTT</t>
  </si>
  <si>
    <t>Charges sur provisions CP et RTT</t>
  </si>
  <si>
    <t>Autres provisions pour salaire</t>
  </si>
  <si>
    <t>Autre</t>
  </si>
  <si>
    <t>charges de personnel permanent</t>
  </si>
  <si>
    <t>charges de personnel apprenti</t>
  </si>
  <si>
    <t>charges de personnel CDD</t>
  </si>
  <si>
    <t>Indemnités</t>
  </si>
  <si>
    <t>PRODUITS</t>
  </si>
  <si>
    <t>TOTAL CHARGES</t>
  </si>
  <si>
    <t>PRODUITS PROPRES EXPLOITATION</t>
  </si>
  <si>
    <t>701300</t>
  </si>
  <si>
    <t>Vente de documentation</t>
  </si>
  <si>
    <t>704100</t>
  </si>
  <si>
    <t>Conventions</t>
  </si>
  <si>
    <t>706000</t>
  </si>
  <si>
    <t xml:space="preserve">Recettes </t>
  </si>
  <si>
    <t>708000</t>
  </si>
  <si>
    <t>Produits annexes</t>
  </si>
  <si>
    <t>708100</t>
  </si>
  <si>
    <t>Remboursements divers</t>
  </si>
  <si>
    <t>706110</t>
  </si>
  <si>
    <t>Autres prestations de services</t>
  </si>
  <si>
    <t>708200</t>
  </si>
  <si>
    <t>Journées professionnelles</t>
  </si>
  <si>
    <t>SUBVENTIONS D'EXPLOITATION</t>
  </si>
  <si>
    <t>Etat - DRAC Rhône-Alpes - fonctionnement</t>
  </si>
  <si>
    <t>Région Rhône-Alpes : Dir. Culture - fonctionnement</t>
  </si>
  <si>
    <t>Région Rhône-Alpes : Dir. Eco</t>
  </si>
  <si>
    <t>741204</t>
  </si>
  <si>
    <t>Région Rhône-Alpes: aide à l'apprentissage</t>
  </si>
  <si>
    <t>741205</t>
  </si>
  <si>
    <t>FEDER Massif Central</t>
  </si>
  <si>
    <t>741206</t>
  </si>
  <si>
    <t>FNADT</t>
  </si>
  <si>
    <t>AUTRES PRODUITS</t>
  </si>
  <si>
    <t>751000</t>
  </si>
  <si>
    <t>Redevances</t>
  </si>
  <si>
    <t>756000</t>
  </si>
  <si>
    <t>Cotisations des adhérents</t>
  </si>
  <si>
    <t>758000</t>
  </si>
  <si>
    <t>Produits divers de gestion courante</t>
  </si>
  <si>
    <t>758100</t>
  </si>
  <si>
    <t>Frais de gestion</t>
  </si>
  <si>
    <t>758200</t>
  </si>
  <si>
    <t>Accès aux services</t>
  </si>
  <si>
    <t>PRODUITS FINANCIERS</t>
  </si>
  <si>
    <t>762000</t>
  </si>
  <si>
    <t>Produits des autres immo financière</t>
  </si>
  <si>
    <t>765000</t>
  </si>
  <si>
    <t>Escomptes obtenus</t>
  </si>
  <si>
    <t>768000</t>
  </si>
  <si>
    <t>Autres produits financiers</t>
  </si>
  <si>
    <t>PRODUITS SUR EXERCICE ANTERIEUR</t>
  </si>
  <si>
    <t>771000</t>
  </si>
  <si>
    <t>Produits except.sur opérat°de gest°</t>
  </si>
  <si>
    <t>772100</t>
  </si>
  <si>
    <t>Produits sur exercices antérieurs</t>
  </si>
  <si>
    <t>775000</t>
  </si>
  <si>
    <t>PCEAC</t>
  </si>
  <si>
    <t>777000</t>
  </si>
  <si>
    <t>Quote-part subv. invest.</t>
  </si>
  <si>
    <t>778800</t>
  </si>
  <si>
    <t>Dons</t>
  </si>
  <si>
    <t>REPRISE DE PROVISION</t>
  </si>
  <si>
    <t>781500</t>
  </si>
  <si>
    <t>Reprise sur provisions pour risques</t>
  </si>
  <si>
    <t>781730</t>
  </si>
  <si>
    <t>Reprises sur provisions (retraite, repos non pris…)</t>
  </si>
  <si>
    <t>781740</t>
  </si>
  <si>
    <t>Reprises sur créances</t>
  </si>
  <si>
    <t>789000</t>
  </si>
  <si>
    <t>Report des ressources non ut.ex.ant</t>
  </si>
  <si>
    <t>Transfert de charges (rbt uniformation)</t>
  </si>
  <si>
    <t>791200</t>
  </si>
  <si>
    <t>Remboursement assurance</t>
  </si>
  <si>
    <t>RESULTAT PREVISIONNEL</t>
  </si>
  <si>
    <t>TOTAL PRODUITS</t>
  </si>
  <si>
    <t>Charges de personnel</t>
  </si>
  <si>
    <t>prev</t>
  </si>
  <si>
    <t>real</t>
  </si>
  <si>
    <t>61 &amp; 62</t>
  </si>
  <si>
    <t>627 &amp; 661</t>
  </si>
  <si>
    <t>PROJETS DEDIES</t>
  </si>
  <si>
    <t>791100</t>
  </si>
  <si>
    <t>T2 à T4</t>
  </si>
  <si>
    <t>Nom action</t>
  </si>
  <si>
    <t>Pilote</t>
  </si>
  <si>
    <t>Statut</t>
  </si>
  <si>
    <t>T31411</t>
  </si>
  <si>
    <t>1a Rencontres pros</t>
  </si>
  <si>
    <t>T31412</t>
  </si>
  <si>
    <t>1b Rencontres métier</t>
  </si>
  <si>
    <t>Action 1</t>
  </si>
  <si>
    <t>T31413</t>
  </si>
  <si>
    <t>1c Plateforme communication</t>
  </si>
  <si>
    <t>T31421</t>
  </si>
  <si>
    <t>2a Résidence de territoire</t>
  </si>
  <si>
    <t>T31422</t>
  </si>
  <si>
    <t>T31423</t>
  </si>
  <si>
    <t>Action 2</t>
  </si>
  <si>
    <t>2b Labo numérique</t>
  </si>
  <si>
    <t>2c Incubateur</t>
  </si>
  <si>
    <t>FRAIS GENERAUX</t>
  </si>
  <si>
    <t>Brut</t>
  </si>
  <si>
    <t>Charges (URSSAF, Uniformation, Audiens, AG2R)</t>
  </si>
  <si>
    <t>Ecart prev / real - charges</t>
  </si>
  <si>
    <t>Ecart prev / real - produits</t>
  </si>
  <si>
    <t>Ecart prev / real - TOTAL</t>
  </si>
  <si>
    <t>Produits prev initial</t>
  </si>
  <si>
    <t>Charges prév initial</t>
  </si>
  <si>
    <t>Budget initial</t>
  </si>
  <si>
    <t>résultat différenciel cumulé</t>
  </si>
  <si>
    <t>Total charges</t>
  </si>
  <si>
    <t>Somme fonct</t>
  </si>
  <si>
    <t>BRUT CDI</t>
  </si>
  <si>
    <t>CH CDI</t>
  </si>
  <si>
    <t>TS CDI</t>
  </si>
  <si>
    <t>TC CDI</t>
  </si>
  <si>
    <t>TR CDI</t>
  </si>
  <si>
    <t>CNAS CDI</t>
  </si>
  <si>
    <t>AG CDI</t>
  </si>
  <si>
    <t>PRO CDI</t>
  </si>
  <si>
    <t>CHPRO CDI</t>
  </si>
  <si>
    <t>AUPRO CDI</t>
  </si>
  <si>
    <t>AU CDI</t>
  </si>
  <si>
    <t>BRUT APP</t>
  </si>
  <si>
    <t>CH APP</t>
  </si>
  <si>
    <t>TS APP</t>
  </si>
  <si>
    <t>TC APP</t>
  </si>
  <si>
    <t>TR APP</t>
  </si>
  <si>
    <t>CNAS APP</t>
  </si>
  <si>
    <t>AG APP</t>
  </si>
  <si>
    <t>PRO APP</t>
  </si>
  <si>
    <t>CHPRO APP</t>
  </si>
  <si>
    <t>AUPRO APP</t>
  </si>
  <si>
    <t>AU APP</t>
  </si>
  <si>
    <t>BRUT CDD</t>
  </si>
  <si>
    <t>CH CDD</t>
  </si>
  <si>
    <t>TS CDD</t>
  </si>
  <si>
    <t>TC CDD</t>
  </si>
  <si>
    <t>TR CDD</t>
  </si>
  <si>
    <t>CNAS CDD</t>
  </si>
  <si>
    <t>AG CDD</t>
  </si>
  <si>
    <t>PRO CDD</t>
  </si>
  <si>
    <t>CHPRO CDD</t>
  </si>
  <si>
    <t>AUPRO CDD</t>
  </si>
  <si>
    <t>AU CDD</t>
  </si>
  <si>
    <t>IN STA</t>
  </si>
  <si>
    <t>TR STA</t>
  </si>
  <si>
    <t>AU STA</t>
  </si>
  <si>
    <t>Somme salaires</t>
  </si>
  <si>
    <t>Général compta</t>
  </si>
  <si>
    <t>Plan</t>
  </si>
  <si>
    <t>BUDGET initial</t>
  </si>
  <si>
    <t>vérif total</t>
  </si>
  <si>
    <t>RESULTAT REALISE</t>
  </si>
  <si>
    <t>Rencontres pro</t>
  </si>
  <si>
    <t>Journées d'info</t>
  </si>
  <si>
    <t>Ateliers</t>
  </si>
  <si>
    <t>Accompagnement</t>
  </si>
  <si>
    <t>Groupes de travail</t>
  </si>
  <si>
    <t>T3068</t>
  </si>
  <si>
    <t>T3069</t>
  </si>
  <si>
    <t>TOTAL real</t>
  </si>
  <si>
    <t>TOTAL Prev</t>
  </si>
  <si>
    <t>RESULTAT
suivi</t>
  </si>
  <si>
    <t>verif</t>
  </si>
  <si>
    <t>T3074</t>
  </si>
  <si>
    <t>T3075</t>
  </si>
  <si>
    <t>T3076</t>
  </si>
  <si>
    <t>T3077</t>
  </si>
  <si>
    <t>T3078</t>
  </si>
  <si>
    <t>T3079</t>
  </si>
  <si>
    <t>Résultat initial</t>
  </si>
  <si>
    <t>Ecart</t>
  </si>
  <si>
    <t>Forum</t>
  </si>
  <si>
    <t>Produits initial</t>
  </si>
  <si>
    <t>Charges
 initial</t>
  </si>
  <si>
    <t>Charges
 suivi</t>
  </si>
  <si>
    <t>Produits
 suivi</t>
  </si>
  <si>
    <t>Résultat
 suivi</t>
  </si>
  <si>
    <t>T4024</t>
  </si>
  <si>
    <t>T4034</t>
  </si>
  <si>
    <t>Résultat</t>
  </si>
  <si>
    <t>Somme actions</t>
  </si>
  <si>
    <t>VERIF</t>
  </si>
  <si>
    <t>Vérif</t>
  </si>
  <si>
    <t>Charges</t>
  </si>
  <si>
    <t>Produits</t>
  </si>
  <si>
    <t>BUDGET ANALYTIQUE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</si>
</sst>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1" formatCode="_-* #,##0\ _€_-;\-* #,##0\ _€_-;_-* &quot;-&quot;\ _€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#,##0_ ;\-#,##0\ "/>
  </numFmts>
  <fonts count="2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</font>
    <font>
      <sz val="10"/>
      <name val="Calibri"/>
      <family val="2"/>
      <scheme val="minor"/>
    </font>
    <font>
      <b/>
      <sz val="10"/>
      <name val="Calibri"/>
      <family val="2"/>
    </font>
    <font>
      <sz val="9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0" tint="-0.249977111117893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0"/>
      <name val="Calibri"/>
      <family val="2"/>
    </font>
    <font>
      <b/>
      <sz val="11"/>
      <color rgb="FFFB7931"/>
      <name val="Calibri"/>
      <family val="2"/>
      <scheme val="minor"/>
    </font>
    <font>
      <b/>
      <sz val="10"/>
      <color rgb="FFFB7931"/>
      <name val="Calibri"/>
      <family val="2"/>
      <scheme val="minor"/>
    </font>
    <font>
      <sz val="11"/>
      <color rgb="FF00B05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color theme="0" tint="-0.249977111117893"/>
      <name val="Calibri"/>
      <family val="2"/>
      <scheme val="minor"/>
    </font>
    <font>
      <sz val="8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8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hair">
        <color auto="1"/>
      </bottom>
      <diagonal/>
    </border>
    <border>
      <left style="medium">
        <color indexed="64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medium">
        <color indexed="64"/>
      </right>
      <top style="hair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hair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indexed="64"/>
      </right>
      <top/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auto="1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auto="1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 style="thin">
        <color auto="1"/>
      </right>
      <top style="hair">
        <color indexed="64"/>
      </top>
      <bottom/>
      <diagonal/>
    </border>
    <border>
      <left/>
      <right style="thin">
        <color auto="1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thin">
        <color auto="1"/>
      </right>
      <top/>
      <bottom style="hair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  <border>
      <left/>
      <right/>
      <top style="hair">
        <color auto="1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/>
      <top/>
      <bottom style="hair">
        <color auto="1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30">
    <xf numFmtId="0" fontId="0" fillId="0" borderId="0" xfId="0"/>
    <xf numFmtId="0" fontId="7" fillId="0" borderId="0" xfId="0" applyFont="1" applyFill="1" applyBorder="1" applyAlignment="1">
      <alignment vertical="center"/>
    </xf>
    <xf numFmtId="0" fontId="0" fillId="0" borderId="0" xfId="0" applyAlignment="1">
      <alignment vertical="center"/>
    </xf>
    <xf numFmtId="43" fontId="0" fillId="0" borderId="0" xfId="0" applyNumberFormat="1"/>
    <xf numFmtId="0" fontId="10" fillId="0" borderId="0" xfId="0" applyFont="1"/>
    <xf numFmtId="0" fontId="0" fillId="0" borderId="0" xfId="0" applyAlignment="1">
      <alignment horizontal="center" vertical="center"/>
    </xf>
    <xf numFmtId="0" fontId="2" fillId="0" borderId="0" xfId="0" applyFont="1" applyAlignment="1"/>
    <xf numFmtId="0" fontId="0" fillId="0" borderId="0" xfId="0" applyAlignment="1">
      <alignment vertical="center" wrapText="1"/>
    </xf>
    <xf numFmtId="49" fontId="0" fillId="0" borderId="0" xfId="0" applyNumberFormat="1"/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vertical="center"/>
    </xf>
    <xf numFmtId="0" fontId="2" fillId="0" borderId="0" xfId="0" applyFont="1"/>
    <xf numFmtId="43" fontId="2" fillId="0" borderId="0" xfId="0" applyNumberFormat="1" applyFont="1"/>
    <xf numFmtId="41" fontId="0" fillId="0" borderId="0" xfId="0" applyNumberFormat="1" applyAlignment="1">
      <alignment vertical="center"/>
    </xf>
    <xf numFmtId="0" fontId="12" fillId="0" borderId="0" xfId="0" applyFont="1" applyAlignment="1">
      <alignment horizontal="right" vertical="center"/>
    </xf>
    <xf numFmtId="41" fontId="12" fillId="0" borderId="0" xfId="0" applyNumberFormat="1" applyFont="1" applyAlignment="1">
      <alignment horizontal="right" vertical="center"/>
    </xf>
    <xf numFmtId="0" fontId="0" fillId="0" borderId="0" xfId="0" applyAlignment="1">
      <alignment horizontal="center" vertical="center" wrapText="1"/>
    </xf>
    <xf numFmtId="0" fontId="0" fillId="0" borderId="5" xfId="0" applyBorder="1" applyAlignment="1">
      <alignment vertical="center" wrapText="1"/>
    </xf>
    <xf numFmtId="164" fontId="0" fillId="0" borderId="6" xfId="0" applyNumberFormat="1" applyFont="1" applyBorder="1" applyAlignment="1">
      <alignment vertical="center"/>
    </xf>
    <xf numFmtId="0" fontId="0" fillId="7" borderId="5" xfId="0" applyFill="1" applyBorder="1" applyAlignment="1">
      <alignment vertical="center"/>
    </xf>
    <xf numFmtId="49" fontId="0" fillId="7" borderId="7" xfId="0" applyNumberFormat="1" applyFill="1" applyBorder="1" applyAlignment="1">
      <alignment vertical="center"/>
    </xf>
    <xf numFmtId="41" fontId="0" fillId="7" borderId="6" xfId="0" applyNumberFormat="1" applyFill="1" applyBorder="1" applyAlignment="1">
      <alignment vertical="center"/>
    </xf>
    <xf numFmtId="2" fontId="0" fillId="7" borderId="7" xfId="0" applyNumberFormat="1" applyFill="1" applyBorder="1" applyAlignment="1">
      <alignment vertical="center"/>
    </xf>
    <xf numFmtId="0" fontId="0" fillId="0" borderId="8" xfId="0" applyBorder="1"/>
    <xf numFmtId="0" fontId="0" fillId="0" borderId="9" xfId="0" applyBorder="1"/>
    <xf numFmtId="0" fontId="0" fillId="0" borderId="9" xfId="0" applyBorder="1" applyAlignment="1">
      <alignment horizontal="center"/>
    </xf>
    <xf numFmtId="43" fontId="0" fillId="0" borderId="9" xfId="0" applyNumberFormat="1" applyBorder="1"/>
    <xf numFmtId="49" fontId="6" fillId="0" borderId="9" xfId="0" applyNumberFormat="1" applyFont="1" applyBorder="1"/>
    <xf numFmtId="49" fontId="9" fillId="0" borderId="9" xfId="0" applyNumberFormat="1" applyFont="1" applyBorder="1"/>
    <xf numFmtId="49" fontId="6" fillId="0" borderId="11" xfId="0" applyNumberFormat="1" applyFont="1" applyBorder="1"/>
    <xf numFmtId="43" fontId="0" fillId="0" borderId="11" xfId="0" applyNumberFormat="1" applyBorder="1"/>
    <xf numFmtId="0" fontId="0" fillId="12" borderId="9" xfId="0" applyFill="1" applyBorder="1"/>
    <xf numFmtId="41" fontId="0" fillId="12" borderId="9" xfId="0" applyNumberFormat="1" applyFill="1" applyBorder="1"/>
    <xf numFmtId="0" fontId="2" fillId="4" borderId="12" xfId="0" applyFont="1" applyFill="1" applyBorder="1"/>
    <xf numFmtId="41" fontId="2" fillId="4" borderId="12" xfId="0" applyNumberFormat="1" applyFont="1" applyFill="1" applyBorder="1"/>
    <xf numFmtId="0" fontId="2" fillId="0" borderId="0" xfId="0" applyFont="1" applyAlignment="1">
      <alignment vertical="center"/>
    </xf>
    <xf numFmtId="49" fontId="9" fillId="0" borderId="12" xfId="0" applyNumberFormat="1" applyFont="1" applyBorder="1"/>
    <xf numFmtId="43" fontId="0" fillId="0" borderId="12" xfId="0" applyNumberFormat="1" applyBorder="1"/>
    <xf numFmtId="0" fontId="7" fillId="0" borderId="9" xfId="0" applyFont="1" applyFill="1" applyBorder="1" applyAlignment="1">
      <alignment vertical="center"/>
    </xf>
    <xf numFmtId="49" fontId="6" fillId="0" borderId="12" xfId="0" applyNumberFormat="1" applyFont="1" applyBorder="1"/>
    <xf numFmtId="0" fontId="7" fillId="0" borderId="12" xfId="0" applyFont="1" applyFill="1" applyBorder="1" applyAlignment="1">
      <alignment vertical="center"/>
    </xf>
    <xf numFmtId="49" fontId="14" fillId="10" borderId="1" xfId="0" applyNumberFormat="1" applyFont="1" applyFill="1" applyBorder="1"/>
    <xf numFmtId="0" fontId="13" fillId="10" borderId="1" xfId="0" applyFont="1" applyFill="1" applyBorder="1"/>
    <xf numFmtId="43" fontId="13" fillId="10" borderId="1" xfId="0" applyNumberFormat="1" applyFont="1" applyFill="1" applyBorder="1"/>
    <xf numFmtId="0" fontId="0" fillId="0" borderId="8" xfId="0" applyBorder="1" applyAlignment="1">
      <alignment horizontal="center" vertical="center"/>
    </xf>
    <xf numFmtId="0" fontId="15" fillId="0" borderId="0" xfId="0" applyFont="1" applyAlignment="1">
      <alignment vertical="center"/>
    </xf>
    <xf numFmtId="0" fontId="15" fillId="0" borderId="0" xfId="0" applyFont="1" applyAlignment="1">
      <alignment horizontal="left" vertical="center" wrapText="1"/>
    </xf>
    <xf numFmtId="0" fontId="15" fillId="0" borderId="0" xfId="0" applyFont="1" applyAlignment="1"/>
    <xf numFmtId="49" fontId="9" fillId="0" borderId="11" xfId="0" applyNumberFormat="1" applyFont="1" applyBorder="1"/>
    <xf numFmtId="49" fontId="8" fillId="9" borderId="1" xfId="0" applyNumberFormat="1" applyFont="1" applyFill="1" applyBorder="1"/>
    <xf numFmtId="43" fontId="0" fillId="9" borderId="1" xfId="0" applyNumberFormat="1" applyFill="1" applyBorder="1"/>
    <xf numFmtId="0" fontId="0" fillId="13" borderId="5" xfId="0" applyFill="1" applyBorder="1" applyAlignment="1">
      <alignment vertical="center" wrapText="1"/>
    </xf>
    <xf numFmtId="41" fontId="0" fillId="13" borderId="6" xfId="0" applyNumberFormat="1" applyFill="1" applyBorder="1" applyAlignment="1">
      <alignment vertical="center"/>
    </xf>
    <xf numFmtId="43" fontId="2" fillId="13" borderId="1" xfId="0" applyNumberFormat="1" applyFont="1" applyFill="1" applyBorder="1"/>
    <xf numFmtId="43" fontId="2" fillId="8" borderId="1" xfId="0" applyNumberFormat="1" applyFont="1" applyFill="1" applyBorder="1" applyAlignment="1">
      <alignment vertical="center"/>
    </xf>
    <xf numFmtId="0" fontId="0" fillId="0" borderId="13" xfId="0" applyBorder="1"/>
    <xf numFmtId="0" fontId="0" fillId="0" borderId="14" xfId="0" applyBorder="1"/>
    <xf numFmtId="0" fontId="2" fillId="0" borderId="14" xfId="0" applyFont="1" applyBorder="1" applyAlignment="1">
      <alignment horizontal="center" vertical="center" textRotation="45" wrapText="1"/>
    </xf>
    <xf numFmtId="0" fontId="2" fillId="0" borderId="15" xfId="0" applyFont="1" applyBorder="1"/>
    <xf numFmtId="0" fontId="0" fillId="0" borderId="16" xfId="0" applyBorder="1"/>
    <xf numFmtId="0" fontId="2" fillId="13" borderId="17" xfId="0" applyFont="1" applyFill="1" applyBorder="1"/>
    <xf numFmtId="0" fontId="0" fillId="0" borderId="18" xfId="0" applyBorder="1"/>
    <xf numFmtId="0" fontId="2" fillId="13" borderId="19" xfId="0" applyFont="1" applyFill="1" applyBorder="1"/>
    <xf numFmtId="0" fontId="0" fillId="12" borderId="18" xfId="0" applyFill="1" applyBorder="1"/>
    <xf numFmtId="43" fontId="2" fillId="12" borderId="19" xfId="0" applyNumberFormat="1" applyFont="1" applyFill="1" applyBorder="1"/>
    <xf numFmtId="0" fontId="2" fillId="4" borderId="20" xfId="0" applyFont="1" applyFill="1" applyBorder="1"/>
    <xf numFmtId="43" fontId="2" fillId="4" borderId="21" xfId="0" applyNumberFormat="1" applyFont="1" applyFill="1" applyBorder="1"/>
    <xf numFmtId="49" fontId="0" fillId="0" borderId="22" xfId="0" applyNumberFormat="1" applyBorder="1"/>
    <xf numFmtId="49" fontId="0" fillId="0" borderId="23" xfId="0" applyNumberFormat="1" applyBorder="1"/>
    <xf numFmtId="2" fontId="2" fillId="13" borderId="24" xfId="0" applyNumberFormat="1" applyFont="1" applyFill="1" applyBorder="1"/>
    <xf numFmtId="0" fontId="0" fillId="7" borderId="13" xfId="0" applyFill="1" applyBorder="1" applyAlignment="1">
      <alignment horizontal="center" vertical="center"/>
    </xf>
    <xf numFmtId="0" fontId="0" fillId="7" borderId="15" xfId="0" applyFill="1" applyBorder="1" applyAlignment="1">
      <alignment horizontal="center" vertical="center"/>
    </xf>
    <xf numFmtId="0" fontId="0" fillId="7" borderId="25" xfId="0" applyFill="1" applyBorder="1" applyAlignment="1">
      <alignment vertical="center"/>
    </xf>
    <xf numFmtId="0" fontId="0" fillId="7" borderId="26" xfId="0" applyFill="1" applyBorder="1" applyAlignment="1">
      <alignment vertical="center"/>
    </xf>
    <xf numFmtId="0" fontId="2" fillId="7" borderId="25" xfId="0" applyFont="1" applyFill="1" applyBorder="1" applyAlignment="1">
      <alignment vertical="center"/>
    </xf>
    <xf numFmtId="0" fontId="2" fillId="7" borderId="26" xfId="0" applyFont="1" applyFill="1" applyBorder="1" applyAlignment="1">
      <alignment vertical="center"/>
    </xf>
    <xf numFmtId="49" fontId="0" fillId="7" borderId="22" xfId="0" applyNumberFormat="1" applyFill="1" applyBorder="1" applyAlignment="1">
      <alignment horizontal="center" vertical="center"/>
    </xf>
    <xf numFmtId="0" fontId="0" fillId="8" borderId="27" xfId="0" applyFill="1" applyBorder="1" applyAlignment="1">
      <alignment horizontal="center" vertical="center"/>
    </xf>
    <xf numFmtId="0" fontId="0" fillId="8" borderId="28" xfId="0" applyFill="1" applyBorder="1" applyAlignment="1">
      <alignment vertical="center"/>
    </xf>
    <xf numFmtId="0" fontId="2" fillId="8" borderId="28" xfId="0" applyFont="1" applyFill="1" applyBorder="1" applyAlignment="1">
      <alignment vertical="center"/>
    </xf>
    <xf numFmtId="0" fontId="10" fillId="8" borderId="29" xfId="0" applyFont="1" applyFill="1" applyBorder="1" applyAlignment="1">
      <alignment horizontal="center"/>
    </xf>
    <xf numFmtId="49" fontId="6" fillId="0" borderId="30" xfId="0" applyNumberFormat="1" applyFont="1" applyBorder="1"/>
    <xf numFmtId="49" fontId="6" fillId="0" borderId="31" xfId="0" applyNumberFormat="1" applyFont="1" applyBorder="1"/>
    <xf numFmtId="43" fontId="2" fillId="13" borderId="32" xfId="0" applyNumberFormat="1" applyFont="1" applyFill="1" applyBorder="1"/>
    <xf numFmtId="49" fontId="6" fillId="0" borderId="18" xfId="0" applyNumberFormat="1" applyFont="1" applyBorder="1"/>
    <xf numFmtId="43" fontId="2" fillId="13" borderId="19" xfId="0" applyNumberFormat="1" applyFont="1" applyFill="1" applyBorder="1"/>
    <xf numFmtId="49" fontId="6" fillId="0" borderId="20" xfId="0" applyNumberFormat="1" applyFont="1" applyBorder="1"/>
    <xf numFmtId="49" fontId="8" fillId="9" borderId="33" xfId="0" applyNumberFormat="1" applyFont="1" applyFill="1" applyBorder="1"/>
    <xf numFmtId="43" fontId="2" fillId="9" borderId="34" xfId="0" applyNumberFormat="1" applyFont="1" applyFill="1" applyBorder="1"/>
    <xf numFmtId="49" fontId="9" fillId="0" borderId="35" xfId="0" applyNumberFormat="1" applyFont="1" applyBorder="1" applyAlignment="1">
      <alignment horizontal="left"/>
    </xf>
    <xf numFmtId="49" fontId="9" fillId="0" borderId="18" xfId="0" applyNumberFormat="1" applyFont="1" applyBorder="1" applyAlignment="1">
      <alignment horizontal="left"/>
    </xf>
    <xf numFmtId="49" fontId="9" fillId="0" borderId="20" xfId="0" applyNumberFormat="1" applyFont="1" applyBorder="1" applyAlignment="1">
      <alignment horizontal="left"/>
    </xf>
    <xf numFmtId="0" fontId="5" fillId="11" borderId="22" xfId="0" applyFont="1" applyFill="1" applyBorder="1" applyAlignment="1">
      <alignment vertical="center"/>
    </xf>
    <xf numFmtId="0" fontId="5" fillId="11" borderId="23" xfId="0" applyFont="1" applyFill="1" applyBorder="1" applyAlignment="1">
      <alignment vertical="center"/>
    </xf>
    <xf numFmtId="43" fontId="2" fillId="11" borderId="23" xfId="0" applyNumberFormat="1" applyFont="1" applyFill="1" applyBorder="1"/>
    <xf numFmtId="43" fontId="2" fillId="11" borderId="24" xfId="0" applyNumberFormat="1" applyFont="1" applyFill="1" applyBorder="1"/>
    <xf numFmtId="43" fontId="0" fillId="7" borderId="30" xfId="0" applyNumberFormat="1" applyFill="1" applyBorder="1" applyAlignment="1">
      <alignment vertical="center"/>
    </xf>
    <xf numFmtId="43" fontId="0" fillId="7" borderId="32" xfId="0" applyNumberFormat="1" applyFill="1" applyBorder="1" applyAlignment="1">
      <alignment vertical="center"/>
    </xf>
    <xf numFmtId="43" fontId="0" fillId="7" borderId="18" xfId="0" applyNumberFormat="1" applyFill="1" applyBorder="1" applyAlignment="1">
      <alignment vertical="center"/>
    </xf>
    <xf numFmtId="43" fontId="0" fillId="7" borderId="19" xfId="0" applyNumberFormat="1" applyFill="1" applyBorder="1" applyAlignment="1">
      <alignment vertical="center"/>
    </xf>
    <xf numFmtId="43" fontId="0" fillId="7" borderId="20" xfId="0" applyNumberFormat="1" applyFill="1" applyBorder="1" applyAlignment="1">
      <alignment vertical="center"/>
    </xf>
    <xf numFmtId="43" fontId="0" fillId="7" borderId="21" xfId="0" applyNumberFormat="1" applyFill="1" applyBorder="1" applyAlignment="1">
      <alignment vertical="center"/>
    </xf>
    <xf numFmtId="43" fontId="0" fillId="9" borderId="33" xfId="0" applyNumberFormat="1" applyFill="1" applyBorder="1" applyAlignment="1">
      <alignment vertical="center"/>
    </xf>
    <xf numFmtId="43" fontId="0" fillId="9" borderId="34" xfId="0" applyNumberFormat="1" applyFill="1" applyBorder="1" applyAlignment="1">
      <alignment vertical="center"/>
    </xf>
    <xf numFmtId="43" fontId="0" fillId="7" borderId="35" xfId="0" applyNumberFormat="1" applyFill="1" applyBorder="1" applyAlignment="1">
      <alignment vertical="center"/>
    </xf>
    <xf numFmtId="43" fontId="0" fillId="7" borderId="36" xfId="0" applyNumberFormat="1" applyFill="1" applyBorder="1" applyAlignment="1">
      <alignment vertical="center"/>
    </xf>
    <xf numFmtId="43" fontId="2" fillId="11" borderId="22" xfId="0" applyNumberFormat="1" applyFont="1" applyFill="1" applyBorder="1" applyAlignment="1">
      <alignment vertical="center"/>
    </xf>
    <xf numFmtId="43" fontId="2" fillId="11" borderId="24" xfId="0" applyNumberFormat="1" applyFont="1" applyFill="1" applyBorder="1" applyAlignment="1">
      <alignment vertical="center"/>
    </xf>
    <xf numFmtId="43" fontId="0" fillId="8" borderId="37" xfId="0" applyNumberFormat="1" applyFill="1" applyBorder="1" applyAlignment="1">
      <alignment vertical="center"/>
    </xf>
    <xf numFmtId="43" fontId="0" fillId="8" borderId="38" xfId="0" applyNumberFormat="1" applyFill="1" applyBorder="1" applyAlignment="1">
      <alignment vertical="center"/>
    </xf>
    <xf numFmtId="43" fontId="0" fillId="9" borderId="39" xfId="0" applyNumberFormat="1" applyFill="1" applyBorder="1" applyAlignment="1">
      <alignment vertical="center"/>
    </xf>
    <xf numFmtId="43" fontId="2" fillId="11" borderId="29" xfId="0" applyNumberFormat="1" applyFont="1" applyFill="1" applyBorder="1" applyAlignment="1">
      <alignment vertical="center"/>
    </xf>
    <xf numFmtId="43" fontId="0" fillId="11" borderId="40" xfId="0" applyNumberFormat="1" applyFill="1" applyBorder="1" applyAlignment="1">
      <alignment vertical="center"/>
    </xf>
    <xf numFmtId="43" fontId="0" fillId="11" borderId="41" xfId="0" applyNumberFormat="1" applyFill="1" applyBorder="1" applyAlignment="1">
      <alignment vertical="center"/>
    </xf>
    <xf numFmtId="43" fontId="0" fillId="11" borderId="42" xfId="0" applyNumberFormat="1" applyFill="1" applyBorder="1" applyAlignment="1">
      <alignment vertical="center"/>
    </xf>
    <xf numFmtId="0" fontId="2" fillId="11" borderId="41" xfId="0" applyFont="1" applyFill="1" applyBorder="1" applyAlignment="1"/>
    <xf numFmtId="0" fontId="2" fillId="11" borderId="43" xfId="0" applyFont="1" applyFill="1" applyBorder="1" applyAlignment="1"/>
    <xf numFmtId="43" fontId="0" fillId="11" borderId="43" xfId="0" applyNumberFormat="1" applyFill="1" applyBorder="1"/>
    <xf numFmtId="43" fontId="2" fillId="11" borderId="42" xfId="0" applyNumberFormat="1" applyFont="1" applyFill="1" applyBorder="1"/>
    <xf numFmtId="49" fontId="6" fillId="0" borderId="35" xfId="0" applyNumberFormat="1" applyFont="1" applyBorder="1"/>
    <xf numFmtId="1" fontId="6" fillId="0" borderId="18" xfId="0" applyNumberFormat="1" applyFont="1" applyBorder="1" applyAlignment="1">
      <alignment horizontal="left"/>
    </xf>
    <xf numFmtId="49" fontId="0" fillId="7" borderId="24" xfId="0" applyNumberFormat="1" applyFill="1" applyBorder="1" applyAlignment="1">
      <alignment horizontal="center" vertical="center"/>
    </xf>
    <xf numFmtId="43" fontId="17" fillId="0" borderId="31" xfId="0" applyNumberFormat="1" applyFont="1" applyBorder="1"/>
    <xf numFmtId="43" fontId="17" fillId="0" borderId="9" xfId="0" applyNumberFormat="1" applyFont="1" applyBorder="1"/>
    <xf numFmtId="43" fontId="17" fillId="0" borderId="11" xfId="0" applyNumberFormat="1" applyFont="1" applyBorder="1"/>
    <xf numFmtId="0" fontId="10" fillId="0" borderId="0" xfId="0" applyFont="1" applyAlignment="1">
      <alignment vertical="center"/>
    </xf>
    <xf numFmtId="41" fontId="0" fillId="0" borderId="0" xfId="0" applyNumberFormat="1" applyAlignment="1">
      <alignment horizontal="center" vertical="center" wrapText="1"/>
    </xf>
    <xf numFmtId="43" fontId="10" fillId="0" borderId="52" xfId="0" applyNumberFormat="1" applyFont="1" applyBorder="1" applyAlignment="1">
      <alignment vertical="center"/>
    </xf>
    <xf numFmtId="43" fontId="10" fillId="0" borderId="53" xfId="0" applyNumberFormat="1" applyFont="1" applyBorder="1" applyAlignment="1">
      <alignment vertical="center"/>
    </xf>
    <xf numFmtId="43" fontId="11" fillId="6" borderId="54" xfId="0" applyNumberFormat="1" applyFont="1" applyFill="1" applyBorder="1" applyAlignment="1">
      <alignment vertical="center"/>
    </xf>
    <xf numFmtId="43" fontId="11" fillId="6" borderId="55" xfId="0" applyNumberFormat="1" applyFont="1" applyFill="1" applyBorder="1" applyAlignment="1">
      <alignment vertical="center"/>
    </xf>
    <xf numFmtId="49" fontId="6" fillId="0" borderId="60" xfId="0" applyNumberFormat="1" applyFont="1" applyBorder="1" applyAlignment="1">
      <alignment vertical="center"/>
    </xf>
    <xf numFmtId="49" fontId="6" fillId="0" borderId="61" xfId="0" applyNumberFormat="1" applyFont="1" applyBorder="1" applyAlignment="1">
      <alignment vertical="center"/>
    </xf>
    <xf numFmtId="0" fontId="7" fillId="0" borderId="61" xfId="0" applyFont="1" applyFill="1" applyBorder="1" applyAlignment="1">
      <alignment vertical="center"/>
    </xf>
    <xf numFmtId="1" fontId="6" fillId="0" borderId="60" xfId="0" applyNumberFormat="1" applyFont="1" applyBorder="1" applyAlignment="1">
      <alignment horizontal="left" vertical="center"/>
    </xf>
    <xf numFmtId="0" fontId="5" fillId="5" borderId="63" xfId="0" applyFont="1" applyFill="1" applyBorder="1" applyAlignment="1">
      <alignment vertical="center"/>
    </xf>
    <xf numFmtId="43" fontId="11" fillId="6" borderId="10" xfId="0" applyNumberFormat="1" applyFont="1" applyFill="1" applyBorder="1" applyAlignment="1">
      <alignment vertical="center"/>
    </xf>
    <xf numFmtId="0" fontId="0" fillId="0" borderId="59" xfId="0" applyBorder="1" applyAlignment="1">
      <alignment horizontal="center" vertical="center" wrapText="1"/>
    </xf>
    <xf numFmtId="1" fontId="10" fillId="0" borderId="0" xfId="0" applyNumberFormat="1" applyFont="1" applyAlignment="1">
      <alignment vertical="center"/>
    </xf>
    <xf numFmtId="0" fontId="16" fillId="0" borderId="0" xfId="0" applyFont="1" applyAlignment="1">
      <alignment vertical="center"/>
    </xf>
    <xf numFmtId="1" fontId="21" fillId="0" borderId="0" xfId="0" applyNumberFormat="1" applyFont="1" applyAlignment="1">
      <alignment vertical="center"/>
    </xf>
    <xf numFmtId="0" fontId="20" fillId="0" borderId="0" xfId="0" applyFont="1" applyAlignment="1">
      <alignment horizontal="right" vertical="center"/>
    </xf>
    <xf numFmtId="43" fontId="20" fillId="0" borderId="0" xfId="0" applyNumberFormat="1" applyFont="1" applyAlignment="1">
      <alignment horizontal="right" vertical="center"/>
    </xf>
    <xf numFmtId="43" fontId="20" fillId="0" borderId="0" xfId="0" applyNumberFormat="1" applyFont="1" applyAlignment="1">
      <alignment vertical="center"/>
    </xf>
    <xf numFmtId="0" fontId="21" fillId="0" borderId="0" xfId="0" applyFont="1" applyAlignment="1">
      <alignment vertical="center"/>
    </xf>
    <xf numFmtId="1" fontId="11" fillId="0" borderId="5" xfId="0" applyNumberFormat="1" applyFont="1" applyBorder="1" applyAlignment="1">
      <alignment vertical="center" wrapText="1"/>
    </xf>
    <xf numFmtId="0" fontId="11" fillId="0" borderId="6" xfId="0" applyFont="1" applyBorder="1" applyAlignment="1">
      <alignment vertical="center" wrapText="1"/>
    </xf>
    <xf numFmtId="1" fontId="6" fillId="0" borderId="60" xfId="0" applyNumberFormat="1" applyFont="1" applyBorder="1" applyAlignment="1">
      <alignment vertical="center"/>
    </xf>
    <xf numFmtId="49" fontId="6" fillId="0" borderId="60" xfId="0" applyNumberFormat="1" applyFont="1" applyBorder="1" applyAlignment="1">
      <alignment horizontal="left" vertical="center"/>
    </xf>
    <xf numFmtId="1" fontId="5" fillId="5" borderId="62" xfId="0" applyNumberFormat="1" applyFont="1" applyFill="1" applyBorder="1" applyAlignment="1">
      <alignment vertical="center"/>
    </xf>
    <xf numFmtId="1" fontId="6" fillId="0" borderId="67" xfId="0" applyNumberFormat="1" applyFont="1" applyBorder="1" applyAlignment="1">
      <alignment vertical="center"/>
    </xf>
    <xf numFmtId="49" fontId="6" fillId="0" borderId="68" xfId="0" applyNumberFormat="1" applyFont="1" applyBorder="1" applyAlignment="1">
      <alignment vertical="center"/>
    </xf>
    <xf numFmtId="1" fontId="5" fillId="5" borderId="5" xfId="0" applyNumberFormat="1" applyFont="1" applyFill="1" applyBorder="1" applyAlignment="1">
      <alignment horizontal="center" vertical="center"/>
    </xf>
    <xf numFmtId="0" fontId="5" fillId="5" borderId="6" xfId="0" applyFont="1" applyFill="1" applyBorder="1" applyAlignment="1">
      <alignment vertical="center"/>
    </xf>
    <xf numFmtId="1" fontId="6" fillId="0" borderId="64" xfId="0" applyNumberFormat="1" applyFont="1" applyBorder="1" applyAlignment="1">
      <alignment vertical="center"/>
    </xf>
    <xf numFmtId="49" fontId="6" fillId="0" borderId="65" xfId="0" applyNumberFormat="1" applyFont="1" applyBorder="1" applyAlignment="1">
      <alignment vertical="center"/>
    </xf>
    <xf numFmtId="1" fontId="7" fillId="0" borderId="64" xfId="0" applyNumberFormat="1" applyFont="1" applyFill="1" applyBorder="1" applyAlignment="1">
      <alignment horizontal="left" vertical="center"/>
    </xf>
    <xf numFmtId="0" fontId="7" fillId="0" borderId="65" xfId="0" applyFont="1" applyFill="1" applyBorder="1" applyAlignment="1">
      <alignment vertical="center"/>
    </xf>
    <xf numFmtId="49" fontId="6" fillId="0" borderId="67" xfId="0" applyNumberFormat="1" applyFont="1" applyBorder="1" applyAlignment="1">
      <alignment horizontal="left" vertical="center"/>
    </xf>
    <xf numFmtId="49" fontId="6" fillId="0" borderId="64" xfId="0" applyNumberFormat="1" applyFont="1" applyBorder="1" applyAlignment="1">
      <alignment horizontal="left" vertical="center"/>
    </xf>
    <xf numFmtId="49" fontId="6" fillId="0" borderId="67" xfId="0" applyNumberFormat="1" applyFont="1" applyBorder="1" applyAlignment="1">
      <alignment vertical="center"/>
    </xf>
    <xf numFmtId="49" fontId="6" fillId="0" borderId="64" xfId="0" applyNumberFormat="1" applyFont="1" applyBorder="1" applyAlignment="1">
      <alignment vertical="center"/>
    </xf>
    <xf numFmtId="1" fontId="11" fillId="0" borderId="46" xfId="0" applyNumberFormat="1" applyFont="1" applyBorder="1" applyAlignment="1">
      <alignment vertical="center"/>
    </xf>
    <xf numFmtId="0" fontId="11" fillId="0" borderId="45" xfId="0" applyFont="1" applyBorder="1" applyAlignment="1">
      <alignment vertical="center"/>
    </xf>
    <xf numFmtId="1" fontId="6" fillId="0" borderId="67" xfId="0" applyNumberFormat="1" applyFont="1" applyBorder="1" applyAlignment="1">
      <alignment horizontal="left" vertical="center"/>
    </xf>
    <xf numFmtId="0" fontId="7" fillId="0" borderId="68" xfId="0" applyFont="1" applyFill="1" applyBorder="1" applyAlignment="1">
      <alignment vertical="center"/>
    </xf>
    <xf numFmtId="1" fontId="5" fillId="5" borderId="5" xfId="0" applyNumberFormat="1" applyFont="1" applyFill="1" applyBorder="1" applyAlignment="1">
      <alignment vertical="center"/>
    </xf>
    <xf numFmtId="1" fontId="21" fillId="0" borderId="7" xfId="0" applyNumberFormat="1" applyFont="1" applyBorder="1" applyAlignment="1">
      <alignment vertical="center"/>
    </xf>
    <xf numFmtId="0" fontId="20" fillId="0" borderId="7" xfId="0" applyFont="1" applyBorder="1" applyAlignment="1">
      <alignment horizontal="right" vertical="center"/>
    </xf>
    <xf numFmtId="43" fontId="21" fillId="0" borderId="49" xfId="0" applyNumberFormat="1" applyFont="1" applyBorder="1" applyAlignment="1">
      <alignment vertical="center"/>
    </xf>
    <xf numFmtId="43" fontId="20" fillId="0" borderId="49" xfId="0" applyNumberFormat="1" applyFont="1" applyBorder="1" applyAlignment="1">
      <alignment horizontal="right" vertical="center"/>
    </xf>
    <xf numFmtId="43" fontId="20" fillId="0" borderId="49" xfId="0" applyNumberFormat="1" applyFont="1" applyBorder="1" applyAlignment="1">
      <alignment vertical="center"/>
    </xf>
    <xf numFmtId="43" fontId="10" fillId="0" borderId="47" xfId="0" applyNumberFormat="1" applyFont="1" applyBorder="1" applyAlignment="1">
      <alignment vertical="center"/>
    </xf>
    <xf numFmtId="43" fontId="10" fillId="0" borderId="50" xfId="0" applyNumberFormat="1" applyFont="1" applyBorder="1" applyAlignment="1">
      <alignment vertical="center"/>
    </xf>
    <xf numFmtId="43" fontId="11" fillId="9" borderId="1" xfId="0" applyNumberFormat="1" applyFont="1" applyFill="1" applyBorder="1" applyAlignment="1">
      <alignment vertical="center"/>
    </xf>
    <xf numFmtId="43" fontId="11" fillId="6" borderId="1" xfId="0" applyNumberFormat="1" applyFont="1" applyFill="1" applyBorder="1" applyAlignment="1">
      <alignment vertical="center"/>
    </xf>
    <xf numFmtId="1" fontId="8" fillId="9" borderId="5" xfId="0" applyNumberFormat="1" applyFont="1" applyFill="1" applyBorder="1" applyAlignment="1">
      <alignment vertical="center"/>
    </xf>
    <xf numFmtId="49" fontId="8" fillId="9" borderId="6" xfId="0" applyNumberFormat="1" applyFont="1" applyFill="1" applyBorder="1" applyAlignment="1">
      <alignment vertical="center"/>
    </xf>
    <xf numFmtId="43" fontId="10" fillId="9" borderId="1" xfId="0" applyNumberFormat="1" applyFont="1" applyFill="1" applyBorder="1" applyAlignment="1">
      <alignment vertical="center"/>
    </xf>
    <xf numFmtId="43" fontId="10" fillId="13" borderId="11" xfId="0" applyNumberFormat="1" applyFont="1" applyFill="1" applyBorder="1" applyAlignment="1">
      <alignment vertical="center"/>
    </xf>
    <xf numFmtId="43" fontId="10" fillId="13" borderId="9" xfId="0" applyNumberFormat="1" applyFont="1" applyFill="1" applyBorder="1" applyAlignment="1">
      <alignment vertical="center"/>
    </xf>
    <xf numFmtId="43" fontId="10" fillId="13" borderId="12" xfId="0" applyNumberFormat="1" applyFont="1" applyFill="1" applyBorder="1" applyAlignment="1">
      <alignment vertical="center"/>
    </xf>
    <xf numFmtId="0" fontId="10" fillId="13" borderId="1" xfId="0" applyFont="1" applyFill="1" applyBorder="1" applyAlignment="1">
      <alignment horizontal="center" vertical="center" wrapText="1"/>
    </xf>
    <xf numFmtId="43" fontId="11" fillId="6" borderId="70" xfId="0" applyNumberFormat="1" applyFont="1" applyFill="1" applyBorder="1" applyAlignment="1">
      <alignment vertical="center"/>
    </xf>
    <xf numFmtId="43" fontId="11" fillId="6" borderId="71" xfId="0" applyNumberFormat="1" applyFont="1" applyFill="1" applyBorder="1" applyAlignment="1">
      <alignment vertical="center"/>
    </xf>
    <xf numFmtId="43" fontId="10" fillId="7" borderId="72" xfId="0" applyNumberFormat="1" applyFont="1" applyFill="1" applyBorder="1" applyAlignment="1">
      <alignment vertical="center"/>
    </xf>
    <xf numFmtId="43" fontId="10" fillId="7" borderId="73" xfId="0" applyNumberFormat="1" applyFont="1" applyFill="1" applyBorder="1" applyAlignment="1">
      <alignment vertical="center"/>
    </xf>
    <xf numFmtId="43" fontId="10" fillId="7" borderId="52" xfId="0" applyNumberFormat="1" applyFont="1" applyFill="1" applyBorder="1" applyAlignment="1">
      <alignment vertical="center"/>
    </xf>
    <xf numFmtId="43" fontId="10" fillId="7" borderId="53" xfId="0" applyNumberFormat="1" applyFont="1" applyFill="1" applyBorder="1" applyAlignment="1">
      <alignment vertical="center"/>
    </xf>
    <xf numFmtId="43" fontId="10" fillId="7" borderId="74" xfId="0" applyNumberFormat="1" applyFont="1" applyFill="1" applyBorder="1" applyAlignment="1">
      <alignment vertical="center"/>
    </xf>
    <xf numFmtId="43" fontId="10" fillId="7" borderId="75" xfId="0" applyNumberFormat="1" applyFont="1" applyFill="1" applyBorder="1" applyAlignment="1">
      <alignment vertical="center"/>
    </xf>
    <xf numFmtId="0" fontId="10" fillId="7" borderId="70" xfId="0" applyFont="1" applyFill="1" applyBorder="1" applyAlignment="1">
      <alignment horizontal="center" vertical="center" wrapText="1"/>
    </xf>
    <xf numFmtId="0" fontId="10" fillId="7" borderId="71" xfId="0" applyFont="1" applyFill="1" applyBorder="1" applyAlignment="1">
      <alignment horizontal="center" vertical="center" wrapText="1"/>
    </xf>
    <xf numFmtId="43" fontId="10" fillId="9" borderId="70" xfId="0" applyNumberFormat="1" applyFont="1" applyFill="1" applyBorder="1" applyAlignment="1">
      <alignment vertical="center"/>
    </xf>
    <xf numFmtId="43" fontId="10" fillId="9" borderId="71" xfId="0" applyNumberFormat="1" applyFont="1" applyFill="1" applyBorder="1" applyAlignment="1">
      <alignment vertical="center"/>
    </xf>
    <xf numFmtId="43" fontId="11" fillId="9" borderId="70" xfId="0" applyNumberFormat="1" applyFont="1" applyFill="1" applyBorder="1" applyAlignment="1">
      <alignment vertical="center"/>
    </xf>
    <xf numFmtId="43" fontId="11" fillId="9" borderId="71" xfId="0" applyNumberFormat="1" applyFont="1" applyFill="1" applyBorder="1" applyAlignment="1">
      <alignment vertical="center"/>
    </xf>
    <xf numFmtId="0" fontId="10" fillId="0" borderId="70" xfId="0" applyFont="1" applyBorder="1" applyAlignment="1">
      <alignment horizontal="center" vertical="center" wrapText="1"/>
    </xf>
    <xf numFmtId="0" fontId="10" fillId="0" borderId="71" xfId="0" applyFont="1" applyBorder="1" applyAlignment="1">
      <alignment horizontal="center" vertical="center" wrapText="1"/>
    </xf>
    <xf numFmtId="43" fontId="10" fillId="0" borderId="72" xfId="0" applyNumberFormat="1" applyFont="1" applyBorder="1" applyAlignment="1">
      <alignment vertical="center"/>
    </xf>
    <xf numFmtId="43" fontId="10" fillId="0" borderId="73" xfId="0" applyNumberFormat="1" applyFont="1" applyBorder="1" applyAlignment="1">
      <alignment vertical="center"/>
    </xf>
    <xf numFmtId="43" fontId="10" fillId="0" borderId="74" xfId="0" applyNumberFormat="1" applyFont="1" applyBorder="1" applyAlignment="1">
      <alignment vertical="center"/>
    </xf>
    <xf numFmtId="43" fontId="10" fillId="0" borderId="75" xfId="0" applyNumberFormat="1" applyFont="1" applyBorder="1" applyAlignment="1">
      <alignment vertical="center"/>
    </xf>
    <xf numFmtId="0" fontId="11" fillId="4" borderId="5" xfId="0" applyFont="1" applyFill="1" applyBorder="1" applyAlignment="1">
      <alignment horizontal="right" vertical="center"/>
    </xf>
    <xf numFmtId="0" fontId="2" fillId="0" borderId="45" xfId="0" applyFont="1" applyBorder="1" applyAlignment="1">
      <alignment vertical="center"/>
    </xf>
    <xf numFmtId="0" fontId="2" fillId="13" borderId="44" xfId="0" applyFont="1" applyFill="1" applyBorder="1" applyAlignment="1">
      <alignment vertical="center"/>
    </xf>
    <xf numFmtId="0" fontId="11" fillId="7" borderId="46" xfId="0" applyFont="1" applyFill="1" applyBorder="1" applyAlignment="1">
      <alignment vertical="center"/>
    </xf>
    <xf numFmtId="0" fontId="11" fillId="7" borderId="45" xfId="0" applyFont="1" applyFill="1" applyBorder="1" applyAlignment="1">
      <alignment vertical="center"/>
    </xf>
    <xf numFmtId="0" fontId="11" fillId="0" borderId="46" xfId="0" applyFont="1" applyBorder="1" applyAlignment="1">
      <alignment vertical="center"/>
    </xf>
    <xf numFmtId="1" fontId="11" fillId="0" borderId="47" xfId="0" applyNumberFormat="1" applyFont="1" applyBorder="1" applyAlignment="1">
      <alignment horizontal="center" vertical="center" wrapText="1"/>
    </xf>
    <xf numFmtId="0" fontId="11" fillId="0" borderId="48" xfId="0" applyFont="1" applyBorder="1" applyAlignment="1">
      <alignment horizontal="center" vertical="center" wrapText="1"/>
    </xf>
    <xf numFmtId="0" fontId="11" fillId="13" borderId="2" xfId="0" applyFont="1" applyFill="1" applyBorder="1" applyAlignment="1">
      <alignment horizontal="center" vertical="center" wrapText="1"/>
    </xf>
    <xf numFmtId="165" fontId="11" fillId="4" borderId="6" xfId="0" applyNumberFormat="1" applyFont="1" applyFill="1" applyBorder="1" applyAlignment="1">
      <alignment horizontal="right" vertical="center" indent="1"/>
    </xf>
    <xf numFmtId="0" fontId="20" fillId="0" borderId="46" xfId="0" applyFont="1" applyBorder="1" applyAlignment="1">
      <alignment horizontal="left" vertical="center"/>
    </xf>
    <xf numFmtId="0" fontId="20" fillId="0" borderId="49" xfId="0" applyFont="1" applyBorder="1" applyAlignment="1">
      <alignment horizontal="left" vertical="center"/>
    </xf>
    <xf numFmtId="0" fontId="20" fillId="0" borderId="45" xfId="0" applyFont="1" applyBorder="1" applyAlignment="1">
      <alignment horizontal="left" vertical="center"/>
    </xf>
    <xf numFmtId="0" fontId="20" fillId="0" borderId="4" xfId="0" applyFont="1" applyBorder="1" applyAlignment="1">
      <alignment horizontal="left" vertical="center" wrapText="1"/>
    </xf>
    <xf numFmtId="0" fontId="20" fillId="0" borderId="0" xfId="0" applyFont="1" applyBorder="1" applyAlignment="1">
      <alignment horizontal="left" vertical="center" wrapText="1"/>
    </xf>
    <xf numFmtId="0" fontId="20" fillId="0" borderId="69" xfId="0" applyFont="1" applyBorder="1" applyAlignment="1">
      <alignment horizontal="left" vertical="center" wrapText="1"/>
    </xf>
    <xf numFmtId="41" fontId="20" fillId="0" borderId="47" xfId="0" applyNumberFormat="1" applyFont="1" applyBorder="1" applyAlignment="1">
      <alignment horizontal="left" vertical="center" wrapText="1"/>
    </xf>
    <xf numFmtId="41" fontId="20" fillId="0" borderId="50" xfId="0" applyNumberFormat="1" applyFont="1" applyBorder="1" applyAlignment="1">
      <alignment horizontal="left" vertical="center" wrapText="1"/>
    </xf>
    <xf numFmtId="41" fontId="20" fillId="0" borderId="48" xfId="0" applyNumberFormat="1" applyFont="1" applyBorder="1" applyAlignment="1">
      <alignment horizontal="left" vertical="center" wrapText="1"/>
    </xf>
    <xf numFmtId="0" fontId="4" fillId="0" borderId="0" xfId="0" applyFont="1" applyFill="1" applyBorder="1"/>
    <xf numFmtId="0" fontId="4" fillId="0" borderId="0" xfId="0" applyFont="1" applyFill="1" applyBorder="1" applyAlignment="1">
      <alignment horizontal="left"/>
    </xf>
    <xf numFmtId="0" fontId="2" fillId="0" borderId="76" xfId="0" applyFont="1" applyBorder="1" applyAlignment="1">
      <alignment horizontal="center" vertical="center" wrapText="1"/>
    </xf>
    <xf numFmtId="41" fontId="2" fillId="0" borderId="66" xfId="0" applyNumberFormat="1" applyFont="1" applyBorder="1" applyAlignment="1">
      <alignment horizontal="center" vertical="center" wrapText="1"/>
    </xf>
    <xf numFmtId="0" fontId="4" fillId="0" borderId="60" xfId="0" applyFont="1" applyFill="1" applyBorder="1"/>
    <xf numFmtId="0" fontId="4" fillId="0" borderId="77" xfId="0" applyFont="1" applyFill="1" applyBorder="1" applyAlignment="1">
      <alignment horizontal="left"/>
    </xf>
    <xf numFmtId="41" fontId="0" fillId="0" borderId="61" xfId="0" applyNumberFormat="1" applyFont="1" applyBorder="1"/>
    <xf numFmtId="0" fontId="4" fillId="0" borderId="77" xfId="0" applyFont="1" applyFill="1" applyBorder="1"/>
    <xf numFmtId="0" fontId="1" fillId="0" borderId="77" xfId="0" applyFont="1" applyFill="1" applyBorder="1"/>
    <xf numFmtId="0" fontId="4" fillId="0" borderId="60" xfId="0" applyFont="1" applyFill="1" applyBorder="1" applyAlignment="1">
      <alignment horizontal="left" vertical="center"/>
    </xf>
    <xf numFmtId="0" fontId="4" fillId="0" borderId="62" xfId="0" applyFont="1" applyFill="1" applyBorder="1"/>
    <xf numFmtId="0" fontId="4" fillId="0" borderId="78" xfId="0" applyFont="1" applyFill="1" applyBorder="1"/>
    <xf numFmtId="41" fontId="0" fillId="0" borderId="63" xfId="0" applyNumberFormat="1" applyFont="1" applyBorder="1"/>
    <xf numFmtId="0" fontId="2" fillId="0" borderId="8" xfId="0" applyFont="1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41" fontId="2" fillId="12" borderId="59" xfId="0" applyNumberFormat="1" applyFont="1" applyFill="1" applyBorder="1" applyAlignment="1">
      <alignment horizontal="center" vertical="center" wrapText="1"/>
    </xf>
    <xf numFmtId="41" fontId="0" fillId="0" borderId="60" xfId="0" applyNumberFormat="1" applyBorder="1" applyAlignment="1">
      <alignment vertical="center"/>
    </xf>
    <xf numFmtId="41" fontId="0" fillId="0" borderId="60" xfId="0" applyNumberFormat="1" applyFont="1" applyBorder="1" applyAlignment="1">
      <alignment vertical="center"/>
    </xf>
    <xf numFmtId="41" fontId="0" fillId="0" borderId="62" xfId="0" applyNumberFormat="1" applyFont="1" applyBorder="1" applyAlignment="1">
      <alignment vertical="center"/>
    </xf>
    <xf numFmtId="41" fontId="2" fillId="12" borderId="56" xfId="0" applyNumberFormat="1" applyFont="1" applyFill="1" applyBorder="1" applyAlignment="1">
      <alignment horizontal="center" vertical="center" wrapText="1"/>
    </xf>
    <xf numFmtId="41" fontId="2" fillId="14" borderId="51" xfId="0" applyNumberFormat="1" applyFont="1" applyFill="1" applyBorder="1" applyAlignment="1">
      <alignment horizontal="center" vertical="center" wrapText="1"/>
    </xf>
    <xf numFmtId="41" fontId="0" fillId="0" borderId="57" xfId="0" applyNumberFormat="1" applyBorder="1" applyAlignment="1">
      <alignment vertical="center"/>
    </xf>
    <xf numFmtId="41" fontId="0" fillId="0" borderId="53" xfId="0" applyNumberFormat="1" applyBorder="1" applyAlignment="1">
      <alignment vertical="center"/>
    </xf>
    <xf numFmtId="41" fontId="0" fillId="0" borderId="57" xfId="0" applyNumberFormat="1" applyFont="1" applyBorder="1" applyAlignment="1">
      <alignment vertical="center"/>
    </xf>
    <xf numFmtId="41" fontId="0" fillId="0" borderId="53" xfId="0" applyNumberFormat="1" applyFont="1" applyBorder="1" applyAlignment="1">
      <alignment vertical="center"/>
    </xf>
    <xf numFmtId="41" fontId="0" fillId="0" borderId="58" xfId="0" applyNumberFormat="1" applyFont="1" applyBorder="1" applyAlignment="1">
      <alignment vertical="center"/>
    </xf>
    <xf numFmtId="41" fontId="0" fillId="0" borderId="55" xfId="0" applyNumberFormat="1" applyFont="1" applyBorder="1" applyAlignment="1">
      <alignment vertical="center"/>
    </xf>
    <xf numFmtId="41" fontId="2" fillId="7" borderId="56" xfId="0" applyNumberFormat="1" applyFont="1" applyFill="1" applyBorder="1" applyAlignment="1">
      <alignment horizontal="center" vertical="center" wrapText="1"/>
    </xf>
    <xf numFmtId="41" fontId="2" fillId="13" borderId="51" xfId="0" applyNumberFormat="1" applyFont="1" applyFill="1" applyBorder="1" applyAlignment="1">
      <alignment horizontal="center" vertical="center" wrapText="1"/>
    </xf>
    <xf numFmtId="41" fontId="2" fillId="7" borderId="59" xfId="0" applyNumberFormat="1" applyFont="1" applyFill="1" applyBorder="1" applyAlignment="1">
      <alignment horizontal="center" vertical="center" wrapText="1"/>
    </xf>
    <xf numFmtId="0" fontId="0" fillId="0" borderId="64" xfId="0" applyBorder="1" applyAlignment="1">
      <alignment horizontal="center" vertical="center" wrapText="1"/>
    </xf>
    <xf numFmtId="0" fontId="2" fillId="0" borderId="79" xfId="0" applyFont="1" applyBorder="1" applyAlignment="1">
      <alignment horizontal="left" vertical="center" wrapText="1"/>
    </xf>
    <xf numFmtId="0" fontId="2" fillId="0" borderId="12" xfId="0" applyFont="1" applyBorder="1" applyAlignment="1">
      <alignment horizontal="center" vertical="center" wrapText="1"/>
    </xf>
    <xf numFmtId="41" fontId="2" fillId="12" borderId="64" xfId="0" applyNumberFormat="1" applyFont="1" applyFill="1" applyBorder="1" applyAlignment="1">
      <alignment horizontal="center" vertical="center"/>
    </xf>
    <xf numFmtId="41" fontId="2" fillId="12" borderId="80" xfId="0" applyNumberFormat="1" applyFont="1" applyFill="1" applyBorder="1" applyAlignment="1">
      <alignment horizontal="center" vertical="center"/>
    </xf>
    <xf numFmtId="41" fontId="2" fillId="14" borderId="75" xfId="0" applyNumberFormat="1" applyFont="1" applyFill="1" applyBorder="1" applyAlignment="1">
      <alignment horizontal="center" vertical="center"/>
    </xf>
    <xf numFmtId="41" fontId="2" fillId="7" borderId="64" xfId="0" applyNumberFormat="1" applyFont="1" applyFill="1" applyBorder="1" applyAlignment="1">
      <alignment horizontal="center" vertical="center"/>
    </xf>
    <xf numFmtId="41" fontId="2" fillId="7" borderId="80" xfId="0" applyNumberFormat="1" applyFont="1" applyFill="1" applyBorder="1" applyAlignment="1">
      <alignment horizontal="center" vertical="center"/>
    </xf>
    <xf numFmtId="41" fontId="2" fillId="13" borderId="75" xfId="0" applyNumberFormat="1" applyFont="1" applyFill="1" applyBorder="1" applyAlignment="1">
      <alignment horizontal="center" vertical="center"/>
    </xf>
    <xf numFmtId="41" fontId="2" fillId="0" borderId="65" xfId="0" applyNumberFormat="1" applyFont="1" applyBorder="1" applyAlignment="1">
      <alignment horizontal="center" vertical="center"/>
    </xf>
    <xf numFmtId="0" fontId="2" fillId="2" borderId="5" xfId="0" applyFont="1" applyFill="1" applyBorder="1" applyAlignment="1"/>
    <xf numFmtId="0" fontId="2" fillId="2" borderId="7" xfId="0" applyFont="1" applyFill="1" applyBorder="1" applyAlignment="1"/>
    <xf numFmtId="0" fontId="0" fillId="2" borderId="1" xfId="0" applyFill="1" applyBorder="1" applyAlignment="1">
      <alignment horizontal="center" vertical="center"/>
    </xf>
    <xf numFmtId="41" fontId="0" fillId="2" borderId="5" xfId="0" applyNumberFormat="1" applyFill="1" applyBorder="1" applyAlignment="1">
      <alignment vertical="center"/>
    </xf>
    <xf numFmtId="41" fontId="0" fillId="2" borderId="83" xfId="0" applyNumberFormat="1" applyFill="1" applyBorder="1" applyAlignment="1">
      <alignment vertical="center"/>
    </xf>
    <xf numFmtId="41" fontId="0" fillId="2" borderId="71" xfId="0" applyNumberFormat="1" applyFill="1" applyBorder="1" applyAlignment="1">
      <alignment vertical="center"/>
    </xf>
    <xf numFmtId="0" fontId="0" fillId="2" borderId="6" xfId="0" applyFill="1" applyBorder="1"/>
    <xf numFmtId="0" fontId="4" fillId="0" borderId="67" xfId="0" applyFont="1" applyFill="1" applyBorder="1"/>
    <xf numFmtId="0" fontId="4" fillId="0" borderId="81" xfId="0" applyFont="1" applyFill="1" applyBorder="1" applyAlignment="1">
      <alignment horizontal="left"/>
    </xf>
    <xf numFmtId="0" fontId="0" fillId="0" borderId="11" xfId="0" applyBorder="1" applyAlignment="1">
      <alignment horizontal="center" vertical="center"/>
    </xf>
    <xf numFmtId="41" fontId="0" fillId="0" borderId="67" xfId="0" applyNumberFormat="1" applyBorder="1" applyAlignment="1">
      <alignment vertical="center"/>
    </xf>
    <xf numFmtId="41" fontId="0" fillId="0" borderId="82" xfId="0" applyNumberFormat="1" applyBorder="1" applyAlignment="1">
      <alignment vertical="center"/>
    </xf>
    <xf numFmtId="41" fontId="0" fillId="0" borderId="73" xfId="0" applyNumberFormat="1" applyBorder="1" applyAlignment="1">
      <alignment vertical="center"/>
    </xf>
    <xf numFmtId="0" fontId="3" fillId="3" borderId="5" xfId="0" applyFont="1" applyFill="1" applyBorder="1"/>
    <xf numFmtId="0" fontId="3" fillId="3" borderId="7" xfId="0" applyFont="1" applyFill="1" applyBorder="1" applyAlignment="1">
      <alignment horizontal="left"/>
    </xf>
    <xf numFmtId="0" fontId="0" fillId="3" borderId="1" xfId="0" applyFill="1" applyBorder="1" applyAlignment="1">
      <alignment horizontal="center" vertical="center"/>
    </xf>
    <xf numFmtId="41" fontId="0" fillId="3" borderId="5" xfId="0" applyNumberFormat="1" applyFill="1" applyBorder="1" applyAlignment="1">
      <alignment vertical="center"/>
    </xf>
    <xf numFmtId="41" fontId="0" fillId="3" borderId="83" xfId="0" applyNumberFormat="1" applyFill="1" applyBorder="1" applyAlignment="1">
      <alignment vertical="center"/>
    </xf>
    <xf numFmtId="41" fontId="0" fillId="3" borderId="71" xfId="0" applyNumberFormat="1" applyFont="1" applyFill="1" applyBorder="1" applyAlignment="1">
      <alignment vertical="center"/>
    </xf>
    <xf numFmtId="41" fontId="0" fillId="3" borderId="71" xfId="0" applyNumberFormat="1" applyFill="1" applyBorder="1" applyAlignment="1">
      <alignment vertical="center"/>
    </xf>
    <xf numFmtId="41" fontId="0" fillId="3" borderId="6" xfId="0" applyNumberFormat="1" applyFont="1" applyFill="1" applyBorder="1" applyAlignment="1">
      <alignment vertical="center"/>
    </xf>
    <xf numFmtId="0" fontId="4" fillId="0" borderId="4" xfId="0" applyFont="1" applyFill="1" applyBorder="1"/>
    <xf numFmtId="0" fontId="0" fillId="0" borderId="3" xfId="0" applyBorder="1" applyAlignment="1">
      <alignment horizontal="center" vertical="center"/>
    </xf>
    <xf numFmtId="41" fontId="0" fillId="0" borderId="4" xfId="0" applyNumberFormat="1" applyBorder="1" applyAlignment="1">
      <alignment vertical="center"/>
    </xf>
    <xf numFmtId="41" fontId="0" fillId="0" borderId="84" xfId="0" applyNumberFormat="1" applyBorder="1" applyAlignment="1">
      <alignment vertical="center"/>
    </xf>
    <xf numFmtId="41" fontId="0" fillId="0" borderId="85" xfId="0" applyNumberFormat="1" applyBorder="1" applyAlignment="1">
      <alignment vertical="center"/>
    </xf>
    <xf numFmtId="0" fontId="0" fillId="0" borderId="69" xfId="0" applyBorder="1"/>
    <xf numFmtId="41" fontId="0" fillId="0" borderId="68" xfId="0" applyNumberFormat="1" applyFont="1" applyBorder="1"/>
    <xf numFmtId="0" fontId="4" fillId="0" borderId="64" xfId="0" applyFont="1" applyFill="1" applyBorder="1"/>
    <xf numFmtId="0" fontId="4" fillId="0" borderId="79" xfId="0" applyFont="1" applyFill="1" applyBorder="1" applyAlignment="1">
      <alignment horizontal="left"/>
    </xf>
    <xf numFmtId="0" fontId="0" fillId="0" borderId="12" xfId="0" applyBorder="1" applyAlignment="1">
      <alignment horizontal="center" vertical="center"/>
    </xf>
    <xf numFmtId="41" fontId="0" fillId="0" borderId="64" xfId="0" applyNumberFormat="1" applyBorder="1" applyAlignment="1">
      <alignment vertical="center"/>
    </xf>
    <xf numFmtId="41" fontId="0" fillId="0" borderId="80" xfId="0" applyNumberFormat="1" applyBorder="1" applyAlignment="1">
      <alignment vertical="center"/>
    </xf>
    <xf numFmtId="41" fontId="0" fillId="0" borderId="75" xfId="0" applyNumberFormat="1" applyBorder="1" applyAlignment="1">
      <alignment vertical="center"/>
    </xf>
    <xf numFmtId="41" fontId="0" fillId="0" borderId="65" xfId="0" applyNumberFormat="1" applyFont="1" applyBorder="1"/>
    <xf numFmtId="0" fontId="4" fillId="0" borderId="81" xfId="0" applyFont="1" applyFill="1" applyBorder="1"/>
    <xf numFmtId="0" fontId="3" fillId="3" borderId="5" xfId="0" applyFont="1" applyFill="1" applyBorder="1" applyAlignment="1">
      <alignment horizontal="left"/>
    </xf>
    <xf numFmtId="0" fontId="3" fillId="3" borderId="7" xfId="0" applyFont="1" applyFill="1" applyBorder="1"/>
    <xf numFmtId="0" fontId="2" fillId="3" borderId="1" xfId="0" applyFont="1" applyFill="1" applyBorder="1" applyAlignment="1">
      <alignment horizontal="center" vertical="center"/>
    </xf>
    <xf numFmtId="41" fontId="0" fillId="3" borderId="5" xfId="0" applyNumberFormat="1" applyFont="1" applyFill="1" applyBorder="1" applyAlignment="1">
      <alignment vertical="center"/>
    </xf>
    <xf numFmtId="41" fontId="0" fillId="3" borderId="83" xfId="0" applyNumberFormat="1" applyFont="1" applyFill="1" applyBorder="1" applyAlignment="1">
      <alignment vertical="center"/>
    </xf>
    <xf numFmtId="0" fontId="0" fillId="3" borderId="1" xfId="0" applyFont="1" applyFill="1" applyBorder="1" applyAlignment="1">
      <alignment horizontal="center" vertical="center"/>
    </xf>
    <xf numFmtId="0" fontId="4" fillId="0" borderId="79" xfId="0" applyFont="1" applyFill="1" applyBorder="1"/>
    <xf numFmtId="41" fontId="2" fillId="2" borderId="71" xfId="0" applyNumberFormat="1" applyFont="1" applyFill="1" applyBorder="1" applyAlignment="1">
      <alignment vertical="center"/>
    </xf>
    <xf numFmtId="41" fontId="2" fillId="2" borderId="5" xfId="0" applyNumberFormat="1" applyFont="1" applyFill="1" applyBorder="1" applyAlignment="1">
      <alignment vertical="center"/>
    </xf>
    <xf numFmtId="41" fontId="2" fillId="2" borderId="83" xfId="0" applyNumberFormat="1" applyFont="1" applyFill="1" applyBorder="1" applyAlignment="1">
      <alignment vertical="center"/>
    </xf>
    <xf numFmtId="41" fontId="2" fillId="2" borderId="6" xfId="0" applyNumberFormat="1" applyFont="1" applyFill="1" applyBorder="1" applyAlignment="1">
      <alignment vertical="center"/>
    </xf>
    <xf numFmtId="41" fontId="0" fillId="0" borderId="67" xfId="0" applyNumberFormat="1" applyFont="1" applyBorder="1" applyAlignment="1">
      <alignment vertical="center"/>
    </xf>
    <xf numFmtId="41" fontId="0" fillId="0" borderId="82" xfId="0" applyNumberFormat="1" applyFont="1" applyBorder="1" applyAlignment="1">
      <alignment vertical="center"/>
    </xf>
    <xf numFmtId="41" fontId="0" fillId="0" borderId="73" xfId="0" applyNumberFormat="1" applyFont="1" applyBorder="1" applyAlignment="1">
      <alignment vertical="center"/>
    </xf>
    <xf numFmtId="0" fontId="0" fillId="0" borderId="12" xfId="0" applyFont="1" applyBorder="1" applyAlignment="1">
      <alignment horizontal="center" vertical="center"/>
    </xf>
    <xf numFmtId="41" fontId="0" fillId="0" borderId="64" xfId="0" applyNumberFormat="1" applyFont="1" applyBorder="1" applyAlignment="1">
      <alignment vertical="center"/>
    </xf>
    <xf numFmtId="41" fontId="0" fillId="0" borderId="80" xfId="0" applyNumberFormat="1" applyFont="1" applyBorder="1" applyAlignment="1">
      <alignment vertical="center"/>
    </xf>
    <xf numFmtId="41" fontId="0" fillId="0" borderId="75" xfId="0" applyNumberFormat="1" applyFont="1" applyBorder="1" applyAlignment="1">
      <alignment vertical="center"/>
    </xf>
    <xf numFmtId="0" fontId="2" fillId="3" borderId="5" xfId="0" applyFont="1" applyFill="1" applyBorder="1"/>
    <xf numFmtId="0" fontId="2" fillId="3" borderId="7" xfId="0" applyFont="1" applyFill="1" applyBorder="1"/>
    <xf numFmtId="0" fontId="0" fillId="0" borderId="11" xfId="0" applyFont="1" applyBorder="1" applyAlignment="1">
      <alignment horizontal="center" vertical="center"/>
    </xf>
    <xf numFmtId="0" fontId="4" fillId="0" borderId="67" xfId="0" applyFont="1" applyFill="1" applyBorder="1" applyAlignment="1">
      <alignment horizontal="left" vertical="center"/>
    </xf>
    <xf numFmtId="0" fontId="4" fillId="0" borderId="64" xfId="0" applyFont="1" applyFill="1" applyBorder="1" applyAlignment="1">
      <alignment horizontal="left" vertical="center"/>
    </xf>
    <xf numFmtId="0" fontId="11" fillId="0" borderId="47" xfId="0" applyFont="1" applyBorder="1" applyAlignment="1">
      <alignment horizontal="center" vertical="center" wrapText="1"/>
    </xf>
    <xf numFmtId="0" fontId="11" fillId="0" borderId="48" xfId="0" applyFont="1" applyBorder="1" applyAlignment="1">
      <alignment horizontal="center" vertical="center" wrapText="1"/>
    </xf>
    <xf numFmtId="0" fontId="11" fillId="7" borderId="47" xfId="0" applyFont="1" applyFill="1" applyBorder="1" applyAlignment="1">
      <alignment horizontal="center" vertical="center" wrapText="1"/>
    </xf>
    <xf numFmtId="0" fontId="11" fillId="7" borderId="48" xfId="0" applyFont="1" applyFill="1" applyBorder="1" applyAlignment="1">
      <alignment horizontal="center" vertical="center" wrapText="1"/>
    </xf>
    <xf numFmtId="43" fontId="4" fillId="0" borderId="31" xfId="0" applyNumberFormat="1" applyFont="1" applyBorder="1"/>
  </cellXfs>
  <cellStyles count="1">
    <cellStyle name="Normal" xfId="0" builtinId="0"/>
  </cellStyles>
  <dxfs count="15"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FFCC"/>
      <color rgb="FFFB7931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O132"/>
  <sheetViews>
    <sheetView tabSelected="1" zoomScaleNormal="100" workbookViewId="0">
      <pane xSplit="2" ySplit="2" topLeftCell="C3" activePane="bottomRight" state="frozenSplit"/>
      <selection pane="topRight" activeCell="C1" sqref="C1"/>
      <selection pane="bottomLeft" activeCell="A3" sqref="A3"/>
      <selection pane="bottomRight" activeCell="P12" sqref="P12"/>
    </sheetView>
    <sheetView workbookViewId="1"/>
  </sheetViews>
  <sheetFormatPr baseColWidth="10" defaultRowHeight="15" x14ac:dyDescent="0.25"/>
  <cols>
    <col min="1" max="1" width="10.7109375" customWidth="1"/>
    <col min="2" max="2" width="40.5703125" customWidth="1"/>
    <col min="3" max="3" width="8.7109375" style="5" customWidth="1"/>
    <col min="4" max="6" width="13.7109375" style="15" customWidth="1"/>
    <col min="7" max="7" width="3.7109375" style="15" customWidth="1"/>
    <col min="8" max="10" width="13.7109375" style="15" customWidth="1"/>
    <col min="11" max="11" width="13.7109375" customWidth="1"/>
    <col min="12" max="12" width="3.7109375" customWidth="1"/>
  </cols>
  <sheetData>
    <row r="1" spans="1:15" x14ac:dyDescent="0.25">
      <c r="A1" s="6"/>
      <c r="B1" s="49" t="s">
        <v>460</v>
      </c>
      <c r="G1" s="128"/>
      <c r="M1" s="215" t="s">
        <v>494</v>
      </c>
      <c r="N1" s="216"/>
      <c r="O1" s="217"/>
    </row>
    <row r="2" spans="1:15" s="9" customFormat="1" ht="30" x14ac:dyDescent="0.25">
      <c r="A2" s="139"/>
      <c r="B2" s="226" t="s">
        <v>497</v>
      </c>
      <c r="C2" s="237" t="s">
        <v>394</v>
      </c>
      <c r="D2" s="241" t="s">
        <v>485</v>
      </c>
      <c r="E2" s="245" t="s">
        <v>484</v>
      </c>
      <c r="F2" s="246" t="s">
        <v>481</v>
      </c>
      <c r="G2" s="128"/>
      <c r="H2" s="255" t="s">
        <v>486</v>
      </c>
      <c r="I2" s="253" t="s">
        <v>487</v>
      </c>
      <c r="J2" s="254" t="s">
        <v>488</v>
      </c>
      <c r="K2" s="227" t="s">
        <v>482</v>
      </c>
      <c r="M2" s="218" t="s">
        <v>495</v>
      </c>
      <c r="N2" s="219" t="s">
        <v>496</v>
      </c>
      <c r="O2" s="220" t="s">
        <v>491</v>
      </c>
    </row>
    <row r="3" spans="1:15" s="18" customFormat="1" ht="27.75" customHeight="1" x14ac:dyDescent="0.25">
      <c r="A3" s="256"/>
      <c r="B3" s="257" t="s">
        <v>152</v>
      </c>
      <c r="C3" s="258"/>
      <c r="D3" s="259">
        <f>D4+D13+D21+D103</f>
        <v>0</v>
      </c>
      <c r="E3" s="260">
        <f>E4+E13+E21+E103</f>
        <v>0</v>
      </c>
      <c r="F3" s="261">
        <f>E3-D3</f>
        <v>0</v>
      </c>
      <c r="G3" s="128"/>
      <c r="H3" s="262" t="e">
        <f>H4+H13+H21+H103</f>
        <v>#REF!</v>
      </c>
      <c r="I3" s="263" t="e">
        <f>I4+I13+I21+I103</f>
        <v>#REF!</v>
      </c>
      <c r="J3" s="264" t="e">
        <f>I3-H3</f>
        <v>#REF!</v>
      </c>
      <c r="K3" s="265" t="e">
        <f>F3-J3</f>
        <v>#REF!</v>
      </c>
      <c r="M3" s="221" t="e">
        <f>'Général compta'!C126</f>
        <v>#REF!</v>
      </c>
      <c r="N3" s="222" t="e">
        <f>'Général compta'!C167</f>
        <v>#REF!</v>
      </c>
      <c r="O3" s="223" t="e">
        <f>'Général compta'!C2</f>
        <v>#REF!</v>
      </c>
    </row>
    <row r="4" spans="1:15" x14ac:dyDescent="0.25">
      <c r="A4" s="266" t="s">
        <v>0</v>
      </c>
      <c r="B4" s="267" t="s">
        <v>410</v>
      </c>
      <c r="C4" s="268"/>
      <c r="D4" s="269">
        <f>D5+D7</f>
        <v>0</v>
      </c>
      <c r="E4" s="270">
        <f>E5+E7</f>
        <v>0</v>
      </c>
      <c r="F4" s="271">
        <f>D4-E4</f>
        <v>0</v>
      </c>
      <c r="G4" s="128"/>
      <c r="H4" s="269" t="e">
        <f>H5+H7</f>
        <v>#REF!</v>
      </c>
      <c r="I4" s="270" t="e">
        <f>I5+I7</f>
        <v>#REF!</v>
      </c>
      <c r="J4" s="271" t="e">
        <f>H4-I4</f>
        <v>#REF!</v>
      </c>
      <c r="K4" s="272"/>
    </row>
    <row r="5" spans="1:15" x14ac:dyDescent="0.25">
      <c r="A5" s="279" t="s">
        <v>6</v>
      </c>
      <c r="B5" s="280" t="s">
        <v>7</v>
      </c>
      <c r="C5" s="281"/>
      <c r="D5" s="282"/>
      <c r="E5" s="283"/>
      <c r="F5" s="284">
        <f t="shared" ref="F5" si="0">D5-E5</f>
        <v>0</v>
      </c>
      <c r="G5" s="128"/>
      <c r="H5" s="282" t="e">
        <f>#REF!</f>
        <v>#REF!</v>
      </c>
      <c r="I5" s="283" t="e">
        <f>#REF!</f>
        <v>#REF!</v>
      </c>
      <c r="J5" s="285" t="e">
        <f>H5-I5</f>
        <v>#REF!</v>
      </c>
      <c r="K5" s="286" t="e">
        <f>F5-J5</f>
        <v>#REF!</v>
      </c>
    </row>
    <row r="6" spans="1:15" x14ac:dyDescent="0.25">
      <c r="A6" s="287"/>
      <c r="B6" s="225"/>
      <c r="C6" s="288"/>
      <c r="D6" s="289"/>
      <c r="E6" s="290"/>
      <c r="F6" s="291"/>
      <c r="G6" s="128"/>
      <c r="H6" s="289"/>
      <c r="I6" s="290"/>
      <c r="J6" s="291"/>
      <c r="K6" s="292"/>
    </row>
    <row r="7" spans="1:15" x14ac:dyDescent="0.25">
      <c r="A7" s="279" t="s">
        <v>15</v>
      </c>
      <c r="B7" s="280" t="s">
        <v>16</v>
      </c>
      <c r="C7" s="281"/>
      <c r="D7" s="282">
        <f>SUM(D8:D12)</f>
        <v>0</v>
      </c>
      <c r="E7" s="283">
        <f>SUM(E8:E12)</f>
        <v>0</v>
      </c>
      <c r="F7" s="284">
        <f t="shared" ref="F7" si="1">D7-E7</f>
        <v>0</v>
      </c>
      <c r="G7" s="128"/>
      <c r="H7" s="282" t="e">
        <f>SUM(H8:H12)</f>
        <v>#REF!</v>
      </c>
      <c r="I7" s="283" t="e">
        <f>SUM(I8:I12)</f>
        <v>#REF!</v>
      </c>
      <c r="J7" s="285" t="e">
        <f t="shared" ref="J7:J14" si="2">H7-I7</f>
        <v>#REF!</v>
      </c>
      <c r="K7" s="286" t="e">
        <f>F7-J7</f>
        <v>#REF!</v>
      </c>
    </row>
    <row r="8" spans="1:15" x14ac:dyDescent="0.25">
      <c r="A8" s="273" t="s">
        <v>23</v>
      </c>
      <c r="B8" s="274" t="s">
        <v>24</v>
      </c>
      <c r="C8" s="275"/>
      <c r="D8" s="276"/>
      <c r="E8" s="277"/>
      <c r="F8" s="278">
        <f t="shared" ref="F8:F12" si="3">D8-E8</f>
        <v>0</v>
      </c>
      <c r="G8" s="128"/>
      <c r="H8" s="276" t="e">
        <f>SUMIF(#REF!,Plan!$A8,#REF!)</f>
        <v>#REF!</v>
      </c>
      <c r="I8" s="277"/>
      <c r="J8" s="278" t="e">
        <f t="shared" si="2"/>
        <v>#REF!</v>
      </c>
      <c r="K8" s="293" t="e">
        <f t="shared" ref="K8:K12" si="4">F8-J8</f>
        <v>#REF!</v>
      </c>
    </row>
    <row r="9" spans="1:15" x14ac:dyDescent="0.25">
      <c r="A9" s="228" t="s">
        <v>31</v>
      </c>
      <c r="B9" s="229" t="s">
        <v>32</v>
      </c>
      <c r="C9" s="238"/>
      <c r="D9" s="242"/>
      <c r="E9" s="247"/>
      <c r="F9" s="248">
        <f t="shared" si="3"/>
        <v>0</v>
      </c>
      <c r="G9" s="128"/>
      <c r="H9" s="242" t="e">
        <f>SUMIF(#REF!,Plan!$A9,#REF!)</f>
        <v>#REF!</v>
      </c>
      <c r="I9" s="247" t="e">
        <f>#REF!</f>
        <v>#REF!</v>
      </c>
      <c r="J9" s="248" t="e">
        <f t="shared" si="2"/>
        <v>#REF!</v>
      </c>
      <c r="K9" s="230" t="e">
        <f t="shared" si="4"/>
        <v>#REF!</v>
      </c>
    </row>
    <row r="10" spans="1:15" x14ac:dyDescent="0.25">
      <c r="A10" s="228" t="s">
        <v>39</v>
      </c>
      <c r="B10" s="229" t="s">
        <v>40</v>
      </c>
      <c r="C10" s="238"/>
      <c r="D10" s="242"/>
      <c r="E10" s="247"/>
      <c r="F10" s="248">
        <f t="shared" si="3"/>
        <v>0</v>
      </c>
      <c r="G10" s="128"/>
      <c r="H10" s="242" t="e">
        <f>SUMIF(#REF!,Plan!$A10,#REF!)</f>
        <v>#REF!</v>
      </c>
      <c r="I10" s="247"/>
      <c r="J10" s="248" t="e">
        <f t="shared" si="2"/>
        <v>#REF!</v>
      </c>
      <c r="K10" s="230" t="e">
        <f t="shared" si="4"/>
        <v>#REF!</v>
      </c>
    </row>
    <row r="11" spans="1:15" x14ac:dyDescent="0.25">
      <c r="A11" s="228" t="s">
        <v>47</v>
      </c>
      <c r="B11" s="229" t="s">
        <v>48</v>
      </c>
      <c r="C11" s="238"/>
      <c r="D11" s="242"/>
      <c r="E11" s="247"/>
      <c r="F11" s="248">
        <f t="shared" si="3"/>
        <v>0</v>
      </c>
      <c r="G11" s="128"/>
      <c r="H11" s="242" t="e">
        <f>SUMIF(#REF!,Plan!$A11,#REF!)</f>
        <v>#REF!</v>
      </c>
      <c r="I11" s="247"/>
      <c r="J11" s="248" t="e">
        <f t="shared" si="2"/>
        <v>#REF!</v>
      </c>
      <c r="K11" s="230" t="e">
        <f t="shared" si="4"/>
        <v>#REF!</v>
      </c>
    </row>
    <row r="12" spans="1:15" x14ac:dyDescent="0.25">
      <c r="A12" s="294" t="s">
        <v>53</v>
      </c>
      <c r="B12" s="295" t="s">
        <v>54</v>
      </c>
      <c r="C12" s="296"/>
      <c r="D12" s="297"/>
      <c r="E12" s="298"/>
      <c r="F12" s="299">
        <f t="shared" si="3"/>
        <v>0</v>
      </c>
      <c r="G12" s="128"/>
      <c r="H12" s="297" t="e">
        <f>SUMIF(#REF!,Plan!$A12,#REF!)</f>
        <v>#REF!</v>
      </c>
      <c r="I12" s="298" t="e">
        <f>#REF!</f>
        <v>#REF!</v>
      </c>
      <c r="J12" s="299" t="e">
        <f t="shared" si="2"/>
        <v>#REF!</v>
      </c>
      <c r="K12" s="300" t="e">
        <f t="shared" si="4"/>
        <v>#REF!</v>
      </c>
    </row>
    <row r="13" spans="1:15" x14ac:dyDescent="0.25">
      <c r="A13" s="266" t="s">
        <v>1</v>
      </c>
      <c r="B13" s="267" t="s">
        <v>390</v>
      </c>
      <c r="C13" s="268"/>
      <c r="D13" s="269">
        <f>D14+D16+D19</f>
        <v>0</v>
      </c>
      <c r="E13" s="270">
        <f>E14+E16+E19</f>
        <v>0</v>
      </c>
      <c r="F13" s="271">
        <f>D13-E13</f>
        <v>0</v>
      </c>
      <c r="G13" s="128"/>
      <c r="H13" s="269" t="e">
        <f>H14+H16+H19</f>
        <v>#REF!</v>
      </c>
      <c r="I13" s="270" t="e">
        <f>I14+I16+I19</f>
        <v>#REF!</v>
      </c>
      <c r="J13" s="271" t="e">
        <f t="shared" si="2"/>
        <v>#REF!</v>
      </c>
      <c r="K13" s="272"/>
    </row>
    <row r="14" spans="1:15" x14ac:dyDescent="0.25">
      <c r="A14" s="302" t="s">
        <v>8</v>
      </c>
      <c r="B14" s="303" t="s">
        <v>483</v>
      </c>
      <c r="C14" s="304"/>
      <c r="D14" s="305"/>
      <c r="E14" s="306"/>
      <c r="F14" s="284">
        <f t="shared" ref="F14:F67" si="5">D14-E14</f>
        <v>0</v>
      </c>
      <c r="G14" s="128"/>
      <c r="H14" s="305" t="e">
        <f>#REF!</f>
        <v>#REF!</v>
      </c>
      <c r="I14" s="306" t="e">
        <f>#REF!</f>
        <v>#REF!</v>
      </c>
      <c r="J14" s="284" t="e">
        <f t="shared" si="2"/>
        <v>#REF!</v>
      </c>
      <c r="K14" s="286" t="e">
        <f>F14-J14</f>
        <v>#REF!</v>
      </c>
    </row>
    <row r="15" spans="1:15" x14ac:dyDescent="0.25">
      <c r="A15" s="287"/>
      <c r="B15" s="224"/>
      <c r="C15" s="288"/>
      <c r="D15" s="289"/>
      <c r="E15" s="290"/>
      <c r="F15" s="291">
        <f t="shared" si="5"/>
        <v>0</v>
      </c>
      <c r="G15" s="128"/>
      <c r="H15" s="289"/>
      <c r="I15" s="290"/>
      <c r="J15" s="291"/>
      <c r="K15" s="292"/>
    </row>
    <row r="16" spans="1:15" x14ac:dyDescent="0.25">
      <c r="A16" s="302" t="s">
        <v>17</v>
      </c>
      <c r="B16" s="303" t="s">
        <v>18</v>
      </c>
      <c r="C16" s="307"/>
      <c r="D16" s="305">
        <f>SUM(D17:D18)</f>
        <v>0</v>
      </c>
      <c r="E16" s="306">
        <f>SUM(E17:E18)</f>
        <v>0</v>
      </c>
      <c r="F16" s="284"/>
      <c r="G16" s="128"/>
      <c r="H16" s="305" t="e">
        <f>SUM(H17:H18)</f>
        <v>#REF!</v>
      </c>
      <c r="I16" s="306" t="e">
        <f>SUM(I17:I18)</f>
        <v>#REF!</v>
      </c>
      <c r="J16" s="284" t="e">
        <f>H16-I16</f>
        <v>#REF!</v>
      </c>
      <c r="K16" s="286" t="e">
        <f>F16-J16</f>
        <v>#REF!</v>
      </c>
    </row>
    <row r="17" spans="1:11" x14ac:dyDescent="0.25">
      <c r="A17" s="273" t="s">
        <v>25</v>
      </c>
      <c r="B17" s="301" t="s">
        <v>26</v>
      </c>
      <c r="C17" s="275"/>
      <c r="D17" s="276"/>
      <c r="E17" s="277"/>
      <c r="F17" s="278">
        <f t="shared" si="5"/>
        <v>0</v>
      </c>
      <c r="G17" s="128"/>
      <c r="H17" s="276" t="e">
        <f>SUMIF(#REF!,Plan!$A17,#REF!)</f>
        <v>#REF!</v>
      </c>
      <c r="I17" s="277" t="e">
        <f>SUMIF(#REF!,Plan!$A17,#REF!)</f>
        <v>#REF!</v>
      </c>
      <c r="J17" s="278" t="e">
        <f t="shared" ref="J17:J18" si="6">H17-I17</f>
        <v>#REF!</v>
      </c>
      <c r="K17" s="293" t="e">
        <f t="shared" ref="K17:K18" si="7">F17-J17</f>
        <v>#REF!</v>
      </c>
    </row>
    <row r="18" spans="1:11" x14ac:dyDescent="0.25">
      <c r="A18" s="294" t="s">
        <v>33</v>
      </c>
      <c r="B18" s="308" t="s">
        <v>34</v>
      </c>
      <c r="C18" s="296"/>
      <c r="D18" s="297"/>
      <c r="E18" s="298"/>
      <c r="F18" s="299">
        <f t="shared" si="5"/>
        <v>0</v>
      </c>
      <c r="G18" s="128"/>
      <c r="H18" s="297" t="e">
        <f>SUMIF(#REF!,Plan!$A18,#REF!)</f>
        <v>#REF!</v>
      </c>
      <c r="I18" s="298" t="e">
        <f>SUMIF(#REF!,Plan!$A18,#REF!)</f>
        <v>#REF!</v>
      </c>
      <c r="J18" s="299" t="e">
        <f t="shared" si="6"/>
        <v>#REF!</v>
      </c>
      <c r="K18" s="300" t="e">
        <f t="shared" si="7"/>
        <v>#REF!</v>
      </c>
    </row>
    <row r="19" spans="1:11" x14ac:dyDescent="0.25">
      <c r="A19" s="302" t="s">
        <v>41</v>
      </c>
      <c r="B19" s="303" t="s">
        <v>42</v>
      </c>
      <c r="C19" s="304"/>
      <c r="D19" s="305"/>
      <c r="E19" s="306"/>
      <c r="F19" s="284">
        <f>D19-E19</f>
        <v>0</v>
      </c>
      <c r="G19" s="128"/>
      <c r="H19" s="305" t="e">
        <f>#REF!</f>
        <v>#REF!</v>
      </c>
      <c r="I19" s="306" t="e">
        <f>#REF!</f>
        <v>#REF!</v>
      </c>
      <c r="J19" s="284" t="e">
        <f>H19-I19</f>
        <v>#REF!</v>
      </c>
      <c r="K19" s="286" t="e">
        <f>F19-J19</f>
        <v>#REF!</v>
      </c>
    </row>
    <row r="20" spans="1:11" x14ac:dyDescent="0.25">
      <c r="A20" s="287"/>
      <c r="B20" s="224"/>
      <c r="C20" s="288"/>
      <c r="D20" s="289"/>
      <c r="E20" s="290"/>
      <c r="F20" s="291"/>
      <c r="G20" s="128"/>
      <c r="H20" s="289"/>
      <c r="I20" s="290"/>
      <c r="J20" s="291"/>
      <c r="K20" s="292"/>
    </row>
    <row r="21" spans="1:11" x14ac:dyDescent="0.25">
      <c r="A21" s="266" t="s">
        <v>2</v>
      </c>
      <c r="B21" s="267" t="s">
        <v>4</v>
      </c>
      <c r="C21" s="268"/>
      <c r="D21" s="269">
        <f>D22+D32+D42+D52+D62+D72+D82+D92</f>
        <v>0</v>
      </c>
      <c r="E21" s="270">
        <f>E22+E32+E42+E52+E62+E72+E82+E92</f>
        <v>0</v>
      </c>
      <c r="F21" s="309">
        <f>F22+F32+F42+F52+F62+F72+F82+F92</f>
        <v>0</v>
      </c>
      <c r="G21" s="128"/>
      <c r="H21" s="310" t="e">
        <f>H22+H32+H42+H52+H62+H72+H82+H92</f>
        <v>#REF!</v>
      </c>
      <c r="I21" s="311" t="e">
        <f>I22+I32+I42+I52+I62+I72+I82+I92</f>
        <v>#REF!</v>
      </c>
      <c r="J21" s="309" t="e">
        <f t="shared" ref="J21:K21" si="8">J22+J32+J42+J52+J62+J72+J82+J92</f>
        <v>#REF!</v>
      </c>
      <c r="K21" s="312" t="e">
        <f t="shared" si="8"/>
        <v>#REF!</v>
      </c>
    </row>
    <row r="22" spans="1:11" x14ac:dyDescent="0.25">
      <c r="A22" s="302" t="s">
        <v>9</v>
      </c>
      <c r="B22" s="303" t="s">
        <v>464</v>
      </c>
      <c r="C22" s="307"/>
      <c r="D22" s="305">
        <f>SUM(D23:D31)</f>
        <v>0</v>
      </c>
      <c r="E22" s="306">
        <f>SUM(E23:E31)</f>
        <v>0</v>
      </c>
      <c r="F22" s="284">
        <f>SUM(F23:F31)</f>
        <v>0</v>
      </c>
      <c r="G22" s="128"/>
      <c r="H22" s="305">
        <f>SUM(H23:H31)</f>
        <v>200</v>
      </c>
      <c r="I22" s="306">
        <f>SUM(I23:I31)</f>
        <v>0</v>
      </c>
      <c r="J22" s="284">
        <f>SUM(J23:J31)</f>
        <v>200</v>
      </c>
      <c r="K22" s="286">
        <f>SUM(K23:K31)</f>
        <v>-200</v>
      </c>
    </row>
    <row r="23" spans="1:11" x14ac:dyDescent="0.25">
      <c r="A23" s="273" t="s">
        <v>12</v>
      </c>
      <c r="B23" s="301" t="s">
        <v>147</v>
      </c>
      <c r="C23" s="275"/>
      <c r="D23" s="313"/>
      <c r="E23" s="314"/>
      <c r="F23" s="315">
        <f t="shared" si="5"/>
        <v>0</v>
      </c>
      <c r="G23" s="128"/>
      <c r="H23" s="313">
        <f>SUMIF('Rencontres pro'!$C$5:$K$5,$A23,'Rencontres pro'!$C$35:$K$35)</f>
        <v>100</v>
      </c>
      <c r="I23" s="314">
        <f>SUMIF('Rencontres pro'!$C$5:$K$5,$A23,'Rencontres pro'!$C$50:$K$50)</f>
        <v>0</v>
      </c>
      <c r="J23" s="315">
        <f t="shared" ref="J23:J31" si="9">H23-I23</f>
        <v>100</v>
      </c>
      <c r="K23" s="293">
        <f>F23-J23</f>
        <v>-100</v>
      </c>
    </row>
    <row r="24" spans="1:11" x14ac:dyDescent="0.25">
      <c r="A24" s="228" t="s">
        <v>19</v>
      </c>
      <c r="B24" s="231" t="s">
        <v>20</v>
      </c>
      <c r="C24" s="238"/>
      <c r="D24" s="243"/>
      <c r="E24" s="249"/>
      <c r="F24" s="250">
        <f t="shared" si="5"/>
        <v>0</v>
      </c>
      <c r="G24" s="128"/>
      <c r="H24" s="243">
        <f>SUMIF('Rencontres pro'!$C$5:$K$5,$A24,'Rencontres pro'!$C$35:$K$35)</f>
        <v>100</v>
      </c>
      <c r="I24" s="249">
        <f>SUMIF('Rencontres pro'!$C$5:$K$5,$A24,'Rencontres pro'!$C$50:$K$50)</f>
        <v>0</v>
      </c>
      <c r="J24" s="250">
        <f t="shared" si="9"/>
        <v>100</v>
      </c>
      <c r="K24" s="230">
        <f t="shared" ref="K24:K31" si="10">F24-J24</f>
        <v>-100</v>
      </c>
    </row>
    <row r="25" spans="1:11" x14ac:dyDescent="0.25">
      <c r="A25" s="228" t="s">
        <v>27</v>
      </c>
      <c r="B25" s="231" t="s">
        <v>28</v>
      </c>
      <c r="C25" s="238"/>
      <c r="D25" s="243"/>
      <c r="E25" s="249"/>
      <c r="F25" s="250">
        <f t="shared" si="5"/>
        <v>0</v>
      </c>
      <c r="G25" s="128"/>
      <c r="H25" s="243">
        <f>SUMIF('Rencontres pro'!$C$5:$K$5,$A25,'Rencontres pro'!$C$35:$K$35)</f>
        <v>0</v>
      </c>
      <c r="I25" s="249">
        <f>SUMIF('Rencontres pro'!$C$5:$K$5,$A25,'Rencontres pro'!$C$50:$K$50)</f>
        <v>0</v>
      </c>
      <c r="J25" s="250">
        <f t="shared" si="9"/>
        <v>0</v>
      </c>
      <c r="K25" s="230">
        <f t="shared" si="10"/>
        <v>0</v>
      </c>
    </row>
    <row r="26" spans="1:11" x14ac:dyDescent="0.25">
      <c r="A26" s="228" t="s">
        <v>35</v>
      </c>
      <c r="B26" s="231" t="s">
        <v>36</v>
      </c>
      <c r="C26" s="238"/>
      <c r="D26" s="243"/>
      <c r="E26" s="249"/>
      <c r="F26" s="250">
        <f t="shared" si="5"/>
        <v>0</v>
      </c>
      <c r="G26" s="128"/>
      <c r="H26" s="243">
        <f>SUMIF('Rencontres pro'!$C$5:$K$5,$A26,'Rencontres pro'!$C$35:$K$35)</f>
        <v>0</v>
      </c>
      <c r="I26" s="249">
        <f>SUMIF('Rencontres pro'!$C$5:$K$5,$A26,'Rencontres pro'!$C$50:$K$50)</f>
        <v>0</v>
      </c>
      <c r="J26" s="250">
        <f t="shared" si="9"/>
        <v>0</v>
      </c>
      <c r="K26" s="230">
        <f t="shared" si="10"/>
        <v>0</v>
      </c>
    </row>
    <row r="27" spans="1:11" x14ac:dyDescent="0.25">
      <c r="A27" s="228" t="s">
        <v>43</v>
      </c>
      <c r="B27" s="231" t="s">
        <v>44</v>
      </c>
      <c r="C27" s="238"/>
      <c r="D27" s="243"/>
      <c r="E27" s="249"/>
      <c r="F27" s="250">
        <f t="shared" si="5"/>
        <v>0</v>
      </c>
      <c r="G27" s="128"/>
      <c r="H27" s="243">
        <f>SUMIF('Rencontres pro'!$C$5:$K$5,$A27,'Rencontres pro'!$C$35:$K$35)</f>
        <v>0</v>
      </c>
      <c r="I27" s="249">
        <f>SUMIF('Rencontres pro'!$C$5:$K$5,$A27,'Rencontres pro'!$C$50:$K$50)</f>
        <v>0</v>
      </c>
      <c r="J27" s="250">
        <f t="shared" si="9"/>
        <v>0</v>
      </c>
      <c r="K27" s="230">
        <f t="shared" si="10"/>
        <v>0</v>
      </c>
    </row>
    <row r="28" spans="1:11" x14ac:dyDescent="0.25">
      <c r="A28" s="228" t="s">
        <v>49</v>
      </c>
      <c r="B28" s="231" t="s">
        <v>50</v>
      </c>
      <c r="C28" s="238"/>
      <c r="D28" s="243"/>
      <c r="E28" s="249"/>
      <c r="F28" s="250">
        <f t="shared" si="5"/>
        <v>0</v>
      </c>
      <c r="G28" s="128"/>
      <c r="H28" s="243">
        <f>SUMIF('Rencontres pro'!$C$5:$K$5,$A28,'Rencontres pro'!$C$35:$K$35)</f>
        <v>0</v>
      </c>
      <c r="I28" s="249">
        <f>SUMIF('Rencontres pro'!$C$5:$K$5,$A28,'Rencontres pro'!$C$50:$K$50)</f>
        <v>0</v>
      </c>
      <c r="J28" s="250">
        <f t="shared" si="9"/>
        <v>0</v>
      </c>
      <c r="K28" s="230">
        <f t="shared" si="10"/>
        <v>0</v>
      </c>
    </row>
    <row r="29" spans="1:11" x14ac:dyDescent="0.25">
      <c r="A29" s="228" t="s">
        <v>55</v>
      </c>
      <c r="B29" s="231"/>
      <c r="C29" s="239"/>
      <c r="D29" s="243"/>
      <c r="E29" s="249"/>
      <c r="F29" s="250">
        <f t="shared" si="5"/>
        <v>0</v>
      </c>
      <c r="G29" s="128"/>
      <c r="H29" s="243">
        <f>SUMIF('Rencontres pro'!$C$5:$K$5,$A29,'Rencontres pro'!$C$35:$K$35)</f>
        <v>0</v>
      </c>
      <c r="I29" s="249">
        <f>SUMIF('Rencontres pro'!$C$5:$K$5,$A29,'Rencontres pro'!$C$50:$K$50)</f>
        <v>0</v>
      </c>
      <c r="J29" s="250">
        <f t="shared" si="9"/>
        <v>0</v>
      </c>
      <c r="K29" s="230">
        <f t="shared" si="10"/>
        <v>0</v>
      </c>
    </row>
    <row r="30" spans="1:11" x14ac:dyDescent="0.25">
      <c r="A30" s="228" t="s">
        <v>58</v>
      </c>
      <c r="B30" s="231"/>
      <c r="C30" s="239"/>
      <c r="D30" s="243"/>
      <c r="E30" s="249"/>
      <c r="F30" s="250">
        <f t="shared" si="5"/>
        <v>0</v>
      </c>
      <c r="G30" s="128"/>
      <c r="H30" s="243">
        <f>SUMIF('Rencontres pro'!$C$5:$K$5,$A30,'Rencontres pro'!$C$35:$K$35)</f>
        <v>0</v>
      </c>
      <c r="I30" s="249">
        <f>SUMIF('Rencontres pro'!$C$5:$K$5,$A30,'Rencontres pro'!$C$50:$K$50)</f>
        <v>0</v>
      </c>
      <c r="J30" s="250">
        <f t="shared" si="9"/>
        <v>0</v>
      </c>
      <c r="K30" s="230">
        <f t="shared" si="10"/>
        <v>0</v>
      </c>
    </row>
    <row r="31" spans="1:11" x14ac:dyDescent="0.25">
      <c r="A31" s="294" t="s">
        <v>61</v>
      </c>
      <c r="B31" s="308"/>
      <c r="C31" s="316"/>
      <c r="D31" s="317"/>
      <c r="E31" s="318"/>
      <c r="F31" s="319">
        <f t="shared" si="5"/>
        <v>0</v>
      </c>
      <c r="G31" s="128"/>
      <c r="H31" s="317">
        <f>SUMIF('Rencontres pro'!$C$5:$K$5,$A31,'Rencontres pro'!$C$35:$K$35)</f>
        <v>0</v>
      </c>
      <c r="I31" s="318">
        <f>SUMIF('Rencontres pro'!$C$5:$K$5,$A31,'Rencontres pro'!$C$50:$K$50)</f>
        <v>0</v>
      </c>
      <c r="J31" s="319">
        <f t="shared" si="9"/>
        <v>0</v>
      </c>
      <c r="K31" s="300">
        <f t="shared" si="10"/>
        <v>0</v>
      </c>
    </row>
    <row r="32" spans="1:11" x14ac:dyDescent="0.25">
      <c r="A32" s="302" t="s">
        <v>64</v>
      </c>
      <c r="B32" s="303" t="s">
        <v>465</v>
      </c>
      <c r="C32" s="307"/>
      <c r="D32" s="305">
        <f>SUM(D33:D41)</f>
        <v>0</v>
      </c>
      <c r="E32" s="306">
        <f>SUM(E33:E41)</f>
        <v>0</v>
      </c>
      <c r="F32" s="284">
        <f>SUM(F33:F41)</f>
        <v>0</v>
      </c>
      <c r="G32" s="128"/>
      <c r="H32" s="305">
        <f>SUM(H33:H41)</f>
        <v>0</v>
      </c>
      <c r="I32" s="306">
        <f>SUM(I33:I41)</f>
        <v>0</v>
      </c>
      <c r="J32" s="284">
        <f>SUM(J33:J41)</f>
        <v>0</v>
      </c>
      <c r="K32" s="286">
        <f>SUM(K33:K41)</f>
        <v>0</v>
      </c>
    </row>
    <row r="33" spans="1:11" x14ac:dyDescent="0.25">
      <c r="A33" s="273" t="s">
        <v>67</v>
      </c>
      <c r="B33" s="301" t="s">
        <v>68</v>
      </c>
      <c r="C33" s="275"/>
      <c r="D33" s="313"/>
      <c r="E33" s="314"/>
      <c r="F33" s="315">
        <f t="shared" si="5"/>
        <v>0</v>
      </c>
      <c r="G33" s="128"/>
      <c r="H33" s="313">
        <f>SUMIF('Journées d''info'!$C$5:$K$5,$A33,'Journées d''info'!$C$35:$K$35)</f>
        <v>0</v>
      </c>
      <c r="I33" s="314">
        <f>SUMIF('Journées d''info'!$C$5:$K$5,$A33,'Journées d''info'!$C$50:$K$50)</f>
        <v>0</v>
      </c>
      <c r="J33" s="315">
        <f t="shared" ref="J33:J41" si="11">H33-I33</f>
        <v>0</v>
      </c>
      <c r="K33" s="293">
        <f>F33-J33</f>
        <v>0</v>
      </c>
    </row>
    <row r="34" spans="1:11" x14ac:dyDescent="0.25">
      <c r="A34" s="228" t="s">
        <v>71</v>
      </c>
      <c r="B34" s="231" t="s">
        <v>72</v>
      </c>
      <c r="C34" s="238"/>
      <c r="D34" s="243"/>
      <c r="E34" s="249"/>
      <c r="F34" s="250">
        <f t="shared" si="5"/>
        <v>0</v>
      </c>
      <c r="G34" s="128"/>
      <c r="H34" s="243">
        <f>SUMIF('Journées d''info'!$C$5:$K$5,$A34,'Journées d''info'!$C$35:$K$35)</f>
        <v>0</v>
      </c>
      <c r="I34" s="249">
        <f>SUMIF('Journées d''info'!$C$5:$K$5,$A34,'Journées d''info'!$C$50:$K$50)</f>
        <v>0</v>
      </c>
      <c r="J34" s="250">
        <f t="shared" si="11"/>
        <v>0</v>
      </c>
      <c r="K34" s="230">
        <f t="shared" ref="K34:K41" si="12">F34-J34</f>
        <v>0</v>
      </c>
    </row>
    <row r="35" spans="1:11" x14ac:dyDescent="0.25">
      <c r="A35" s="228" t="s">
        <v>75</v>
      </c>
      <c r="B35" s="231" t="s">
        <v>76</v>
      </c>
      <c r="C35" s="238"/>
      <c r="D35" s="243"/>
      <c r="E35" s="249"/>
      <c r="F35" s="250">
        <f t="shared" si="5"/>
        <v>0</v>
      </c>
      <c r="G35" s="128"/>
      <c r="H35" s="243">
        <f>SUMIF('Journées d''info'!$C$5:$K$5,$A35,'Journées d''info'!$C$35:$K$35)</f>
        <v>0</v>
      </c>
      <c r="I35" s="249">
        <f>SUMIF('Journées d''info'!$C$5:$K$5,$A35,'Journées d''info'!$C$50:$K$50)</f>
        <v>0</v>
      </c>
      <c r="J35" s="250">
        <f t="shared" si="11"/>
        <v>0</v>
      </c>
      <c r="K35" s="230">
        <f t="shared" si="12"/>
        <v>0</v>
      </c>
    </row>
    <row r="36" spans="1:11" x14ac:dyDescent="0.25">
      <c r="A36" s="228" t="s">
        <v>77</v>
      </c>
      <c r="B36" s="231" t="s">
        <v>78</v>
      </c>
      <c r="C36" s="238"/>
      <c r="D36" s="243"/>
      <c r="E36" s="249"/>
      <c r="F36" s="250">
        <f t="shared" si="5"/>
        <v>0</v>
      </c>
      <c r="G36" s="128"/>
      <c r="H36" s="243">
        <f>SUMIF('Journées d''info'!$C$5:$K$5,$A36,'Journées d''info'!$C$35:$K$35)</f>
        <v>0</v>
      </c>
      <c r="I36" s="249">
        <f>SUMIF('Journées d''info'!$C$5:$K$5,$A36,'Journées d''info'!$C$50:$K$50)</f>
        <v>0</v>
      </c>
      <c r="J36" s="250">
        <f t="shared" si="11"/>
        <v>0</v>
      </c>
      <c r="K36" s="230">
        <f t="shared" si="12"/>
        <v>0</v>
      </c>
    </row>
    <row r="37" spans="1:11" x14ac:dyDescent="0.25">
      <c r="A37" s="228" t="s">
        <v>79</v>
      </c>
      <c r="B37" s="231" t="s">
        <v>80</v>
      </c>
      <c r="C37" s="238"/>
      <c r="D37" s="243"/>
      <c r="E37" s="249"/>
      <c r="F37" s="250">
        <f t="shared" si="5"/>
        <v>0</v>
      </c>
      <c r="G37" s="128"/>
      <c r="H37" s="243">
        <f>SUMIF('Journées d''info'!$C$5:$K$5,$A37,'Journées d''info'!$C$35:$K$35)</f>
        <v>0</v>
      </c>
      <c r="I37" s="249">
        <f>SUMIF('Journées d''info'!$C$5:$K$5,$A37,'Journées d''info'!$C$50:$K$50)</f>
        <v>0</v>
      </c>
      <c r="J37" s="250">
        <f t="shared" si="11"/>
        <v>0</v>
      </c>
      <c r="K37" s="230">
        <f t="shared" si="12"/>
        <v>0</v>
      </c>
    </row>
    <row r="38" spans="1:11" x14ac:dyDescent="0.25">
      <c r="A38" s="228" t="s">
        <v>81</v>
      </c>
      <c r="B38" s="231"/>
      <c r="C38" s="239"/>
      <c r="D38" s="243"/>
      <c r="E38" s="249"/>
      <c r="F38" s="250">
        <f t="shared" si="5"/>
        <v>0</v>
      </c>
      <c r="G38" s="128"/>
      <c r="H38" s="243">
        <f>SUMIF('Journées d''info'!$C$5:$K$5,$A38,'Journées d''info'!$C$35:$K$35)</f>
        <v>0</v>
      </c>
      <c r="I38" s="249">
        <f>SUMIF('Journées d''info'!$C$5:$K$5,$A38,'Journées d''info'!$C$50:$K$50)</f>
        <v>0</v>
      </c>
      <c r="J38" s="250">
        <f t="shared" si="11"/>
        <v>0</v>
      </c>
      <c r="K38" s="230">
        <f t="shared" si="12"/>
        <v>0</v>
      </c>
    </row>
    <row r="39" spans="1:11" x14ac:dyDescent="0.25">
      <c r="A39" s="228" t="s">
        <v>82</v>
      </c>
      <c r="B39" s="231"/>
      <c r="C39" s="239"/>
      <c r="D39" s="243"/>
      <c r="E39" s="249"/>
      <c r="F39" s="250">
        <f t="shared" si="5"/>
        <v>0</v>
      </c>
      <c r="G39" s="128"/>
      <c r="H39" s="243">
        <f>SUMIF('Journées d''info'!$C$5:$K$5,$A39,'Journées d''info'!$C$35:$K$35)</f>
        <v>0</v>
      </c>
      <c r="I39" s="249">
        <f>SUMIF('Journées d''info'!$C$5:$K$5,$A39,'Journées d''info'!$C$50:$K$50)</f>
        <v>0</v>
      </c>
      <c r="J39" s="250">
        <f t="shared" si="11"/>
        <v>0</v>
      </c>
      <c r="K39" s="230">
        <f t="shared" si="12"/>
        <v>0</v>
      </c>
    </row>
    <row r="40" spans="1:11" x14ac:dyDescent="0.25">
      <c r="A40" s="228" t="s">
        <v>83</v>
      </c>
      <c r="B40" s="231"/>
      <c r="C40" s="239"/>
      <c r="D40" s="243"/>
      <c r="E40" s="249"/>
      <c r="F40" s="250">
        <f t="shared" si="5"/>
        <v>0</v>
      </c>
      <c r="G40" s="128"/>
      <c r="H40" s="243">
        <f>SUMIF('Journées d''info'!$C$5:$K$5,$A40,'Journées d''info'!$C$35:$K$35)</f>
        <v>0</v>
      </c>
      <c r="I40" s="249">
        <f>SUMIF('Journées d''info'!$C$5:$K$5,$A40,'Journées d''info'!$C$50:$K$50)</f>
        <v>0</v>
      </c>
      <c r="J40" s="250">
        <f t="shared" si="11"/>
        <v>0</v>
      </c>
      <c r="K40" s="230">
        <f t="shared" si="12"/>
        <v>0</v>
      </c>
    </row>
    <row r="41" spans="1:11" x14ac:dyDescent="0.25">
      <c r="A41" s="294" t="s">
        <v>84</v>
      </c>
      <c r="B41" s="308"/>
      <c r="C41" s="316"/>
      <c r="D41" s="317"/>
      <c r="E41" s="318"/>
      <c r="F41" s="319">
        <f t="shared" si="5"/>
        <v>0</v>
      </c>
      <c r="G41" s="128"/>
      <c r="H41" s="317">
        <f>SUMIF('Journées d''info'!$C$5:$K$5,$A41,'Journées d''info'!$C$35:$K$35)</f>
        <v>0</v>
      </c>
      <c r="I41" s="318">
        <f>SUMIF('Journées d''info'!$C$5:$K$5,$A41,'Journées d''info'!$C$50:$K$50)</f>
        <v>0</v>
      </c>
      <c r="J41" s="319">
        <f t="shared" si="11"/>
        <v>0</v>
      </c>
      <c r="K41" s="300">
        <f t="shared" si="12"/>
        <v>0</v>
      </c>
    </row>
    <row r="42" spans="1:11" x14ac:dyDescent="0.25">
      <c r="A42" s="302" t="s">
        <v>85</v>
      </c>
      <c r="B42" s="303" t="s">
        <v>466</v>
      </c>
      <c r="C42" s="307"/>
      <c r="D42" s="305">
        <f>SUM(D43:D51)</f>
        <v>0</v>
      </c>
      <c r="E42" s="306">
        <f>SUM(E43:E51)</f>
        <v>0</v>
      </c>
      <c r="F42" s="284">
        <f>SUM(F43:F51)</f>
        <v>0</v>
      </c>
      <c r="G42" s="128"/>
      <c r="H42" s="305" t="e">
        <f>SUM(H43:H51)</f>
        <v>#REF!</v>
      </c>
      <c r="I42" s="306" t="e">
        <f>SUM(I43:I51)</f>
        <v>#REF!</v>
      </c>
      <c r="J42" s="284" t="e">
        <f>SUM(J43:J51)</f>
        <v>#REF!</v>
      </c>
      <c r="K42" s="286" t="e">
        <f>SUM(K43:K51)</f>
        <v>#REF!</v>
      </c>
    </row>
    <row r="43" spans="1:11" x14ac:dyDescent="0.25">
      <c r="A43" s="273" t="s">
        <v>86</v>
      </c>
      <c r="B43" s="301" t="s">
        <v>87</v>
      </c>
      <c r="C43" s="275"/>
      <c r="D43" s="313"/>
      <c r="E43" s="314"/>
      <c r="F43" s="315">
        <f t="shared" si="5"/>
        <v>0</v>
      </c>
      <c r="G43" s="128"/>
      <c r="H43" s="313" t="e">
        <f>SUMIF(#REF!,$A43,#REF!)</f>
        <v>#REF!</v>
      </c>
      <c r="I43" s="314" t="e">
        <f>SUMIF(#REF!,$A43,#REF!)</f>
        <v>#REF!</v>
      </c>
      <c r="J43" s="315" t="e">
        <f t="shared" ref="J43:J51" si="13">H43-I43</f>
        <v>#REF!</v>
      </c>
      <c r="K43" s="293" t="e">
        <f>F43-J43</f>
        <v>#REF!</v>
      </c>
    </row>
    <row r="44" spans="1:11" x14ac:dyDescent="0.25">
      <c r="A44" s="228" t="s">
        <v>88</v>
      </c>
      <c r="B44" s="231" t="s">
        <v>70</v>
      </c>
      <c r="C44" s="238"/>
      <c r="D44" s="243"/>
      <c r="E44" s="249"/>
      <c r="F44" s="250">
        <f t="shared" si="5"/>
        <v>0</v>
      </c>
      <c r="G44" s="128"/>
      <c r="H44" s="243" t="e">
        <f>SUMIF(#REF!,$A44,#REF!)</f>
        <v>#REF!</v>
      </c>
      <c r="I44" s="249" t="e">
        <f>SUMIF(#REF!,$A44,#REF!)</f>
        <v>#REF!</v>
      </c>
      <c r="J44" s="250" t="e">
        <f t="shared" si="13"/>
        <v>#REF!</v>
      </c>
      <c r="K44" s="230" t="e">
        <f t="shared" ref="K44:K51" si="14">F44-J44</f>
        <v>#REF!</v>
      </c>
    </row>
    <row r="45" spans="1:11" x14ac:dyDescent="0.25">
      <c r="A45" s="228" t="s">
        <v>89</v>
      </c>
      <c r="B45" s="231"/>
      <c r="C45" s="239"/>
      <c r="D45" s="243"/>
      <c r="E45" s="249"/>
      <c r="F45" s="250">
        <f t="shared" si="5"/>
        <v>0</v>
      </c>
      <c r="G45" s="128"/>
      <c r="H45" s="243" t="e">
        <f>SUMIF(#REF!,$A45,#REF!)</f>
        <v>#REF!</v>
      </c>
      <c r="I45" s="249" t="e">
        <f>SUMIF(#REF!,$A45,#REF!)</f>
        <v>#REF!</v>
      </c>
      <c r="J45" s="250" t="e">
        <f t="shared" si="13"/>
        <v>#REF!</v>
      </c>
      <c r="K45" s="230" t="e">
        <f t="shared" si="14"/>
        <v>#REF!</v>
      </c>
    </row>
    <row r="46" spans="1:11" x14ac:dyDescent="0.25">
      <c r="A46" s="228" t="s">
        <v>90</v>
      </c>
      <c r="B46" s="231"/>
      <c r="C46" s="239"/>
      <c r="D46" s="243"/>
      <c r="E46" s="249"/>
      <c r="F46" s="250">
        <f t="shared" si="5"/>
        <v>0</v>
      </c>
      <c r="G46" s="128"/>
      <c r="H46" s="243" t="e">
        <f>SUMIF(#REF!,$A46,#REF!)</f>
        <v>#REF!</v>
      </c>
      <c r="I46" s="249" t="e">
        <f>SUMIF(#REF!,$A46,#REF!)</f>
        <v>#REF!</v>
      </c>
      <c r="J46" s="250" t="e">
        <f t="shared" si="13"/>
        <v>#REF!</v>
      </c>
      <c r="K46" s="230" t="e">
        <f t="shared" si="14"/>
        <v>#REF!</v>
      </c>
    </row>
    <row r="47" spans="1:11" x14ac:dyDescent="0.25">
      <c r="A47" s="228" t="s">
        <v>91</v>
      </c>
      <c r="B47" s="231"/>
      <c r="C47" s="239"/>
      <c r="D47" s="243"/>
      <c r="E47" s="249"/>
      <c r="F47" s="250">
        <f t="shared" si="5"/>
        <v>0</v>
      </c>
      <c r="G47" s="128"/>
      <c r="H47" s="243" t="e">
        <f>SUMIF(#REF!,$A47,#REF!)</f>
        <v>#REF!</v>
      </c>
      <c r="I47" s="249" t="e">
        <f>SUMIF(#REF!,$A47,#REF!)</f>
        <v>#REF!</v>
      </c>
      <c r="J47" s="250" t="e">
        <f t="shared" si="13"/>
        <v>#REF!</v>
      </c>
      <c r="K47" s="230" t="e">
        <f t="shared" si="14"/>
        <v>#REF!</v>
      </c>
    </row>
    <row r="48" spans="1:11" x14ac:dyDescent="0.25">
      <c r="A48" s="228" t="s">
        <v>92</v>
      </c>
      <c r="B48" s="231"/>
      <c r="C48" s="239"/>
      <c r="D48" s="243"/>
      <c r="E48" s="249"/>
      <c r="F48" s="250">
        <f t="shared" si="5"/>
        <v>0</v>
      </c>
      <c r="G48" s="128"/>
      <c r="H48" s="243" t="e">
        <f>SUMIF(#REF!,$A48,#REF!)</f>
        <v>#REF!</v>
      </c>
      <c r="I48" s="249" t="e">
        <f>SUMIF(#REF!,$A48,#REF!)</f>
        <v>#REF!</v>
      </c>
      <c r="J48" s="250" t="e">
        <f t="shared" si="13"/>
        <v>#REF!</v>
      </c>
      <c r="K48" s="230" t="e">
        <f t="shared" si="14"/>
        <v>#REF!</v>
      </c>
    </row>
    <row r="49" spans="1:11" x14ac:dyDescent="0.25">
      <c r="A49" s="228" t="s">
        <v>93</v>
      </c>
      <c r="B49" s="231"/>
      <c r="C49" s="239"/>
      <c r="D49" s="243"/>
      <c r="E49" s="249"/>
      <c r="F49" s="250">
        <f t="shared" si="5"/>
        <v>0</v>
      </c>
      <c r="G49" s="128"/>
      <c r="H49" s="243" t="e">
        <f>SUMIF(#REF!,$A49,#REF!)</f>
        <v>#REF!</v>
      </c>
      <c r="I49" s="249" t="e">
        <f>SUMIF(#REF!,$A49,#REF!)</f>
        <v>#REF!</v>
      </c>
      <c r="J49" s="250" t="e">
        <f t="shared" si="13"/>
        <v>#REF!</v>
      </c>
      <c r="K49" s="230" t="e">
        <f t="shared" si="14"/>
        <v>#REF!</v>
      </c>
    </row>
    <row r="50" spans="1:11" x14ac:dyDescent="0.25">
      <c r="A50" s="228" t="s">
        <v>94</v>
      </c>
      <c r="B50" s="231"/>
      <c r="C50" s="239"/>
      <c r="D50" s="243"/>
      <c r="E50" s="249"/>
      <c r="F50" s="250">
        <f t="shared" si="5"/>
        <v>0</v>
      </c>
      <c r="G50" s="128"/>
      <c r="H50" s="243" t="e">
        <f>SUMIF(#REF!,$A50,#REF!)</f>
        <v>#REF!</v>
      </c>
      <c r="I50" s="249" t="e">
        <f>SUMIF(#REF!,$A50,#REF!)</f>
        <v>#REF!</v>
      </c>
      <c r="J50" s="250" t="e">
        <f t="shared" si="13"/>
        <v>#REF!</v>
      </c>
      <c r="K50" s="230" t="e">
        <f t="shared" si="14"/>
        <v>#REF!</v>
      </c>
    </row>
    <row r="51" spans="1:11" x14ac:dyDescent="0.25">
      <c r="A51" s="294" t="s">
        <v>95</v>
      </c>
      <c r="B51" s="308"/>
      <c r="C51" s="316"/>
      <c r="D51" s="317"/>
      <c r="E51" s="318"/>
      <c r="F51" s="319">
        <f t="shared" si="5"/>
        <v>0</v>
      </c>
      <c r="G51" s="128"/>
      <c r="H51" s="317" t="e">
        <f>SUMIF(#REF!,$A51,#REF!)</f>
        <v>#REF!</v>
      </c>
      <c r="I51" s="318" t="e">
        <f>SUMIF(#REF!,$A51,#REF!)</f>
        <v>#REF!</v>
      </c>
      <c r="J51" s="319" t="e">
        <f t="shared" si="13"/>
        <v>#REF!</v>
      </c>
      <c r="K51" s="300" t="e">
        <f t="shared" si="14"/>
        <v>#REF!</v>
      </c>
    </row>
    <row r="52" spans="1:11" x14ac:dyDescent="0.25">
      <c r="A52" s="302" t="s">
        <v>96</v>
      </c>
      <c r="B52" s="303" t="s">
        <v>467</v>
      </c>
      <c r="C52" s="307"/>
      <c r="D52" s="305">
        <f>SUM(D53:D61)</f>
        <v>0</v>
      </c>
      <c r="E52" s="306">
        <f>SUM(E53:E61)</f>
        <v>0</v>
      </c>
      <c r="F52" s="284">
        <f>SUM(F53:F61)</f>
        <v>0</v>
      </c>
      <c r="G52" s="128"/>
      <c r="H52" s="305" t="e">
        <f>SUM(H53:H61)</f>
        <v>#REF!</v>
      </c>
      <c r="I52" s="306" t="e">
        <f>SUM(I53:I61)</f>
        <v>#REF!</v>
      </c>
      <c r="J52" s="284" t="e">
        <f>SUM(J53:J61)</f>
        <v>#REF!</v>
      </c>
      <c r="K52" s="286" t="e">
        <f>SUM(K53:K61)</f>
        <v>#REF!</v>
      </c>
    </row>
    <row r="53" spans="1:11" x14ac:dyDescent="0.25">
      <c r="A53" s="273" t="s">
        <v>97</v>
      </c>
      <c r="B53" s="301" t="s">
        <v>98</v>
      </c>
      <c r="C53" s="275"/>
      <c r="D53" s="313"/>
      <c r="E53" s="314"/>
      <c r="F53" s="315">
        <f t="shared" si="5"/>
        <v>0</v>
      </c>
      <c r="G53" s="128"/>
      <c r="H53" s="313" t="e">
        <f>SUMIF(#REF!,$A53,#REF!)</f>
        <v>#REF!</v>
      </c>
      <c r="I53" s="314" t="e">
        <f>SUMIF(#REF!,$A53,#REF!)</f>
        <v>#REF!</v>
      </c>
      <c r="J53" s="315" t="e">
        <f t="shared" ref="J53:J61" si="15">H53-I53</f>
        <v>#REF!</v>
      </c>
      <c r="K53" s="293" t="e">
        <f>F53-J53</f>
        <v>#REF!</v>
      </c>
    </row>
    <row r="54" spans="1:11" x14ac:dyDescent="0.25">
      <c r="A54" s="228" t="s">
        <v>99</v>
      </c>
      <c r="B54" s="231" t="s">
        <v>100</v>
      </c>
      <c r="C54" s="238"/>
      <c r="D54" s="243"/>
      <c r="E54" s="249"/>
      <c r="F54" s="250">
        <f t="shared" si="5"/>
        <v>0</v>
      </c>
      <c r="G54" s="128"/>
      <c r="H54" s="243" t="e">
        <f>SUMIF(#REF!,$A54,#REF!)</f>
        <v>#REF!</v>
      </c>
      <c r="I54" s="249" t="e">
        <f>SUMIF(#REF!,$A54,#REF!)</f>
        <v>#REF!</v>
      </c>
      <c r="J54" s="250" t="e">
        <f t="shared" si="15"/>
        <v>#REF!</v>
      </c>
      <c r="K54" s="230" t="e">
        <f t="shared" ref="K54:K61" si="16">F54-J54</f>
        <v>#REF!</v>
      </c>
    </row>
    <row r="55" spans="1:11" x14ac:dyDescent="0.25">
      <c r="A55" s="228" t="s">
        <v>101</v>
      </c>
      <c r="B55" s="231"/>
      <c r="C55" s="239"/>
      <c r="D55" s="243"/>
      <c r="E55" s="249"/>
      <c r="F55" s="250">
        <f t="shared" si="5"/>
        <v>0</v>
      </c>
      <c r="G55" s="128"/>
      <c r="H55" s="243" t="e">
        <f>SUMIF(#REF!,$A55,#REF!)</f>
        <v>#REF!</v>
      </c>
      <c r="I55" s="249" t="e">
        <f>SUMIF(#REF!,$A55,#REF!)</f>
        <v>#REF!</v>
      </c>
      <c r="J55" s="250" t="e">
        <f t="shared" si="15"/>
        <v>#REF!</v>
      </c>
      <c r="K55" s="230" t="e">
        <f t="shared" si="16"/>
        <v>#REF!</v>
      </c>
    </row>
    <row r="56" spans="1:11" x14ac:dyDescent="0.25">
      <c r="A56" s="228" t="s">
        <v>102</v>
      </c>
      <c r="B56" s="231"/>
      <c r="C56" s="239"/>
      <c r="D56" s="243"/>
      <c r="E56" s="249"/>
      <c r="F56" s="250">
        <f t="shared" si="5"/>
        <v>0</v>
      </c>
      <c r="G56" s="128"/>
      <c r="H56" s="243" t="e">
        <f>SUMIF(#REF!,$A56,#REF!)</f>
        <v>#REF!</v>
      </c>
      <c r="I56" s="249" t="e">
        <f>SUMIF(#REF!,$A56,#REF!)</f>
        <v>#REF!</v>
      </c>
      <c r="J56" s="250" t="e">
        <f t="shared" si="15"/>
        <v>#REF!</v>
      </c>
      <c r="K56" s="230" t="e">
        <f t="shared" si="16"/>
        <v>#REF!</v>
      </c>
    </row>
    <row r="57" spans="1:11" x14ac:dyDescent="0.25">
      <c r="A57" s="228" t="s">
        <v>103</v>
      </c>
      <c r="B57" s="231"/>
      <c r="C57" s="239"/>
      <c r="D57" s="243"/>
      <c r="E57" s="249"/>
      <c r="F57" s="250">
        <f t="shared" si="5"/>
        <v>0</v>
      </c>
      <c r="G57" s="128"/>
      <c r="H57" s="243" t="e">
        <f>SUMIF(#REF!,$A57,#REF!)</f>
        <v>#REF!</v>
      </c>
      <c r="I57" s="249" t="e">
        <f>SUMIF(#REF!,$A57,#REF!)</f>
        <v>#REF!</v>
      </c>
      <c r="J57" s="250" t="e">
        <f t="shared" si="15"/>
        <v>#REF!</v>
      </c>
      <c r="K57" s="230" t="e">
        <f t="shared" si="16"/>
        <v>#REF!</v>
      </c>
    </row>
    <row r="58" spans="1:11" x14ac:dyDescent="0.25">
      <c r="A58" s="228" t="s">
        <v>104</v>
      </c>
      <c r="B58" s="231"/>
      <c r="C58" s="239"/>
      <c r="D58" s="243"/>
      <c r="E58" s="249"/>
      <c r="F58" s="250">
        <f t="shared" si="5"/>
        <v>0</v>
      </c>
      <c r="G58" s="128"/>
      <c r="H58" s="243" t="e">
        <f>SUMIF(#REF!,$A58,#REF!)</f>
        <v>#REF!</v>
      </c>
      <c r="I58" s="249" t="e">
        <f>SUMIF(#REF!,$A58,#REF!)</f>
        <v>#REF!</v>
      </c>
      <c r="J58" s="250" t="e">
        <f t="shared" si="15"/>
        <v>#REF!</v>
      </c>
      <c r="K58" s="230" t="e">
        <f t="shared" si="16"/>
        <v>#REF!</v>
      </c>
    </row>
    <row r="59" spans="1:11" x14ac:dyDescent="0.25">
      <c r="A59" s="228" t="s">
        <v>105</v>
      </c>
      <c r="B59" s="231"/>
      <c r="C59" s="239"/>
      <c r="D59" s="243"/>
      <c r="E59" s="249"/>
      <c r="F59" s="250">
        <f t="shared" si="5"/>
        <v>0</v>
      </c>
      <c r="G59" s="128"/>
      <c r="H59" s="243" t="e">
        <f>SUMIF(#REF!,$A59,#REF!)</f>
        <v>#REF!</v>
      </c>
      <c r="I59" s="249" t="e">
        <f>SUMIF(#REF!,$A59,#REF!)</f>
        <v>#REF!</v>
      </c>
      <c r="J59" s="250" t="e">
        <f t="shared" si="15"/>
        <v>#REF!</v>
      </c>
      <c r="K59" s="230" t="e">
        <f t="shared" si="16"/>
        <v>#REF!</v>
      </c>
    </row>
    <row r="60" spans="1:11" x14ac:dyDescent="0.25">
      <c r="A60" s="228" t="s">
        <v>106</v>
      </c>
      <c r="B60" s="231"/>
      <c r="C60" s="239"/>
      <c r="D60" s="243"/>
      <c r="E60" s="249"/>
      <c r="F60" s="250">
        <f t="shared" si="5"/>
        <v>0</v>
      </c>
      <c r="G60" s="128"/>
      <c r="H60" s="243" t="e">
        <f>SUMIF(#REF!,$A60,#REF!)</f>
        <v>#REF!</v>
      </c>
      <c r="I60" s="249" t="e">
        <f>SUMIF(#REF!,$A60,#REF!)</f>
        <v>#REF!</v>
      </c>
      <c r="J60" s="250" t="e">
        <f t="shared" si="15"/>
        <v>#REF!</v>
      </c>
      <c r="K60" s="230" t="e">
        <f t="shared" si="16"/>
        <v>#REF!</v>
      </c>
    </row>
    <row r="61" spans="1:11" x14ac:dyDescent="0.25">
      <c r="A61" s="294" t="s">
        <v>107</v>
      </c>
      <c r="B61" s="308"/>
      <c r="C61" s="316"/>
      <c r="D61" s="317"/>
      <c r="E61" s="318"/>
      <c r="F61" s="319">
        <f t="shared" si="5"/>
        <v>0</v>
      </c>
      <c r="G61" s="128"/>
      <c r="H61" s="317" t="e">
        <f>SUMIF(#REF!,$A61,#REF!)</f>
        <v>#REF!</v>
      </c>
      <c r="I61" s="318" t="e">
        <f>SUMIF(#REF!,$A61,#REF!)</f>
        <v>#REF!</v>
      </c>
      <c r="J61" s="319" t="e">
        <f t="shared" si="15"/>
        <v>#REF!</v>
      </c>
      <c r="K61" s="300" t="e">
        <f t="shared" si="16"/>
        <v>#REF!</v>
      </c>
    </row>
    <row r="62" spans="1:11" x14ac:dyDescent="0.25">
      <c r="A62" s="302" t="s">
        <v>108</v>
      </c>
      <c r="B62" s="303" t="s">
        <v>468</v>
      </c>
      <c r="C62" s="307"/>
      <c r="D62" s="305">
        <f>SUM(D63:D71)</f>
        <v>0</v>
      </c>
      <c r="E62" s="306">
        <f>SUM(E63:E71)</f>
        <v>0</v>
      </c>
      <c r="F62" s="284">
        <f>SUM(F63:F71)</f>
        <v>0</v>
      </c>
      <c r="G62" s="128"/>
      <c r="H62" s="305" t="e">
        <f>SUM(H63:H71)</f>
        <v>#REF!</v>
      </c>
      <c r="I62" s="306" t="e">
        <f>SUM(I63:I71)</f>
        <v>#REF!</v>
      </c>
      <c r="J62" s="284" t="e">
        <f>SUM(J63:J71)</f>
        <v>#REF!</v>
      </c>
      <c r="K62" s="286" t="e">
        <f>SUM(K63:K71)</f>
        <v>#REF!</v>
      </c>
    </row>
    <row r="63" spans="1:11" x14ac:dyDescent="0.25">
      <c r="A63" s="273" t="s">
        <v>109</v>
      </c>
      <c r="B63" s="301" t="s">
        <v>110</v>
      </c>
      <c r="C63" s="275"/>
      <c r="D63" s="313"/>
      <c r="E63" s="314"/>
      <c r="F63" s="315">
        <f t="shared" si="5"/>
        <v>0</v>
      </c>
      <c r="G63" s="128"/>
      <c r="H63" s="313" t="e">
        <f>SUMIF(#REF!,$A63,#REF!)</f>
        <v>#REF!</v>
      </c>
      <c r="I63" s="314" t="e">
        <f>SUMIF(#REF!,$A63,#REF!)</f>
        <v>#REF!</v>
      </c>
      <c r="J63" s="315" t="e">
        <f t="shared" ref="J63:J71" si="17">H63-I63</f>
        <v>#REF!</v>
      </c>
      <c r="K63" s="293" t="e">
        <f>F63-J63</f>
        <v>#REF!</v>
      </c>
    </row>
    <row r="64" spans="1:11" x14ac:dyDescent="0.25">
      <c r="A64" s="228" t="s">
        <v>111</v>
      </c>
      <c r="B64" s="231" t="s">
        <v>112</v>
      </c>
      <c r="C64" s="238"/>
      <c r="D64" s="243"/>
      <c r="E64" s="249"/>
      <c r="F64" s="250">
        <f t="shared" si="5"/>
        <v>0</v>
      </c>
      <c r="G64" s="128"/>
      <c r="H64" s="243" t="e">
        <f>SUMIF(#REF!,$A64,#REF!)</f>
        <v>#REF!</v>
      </c>
      <c r="I64" s="249" t="e">
        <f>SUMIF(#REF!,$A64,#REF!)</f>
        <v>#REF!</v>
      </c>
      <c r="J64" s="250" t="e">
        <f t="shared" si="17"/>
        <v>#REF!</v>
      </c>
      <c r="K64" s="230" t="e">
        <f t="shared" ref="K64:K71" si="18">F64-J64</f>
        <v>#REF!</v>
      </c>
    </row>
    <row r="65" spans="1:11" x14ac:dyDescent="0.25">
      <c r="A65" s="228" t="s">
        <v>113</v>
      </c>
      <c r="B65" s="231" t="s">
        <v>114</v>
      </c>
      <c r="C65" s="238"/>
      <c r="D65" s="243"/>
      <c r="E65" s="249"/>
      <c r="F65" s="250">
        <f t="shared" si="5"/>
        <v>0</v>
      </c>
      <c r="G65" s="128"/>
      <c r="H65" s="243" t="e">
        <f>SUMIF(#REF!,$A65,#REF!)</f>
        <v>#REF!</v>
      </c>
      <c r="I65" s="249" t="e">
        <f>SUMIF(#REF!,$A65,#REF!)</f>
        <v>#REF!</v>
      </c>
      <c r="J65" s="250" t="e">
        <f t="shared" si="17"/>
        <v>#REF!</v>
      </c>
      <c r="K65" s="230" t="e">
        <f t="shared" si="18"/>
        <v>#REF!</v>
      </c>
    </row>
    <row r="66" spans="1:11" x14ac:dyDescent="0.25">
      <c r="A66" s="228" t="s">
        <v>115</v>
      </c>
      <c r="B66" s="231" t="s">
        <v>116</v>
      </c>
      <c r="C66" s="238"/>
      <c r="D66" s="243"/>
      <c r="E66" s="249"/>
      <c r="F66" s="250">
        <f t="shared" si="5"/>
        <v>0</v>
      </c>
      <c r="G66" s="128"/>
      <c r="H66" s="243" t="e">
        <f>SUMIF(#REF!,$A66,#REF!)</f>
        <v>#REF!</v>
      </c>
      <c r="I66" s="249" t="e">
        <f>SUMIF(#REF!,$A66,#REF!)</f>
        <v>#REF!</v>
      </c>
      <c r="J66" s="250" t="e">
        <f t="shared" si="17"/>
        <v>#REF!</v>
      </c>
      <c r="K66" s="230" t="e">
        <f t="shared" si="18"/>
        <v>#REF!</v>
      </c>
    </row>
    <row r="67" spans="1:11" x14ac:dyDescent="0.25">
      <c r="A67" s="228" t="s">
        <v>117</v>
      </c>
      <c r="B67" s="231" t="s">
        <v>118</v>
      </c>
      <c r="C67" s="238"/>
      <c r="D67" s="243"/>
      <c r="E67" s="249"/>
      <c r="F67" s="250">
        <f t="shared" si="5"/>
        <v>0</v>
      </c>
      <c r="G67" s="128"/>
      <c r="H67" s="243" t="e">
        <f>SUMIF(#REF!,$A67,#REF!)</f>
        <v>#REF!</v>
      </c>
      <c r="I67" s="249" t="e">
        <f>SUMIF(#REF!,$A67,#REF!)</f>
        <v>#REF!</v>
      </c>
      <c r="J67" s="250" t="e">
        <f t="shared" si="17"/>
        <v>#REF!</v>
      </c>
      <c r="K67" s="230" t="e">
        <f t="shared" si="18"/>
        <v>#REF!</v>
      </c>
    </row>
    <row r="68" spans="1:11" x14ac:dyDescent="0.25">
      <c r="A68" s="228" t="s">
        <v>119</v>
      </c>
      <c r="B68" s="231" t="s">
        <v>121</v>
      </c>
      <c r="C68" s="238"/>
      <c r="D68" s="243"/>
      <c r="E68" s="249"/>
      <c r="F68" s="250">
        <f t="shared" ref="F68:F118" si="19">D68-E68</f>
        <v>0</v>
      </c>
      <c r="G68" s="128"/>
      <c r="H68" s="243" t="e">
        <f>SUMIF(#REF!,$A68,#REF!)</f>
        <v>#REF!</v>
      </c>
      <c r="I68" s="249" t="e">
        <f>SUMIF(#REF!,$A68,#REF!)</f>
        <v>#REF!</v>
      </c>
      <c r="J68" s="250" t="e">
        <f t="shared" si="17"/>
        <v>#REF!</v>
      </c>
      <c r="K68" s="230" t="e">
        <f t="shared" si="18"/>
        <v>#REF!</v>
      </c>
    </row>
    <row r="69" spans="1:11" x14ac:dyDescent="0.25">
      <c r="A69" s="228" t="s">
        <v>120</v>
      </c>
      <c r="B69" s="231"/>
      <c r="C69" s="239"/>
      <c r="D69" s="243"/>
      <c r="E69" s="249"/>
      <c r="F69" s="250">
        <f t="shared" si="19"/>
        <v>0</v>
      </c>
      <c r="G69" s="128"/>
      <c r="H69" s="243" t="e">
        <f>SUMIF(#REF!,$A69,#REF!)</f>
        <v>#REF!</v>
      </c>
      <c r="I69" s="249" t="e">
        <f>SUMIF(#REF!,$A69,#REF!)</f>
        <v>#REF!</v>
      </c>
      <c r="J69" s="250" t="e">
        <f t="shared" si="17"/>
        <v>#REF!</v>
      </c>
      <c r="K69" s="230" t="e">
        <f t="shared" si="18"/>
        <v>#REF!</v>
      </c>
    </row>
    <row r="70" spans="1:11" x14ac:dyDescent="0.25">
      <c r="A70" s="228" t="s">
        <v>122</v>
      </c>
      <c r="B70" s="232"/>
      <c r="C70" s="239"/>
      <c r="D70" s="243"/>
      <c r="E70" s="249"/>
      <c r="F70" s="250">
        <f t="shared" si="19"/>
        <v>0</v>
      </c>
      <c r="G70" s="128"/>
      <c r="H70" s="243" t="e">
        <f>SUMIF(#REF!,$A70,#REF!)</f>
        <v>#REF!</v>
      </c>
      <c r="I70" s="249" t="e">
        <f>SUMIF(#REF!,$A70,#REF!)</f>
        <v>#REF!</v>
      </c>
      <c r="J70" s="250" t="e">
        <f t="shared" si="17"/>
        <v>#REF!</v>
      </c>
      <c r="K70" s="230" t="e">
        <f t="shared" si="18"/>
        <v>#REF!</v>
      </c>
    </row>
    <row r="71" spans="1:11" x14ac:dyDescent="0.25">
      <c r="A71" s="294" t="s">
        <v>123</v>
      </c>
      <c r="B71" s="308"/>
      <c r="C71" s="316"/>
      <c r="D71" s="317"/>
      <c r="E71" s="318"/>
      <c r="F71" s="319">
        <f t="shared" si="19"/>
        <v>0</v>
      </c>
      <c r="G71" s="128"/>
      <c r="H71" s="317" t="e">
        <f>SUMIF(#REF!,$A71,#REF!)</f>
        <v>#REF!</v>
      </c>
      <c r="I71" s="318" t="e">
        <f>SUMIF(#REF!,$A71,#REF!)</f>
        <v>#REF!</v>
      </c>
      <c r="J71" s="319" t="e">
        <f t="shared" si="17"/>
        <v>#REF!</v>
      </c>
      <c r="K71" s="300" t="e">
        <f t="shared" si="18"/>
        <v>#REF!</v>
      </c>
    </row>
    <row r="72" spans="1:11" x14ac:dyDescent="0.25">
      <c r="A72" s="320" t="s">
        <v>124</v>
      </c>
      <c r="B72" s="321" t="s">
        <v>125</v>
      </c>
      <c r="C72" s="307"/>
      <c r="D72" s="305">
        <f>SUM(D73:D81)</f>
        <v>0</v>
      </c>
      <c r="E72" s="306">
        <f>SUM(E73:E81)</f>
        <v>0</v>
      </c>
      <c r="F72" s="284">
        <f>SUM(F73:F81)</f>
        <v>0</v>
      </c>
      <c r="G72" s="128"/>
      <c r="H72" s="305" t="e">
        <f>SUM(H73:H81)</f>
        <v>#REF!</v>
      </c>
      <c r="I72" s="306" t="e">
        <f>SUM(I73:I81)</f>
        <v>#REF!</v>
      </c>
      <c r="J72" s="284" t="e">
        <f t="shared" ref="J72:K72" si="20">SUM(J73:J81)</f>
        <v>#REF!</v>
      </c>
      <c r="K72" s="286" t="e">
        <f t="shared" si="20"/>
        <v>#REF!</v>
      </c>
    </row>
    <row r="73" spans="1:11" x14ac:dyDescent="0.25">
      <c r="A73" s="273" t="s">
        <v>126</v>
      </c>
      <c r="B73" s="301" t="s">
        <v>127</v>
      </c>
      <c r="C73" s="275"/>
      <c r="D73" s="313"/>
      <c r="E73" s="314"/>
      <c r="F73" s="315">
        <f t="shared" si="19"/>
        <v>0</v>
      </c>
      <c r="G73" s="128"/>
      <c r="H73" s="313" t="e">
        <f>SUMIF(#REF!,$A73,#REF!)</f>
        <v>#REF!</v>
      </c>
      <c r="I73" s="314" t="e">
        <f>SUMIF(#REF!,$A73,#REF!)</f>
        <v>#REF!</v>
      </c>
      <c r="J73" s="315" t="e">
        <f t="shared" ref="J73:J81" si="21">H73-I73</f>
        <v>#REF!</v>
      </c>
      <c r="K73" s="293" t="e">
        <f t="shared" ref="K73:K81" si="22">F73-J73</f>
        <v>#REF!</v>
      </c>
    </row>
    <row r="74" spans="1:11" x14ac:dyDescent="0.25">
      <c r="A74" s="228" t="s">
        <v>128</v>
      </c>
      <c r="B74" s="231" t="s">
        <v>129</v>
      </c>
      <c r="C74" s="238"/>
      <c r="D74" s="243"/>
      <c r="E74" s="249"/>
      <c r="F74" s="250">
        <f t="shared" si="19"/>
        <v>0</v>
      </c>
      <c r="G74" s="128"/>
      <c r="H74" s="243" t="e">
        <f>SUMIF(#REF!,$A74,#REF!)</f>
        <v>#REF!</v>
      </c>
      <c r="I74" s="249" t="e">
        <f>SUMIF(#REF!,$A74,#REF!)</f>
        <v>#REF!</v>
      </c>
      <c r="J74" s="250" t="e">
        <f t="shared" si="21"/>
        <v>#REF!</v>
      </c>
      <c r="K74" s="230" t="e">
        <f t="shared" si="22"/>
        <v>#REF!</v>
      </c>
    </row>
    <row r="75" spans="1:11" x14ac:dyDescent="0.25">
      <c r="A75" s="228" t="s">
        <v>130</v>
      </c>
      <c r="B75" s="231" t="s">
        <v>131</v>
      </c>
      <c r="C75" s="238"/>
      <c r="D75" s="243"/>
      <c r="E75" s="249"/>
      <c r="F75" s="250">
        <f t="shared" si="19"/>
        <v>0</v>
      </c>
      <c r="G75" s="128"/>
      <c r="H75" s="243" t="e">
        <f>SUMIF(#REF!,$A75,#REF!)</f>
        <v>#REF!</v>
      </c>
      <c r="I75" s="249" t="e">
        <f>SUMIF(#REF!,$A75,#REF!)</f>
        <v>#REF!</v>
      </c>
      <c r="J75" s="250" t="e">
        <f t="shared" si="21"/>
        <v>#REF!</v>
      </c>
      <c r="K75" s="230" t="e">
        <f t="shared" si="22"/>
        <v>#REF!</v>
      </c>
    </row>
    <row r="76" spans="1:11" x14ac:dyDescent="0.25">
      <c r="A76" s="228" t="s">
        <v>143</v>
      </c>
      <c r="B76" s="231"/>
      <c r="C76" s="239"/>
      <c r="D76" s="243"/>
      <c r="E76" s="249"/>
      <c r="F76" s="250">
        <f t="shared" si="19"/>
        <v>0</v>
      </c>
      <c r="G76" s="128"/>
      <c r="H76" s="243" t="e">
        <f>SUMIF(#REF!,$A76,#REF!)</f>
        <v>#REF!</v>
      </c>
      <c r="I76" s="249" t="e">
        <f>SUMIF(#REF!,$A76,#REF!)</f>
        <v>#REF!</v>
      </c>
      <c r="J76" s="250" t="e">
        <f t="shared" si="21"/>
        <v>#REF!</v>
      </c>
      <c r="K76" s="230" t="e">
        <f t="shared" si="22"/>
        <v>#REF!</v>
      </c>
    </row>
    <row r="77" spans="1:11" x14ac:dyDescent="0.25">
      <c r="A77" s="228" t="s">
        <v>144</v>
      </c>
      <c r="B77" s="231"/>
      <c r="C77" s="239"/>
      <c r="D77" s="243"/>
      <c r="E77" s="249"/>
      <c r="F77" s="250">
        <f t="shared" si="19"/>
        <v>0</v>
      </c>
      <c r="G77" s="128"/>
      <c r="H77" s="243" t="e">
        <f>SUMIF(#REF!,$A77,#REF!)</f>
        <v>#REF!</v>
      </c>
      <c r="I77" s="249" t="e">
        <f>SUMIF(#REF!,$A77,#REF!)</f>
        <v>#REF!</v>
      </c>
      <c r="J77" s="250" t="e">
        <f t="shared" si="21"/>
        <v>#REF!</v>
      </c>
      <c r="K77" s="230" t="e">
        <f t="shared" si="22"/>
        <v>#REF!</v>
      </c>
    </row>
    <row r="78" spans="1:11" x14ac:dyDescent="0.25">
      <c r="A78" s="228" t="s">
        <v>145</v>
      </c>
      <c r="B78" s="231"/>
      <c r="C78" s="239"/>
      <c r="D78" s="243"/>
      <c r="E78" s="249"/>
      <c r="F78" s="250">
        <f t="shared" si="19"/>
        <v>0</v>
      </c>
      <c r="G78" s="128"/>
      <c r="H78" s="243" t="e">
        <f>SUMIF(#REF!,$A78,#REF!)</f>
        <v>#REF!</v>
      </c>
      <c r="I78" s="249" t="e">
        <f>SUMIF(#REF!,$A78,#REF!)</f>
        <v>#REF!</v>
      </c>
      <c r="J78" s="250" t="e">
        <f t="shared" si="21"/>
        <v>#REF!</v>
      </c>
      <c r="K78" s="230" t="e">
        <f t="shared" si="22"/>
        <v>#REF!</v>
      </c>
    </row>
    <row r="79" spans="1:11" x14ac:dyDescent="0.25">
      <c r="A79" s="228" t="s">
        <v>146</v>
      </c>
      <c r="B79" s="231"/>
      <c r="C79" s="239"/>
      <c r="D79" s="243"/>
      <c r="E79" s="249"/>
      <c r="F79" s="250">
        <f t="shared" ref="F79:F80" si="23">D79-E79</f>
        <v>0</v>
      </c>
      <c r="G79" s="128"/>
      <c r="H79" s="243" t="e">
        <f>SUMIF(#REF!,$A79,#REF!)</f>
        <v>#REF!</v>
      </c>
      <c r="I79" s="249" t="e">
        <f>SUMIF(#REF!,$A79,#REF!)</f>
        <v>#REF!</v>
      </c>
      <c r="J79" s="250" t="e">
        <f t="shared" si="21"/>
        <v>#REF!</v>
      </c>
      <c r="K79" s="230" t="e">
        <f t="shared" ref="K79:K80" si="24">F79-J79</f>
        <v>#REF!</v>
      </c>
    </row>
    <row r="80" spans="1:11" x14ac:dyDescent="0.25">
      <c r="A80" s="228" t="s">
        <v>469</v>
      </c>
      <c r="B80" s="231"/>
      <c r="C80" s="239"/>
      <c r="D80" s="243"/>
      <c r="E80" s="249"/>
      <c r="F80" s="250">
        <f t="shared" si="23"/>
        <v>0</v>
      </c>
      <c r="G80" s="128"/>
      <c r="H80" s="243" t="e">
        <f>SUMIF(#REF!,$A80,#REF!)</f>
        <v>#REF!</v>
      </c>
      <c r="I80" s="249" t="e">
        <f>SUMIF(#REF!,$A80,#REF!)</f>
        <v>#REF!</v>
      </c>
      <c r="J80" s="250" t="e">
        <f t="shared" si="21"/>
        <v>#REF!</v>
      </c>
      <c r="K80" s="230" t="e">
        <f t="shared" si="24"/>
        <v>#REF!</v>
      </c>
    </row>
    <row r="81" spans="1:11" x14ac:dyDescent="0.25">
      <c r="A81" s="294" t="s">
        <v>470</v>
      </c>
      <c r="B81" s="308"/>
      <c r="C81" s="316"/>
      <c r="D81" s="317"/>
      <c r="E81" s="318"/>
      <c r="F81" s="319">
        <f t="shared" si="19"/>
        <v>0</v>
      </c>
      <c r="G81" s="128"/>
      <c r="H81" s="317" t="e">
        <f>SUMIF(#REF!,$A81,#REF!)</f>
        <v>#REF!</v>
      </c>
      <c r="I81" s="318" t="e">
        <f>SUMIF(#REF!,$A81,#REF!)</f>
        <v>#REF!</v>
      </c>
      <c r="J81" s="319" t="e">
        <f t="shared" si="21"/>
        <v>#REF!</v>
      </c>
      <c r="K81" s="300" t="e">
        <f t="shared" si="22"/>
        <v>#REF!</v>
      </c>
    </row>
    <row r="82" spans="1:11" x14ac:dyDescent="0.25">
      <c r="A82" s="320" t="s">
        <v>132</v>
      </c>
      <c r="B82" s="321" t="s">
        <v>133</v>
      </c>
      <c r="C82" s="307"/>
      <c r="D82" s="305">
        <f>SUM(D83:D91)</f>
        <v>0</v>
      </c>
      <c r="E82" s="306">
        <f>SUM(E83:E91)</f>
        <v>0</v>
      </c>
      <c r="F82" s="284">
        <f>SUM(F83:F91)</f>
        <v>0</v>
      </c>
      <c r="G82" s="128"/>
      <c r="H82" s="305" t="e">
        <f>SUM(H83:H91)</f>
        <v>#REF!</v>
      </c>
      <c r="I82" s="306" t="e">
        <f>SUM(I83:I91)</f>
        <v>#REF!</v>
      </c>
      <c r="J82" s="284" t="e">
        <f t="shared" ref="J82:K82" si="25">SUM(J83:J91)</f>
        <v>#REF!</v>
      </c>
      <c r="K82" s="286" t="e">
        <f t="shared" si="25"/>
        <v>#REF!</v>
      </c>
    </row>
    <row r="83" spans="1:11" x14ac:dyDescent="0.25">
      <c r="A83" s="273" t="s">
        <v>134</v>
      </c>
      <c r="B83" s="301"/>
      <c r="C83" s="322"/>
      <c r="D83" s="313"/>
      <c r="E83" s="314"/>
      <c r="F83" s="315">
        <f t="shared" si="19"/>
        <v>0</v>
      </c>
      <c r="G83" s="128"/>
      <c r="H83" s="313" t="e">
        <f>SUMIF(#REF!,$A83,#REF!)</f>
        <v>#REF!</v>
      </c>
      <c r="I83" s="314" t="e">
        <f>SUMIF(#REF!,$A83,#REF!)</f>
        <v>#REF!</v>
      </c>
      <c r="J83" s="315" t="e">
        <f t="shared" ref="J83:J91" si="26">H83-I83</f>
        <v>#REF!</v>
      </c>
      <c r="K83" s="293" t="e">
        <f t="shared" ref="K83:K93" si="27">F83-J83</f>
        <v>#REF!</v>
      </c>
    </row>
    <row r="84" spans="1:11" x14ac:dyDescent="0.25">
      <c r="A84" s="228" t="s">
        <v>135</v>
      </c>
      <c r="B84" s="231"/>
      <c r="C84" s="239"/>
      <c r="D84" s="243"/>
      <c r="E84" s="249"/>
      <c r="F84" s="250">
        <f t="shared" si="19"/>
        <v>0</v>
      </c>
      <c r="G84" s="128"/>
      <c r="H84" s="243" t="e">
        <f>SUMIF(#REF!,$A84,#REF!)</f>
        <v>#REF!</v>
      </c>
      <c r="I84" s="249" t="e">
        <f>SUMIF(#REF!,$A84,#REF!)</f>
        <v>#REF!</v>
      </c>
      <c r="J84" s="250" t="e">
        <f t="shared" si="26"/>
        <v>#REF!</v>
      </c>
      <c r="K84" s="230" t="e">
        <f t="shared" si="27"/>
        <v>#REF!</v>
      </c>
    </row>
    <row r="85" spans="1:11" x14ac:dyDescent="0.25">
      <c r="A85" s="228" t="s">
        <v>136</v>
      </c>
      <c r="B85" s="231"/>
      <c r="C85" s="239"/>
      <c r="D85" s="243"/>
      <c r="E85" s="249"/>
      <c r="F85" s="250">
        <f t="shared" ref="F85:F90" si="28">D85-E85</f>
        <v>0</v>
      </c>
      <c r="G85" s="128"/>
      <c r="H85" s="243" t="e">
        <f>SUMIF(#REF!,$A85,#REF!)</f>
        <v>#REF!</v>
      </c>
      <c r="I85" s="249" t="e">
        <f>SUMIF(#REF!,$A85,#REF!)</f>
        <v>#REF!</v>
      </c>
      <c r="J85" s="250" t="e">
        <f t="shared" si="26"/>
        <v>#REF!</v>
      </c>
      <c r="K85" s="230" t="e">
        <f t="shared" ref="K85:K90" si="29">F85-J85</f>
        <v>#REF!</v>
      </c>
    </row>
    <row r="86" spans="1:11" x14ac:dyDescent="0.25">
      <c r="A86" s="228" t="s">
        <v>475</v>
      </c>
      <c r="B86" s="231"/>
      <c r="C86" s="239"/>
      <c r="D86" s="243"/>
      <c r="E86" s="249"/>
      <c r="F86" s="250">
        <f t="shared" si="28"/>
        <v>0</v>
      </c>
      <c r="G86" s="128"/>
      <c r="H86" s="243" t="e">
        <f>SUMIF(#REF!,$A86,#REF!)</f>
        <v>#REF!</v>
      </c>
      <c r="I86" s="249" t="e">
        <f>SUMIF(#REF!,$A86,#REF!)</f>
        <v>#REF!</v>
      </c>
      <c r="J86" s="250" t="e">
        <f t="shared" si="26"/>
        <v>#REF!</v>
      </c>
      <c r="K86" s="230" t="e">
        <f t="shared" si="29"/>
        <v>#REF!</v>
      </c>
    </row>
    <row r="87" spans="1:11" x14ac:dyDescent="0.25">
      <c r="A87" s="228" t="s">
        <v>476</v>
      </c>
      <c r="B87" s="231"/>
      <c r="C87" s="239"/>
      <c r="D87" s="243"/>
      <c r="E87" s="249"/>
      <c r="F87" s="250">
        <f t="shared" si="28"/>
        <v>0</v>
      </c>
      <c r="G87" s="128"/>
      <c r="H87" s="243" t="e">
        <f>SUMIF(#REF!,$A87,#REF!)</f>
        <v>#REF!</v>
      </c>
      <c r="I87" s="249" t="e">
        <f>SUMIF(#REF!,$A87,#REF!)</f>
        <v>#REF!</v>
      </c>
      <c r="J87" s="250" t="e">
        <f t="shared" si="26"/>
        <v>#REF!</v>
      </c>
      <c r="K87" s="230" t="e">
        <f t="shared" si="29"/>
        <v>#REF!</v>
      </c>
    </row>
    <row r="88" spans="1:11" x14ac:dyDescent="0.25">
      <c r="A88" s="228" t="s">
        <v>477</v>
      </c>
      <c r="B88" s="231"/>
      <c r="C88" s="239"/>
      <c r="D88" s="243"/>
      <c r="E88" s="249"/>
      <c r="F88" s="250">
        <f t="shared" si="28"/>
        <v>0</v>
      </c>
      <c r="G88" s="128"/>
      <c r="H88" s="243" t="e">
        <f>SUMIF(#REF!,$A88,#REF!)</f>
        <v>#REF!</v>
      </c>
      <c r="I88" s="249" t="e">
        <f>SUMIF(#REF!,$A88,#REF!)</f>
        <v>#REF!</v>
      </c>
      <c r="J88" s="250" t="e">
        <f t="shared" si="26"/>
        <v>#REF!</v>
      </c>
      <c r="K88" s="230" t="e">
        <f t="shared" si="29"/>
        <v>#REF!</v>
      </c>
    </row>
    <row r="89" spans="1:11" x14ac:dyDescent="0.25">
      <c r="A89" s="228" t="s">
        <v>478</v>
      </c>
      <c r="B89" s="231"/>
      <c r="C89" s="239"/>
      <c r="D89" s="243"/>
      <c r="E89" s="249"/>
      <c r="F89" s="250">
        <f t="shared" si="28"/>
        <v>0</v>
      </c>
      <c r="G89" s="128"/>
      <c r="H89" s="243" t="e">
        <f>SUMIF(#REF!,$A89,#REF!)</f>
        <v>#REF!</v>
      </c>
      <c r="I89" s="249" t="e">
        <f>SUMIF(#REF!,$A89,#REF!)</f>
        <v>#REF!</v>
      </c>
      <c r="J89" s="250" t="e">
        <f t="shared" si="26"/>
        <v>#REF!</v>
      </c>
      <c r="K89" s="230" t="e">
        <f t="shared" si="29"/>
        <v>#REF!</v>
      </c>
    </row>
    <row r="90" spans="1:11" x14ac:dyDescent="0.25">
      <c r="A90" s="228" t="s">
        <v>479</v>
      </c>
      <c r="B90" s="231"/>
      <c r="C90" s="239"/>
      <c r="D90" s="243"/>
      <c r="E90" s="249"/>
      <c r="F90" s="250">
        <f t="shared" si="28"/>
        <v>0</v>
      </c>
      <c r="G90" s="128"/>
      <c r="H90" s="243" t="e">
        <f>SUMIF(#REF!,$A90,#REF!)</f>
        <v>#REF!</v>
      </c>
      <c r="I90" s="249" t="e">
        <f>SUMIF(#REF!,$A90,#REF!)</f>
        <v>#REF!</v>
      </c>
      <c r="J90" s="250" t="e">
        <f t="shared" si="26"/>
        <v>#REF!</v>
      </c>
      <c r="K90" s="230" t="e">
        <f t="shared" si="29"/>
        <v>#REF!</v>
      </c>
    </row>
    <row r="91" spans="1:11" x14ac:dyDescent="0.25">
      <c r="A91" s="294" t="s">
        <v>480</v>
      </c>
      <c r="B91" s="308"/>
      <c r="C91" s="316"/>
      <c r="D91" s="317"/>
      <c r="E91" s="318"/>
      <c r="F91" s="319">
        <f t="shared" si="19"/>
        <v>0</v>
      </c>
      <c r="G91" s="128"/>
      <c r="H91" s="317" t="e">
        <f>SUMIF(#REF!,$A91,#REF!)</f>
        <v>#REF!</v>
      </c>
      <c r="I91" s="318" t="e">
        <f>SUMIF(#REF!,$A91,#REF!)</f>
        <v>#REF!</v>
      </c>
      <c r="J91" s="319" t="e">
        <f t="shared" si="26"/>
        <v>#REF!</v>
      </c>
      <c r="K91" s="300" t="e">
        <f t="shared" si="27"/>
        <v>#REF!</v>
      </c>
    </row>
    <row r="92" spans="1:11" x14ac:dyDescent="0.25">
      <c r="A92" s="279"/>
      <c r="B92" s="303" t="s">
        <v>138</v>
      </c>
      <c r="C92" s="307"/>
      <c r="D92" s="305">
        <f>SUM(D93:D102)</f>
        <v>0</v>
      </c>
      <c r="E92" s="306">
        <f>SUM(E93:E102)</f>
        <v>0</v>
      </c>
      <c r="F92" s="284">
        <f>SUM(F93:F102)</f>
        <v>0</v>
      </c>
      <c r="G92" s="128"/>
      <c r="H92" s="305" t="e">
        <f>SUM(H93:H102)</f>
        <v>#REF!</v>
      </c>
      <c r="I92" s="306" t="e">
        <f>SUM(I93:I102)</f>
        <v>#REF!</v>
      </c>
      <c r="J92" s="284" t="e">
        <f t="shared" ref="J92" si="30">SUM(J93:J102)</f>
        <v>#REF!</v>
      </c>
      <c r="K92" s="286" t="e">
        <f>SUM(K93:K102)</f>
        <v>#REF!</v>
      </c>
    </row>
    <row r="93" spans="1:11" x14ac:dyDescent="0.25">
      <c r="A93" s="323" t="s">
        <v>137</v>
      </c>
      <c r="B93" s="301" t="s">
        <v>138</v>
      </c>
      <c r="C93" s="322"/>
      <c r="D93" s="313"/>
      <c r="E93" s="314"/>
      <c r="F93" s="315">
        <f t="shared" si="19"/>
        <v>0</v>
      </c>
      <c r="G93" s="128"/>
      <c r="H93" s="313" t="e">
        <f>SUMIF(#REF!,$A93,#REF!)</f>
        <v>#REF!</v>
      </c>
      <c r="I93" s="314" t="e">
        <f>SUMIF(#REF!,$A93,#REF!)</f>
        <v>#REF!</v>
      </c>
      <c r="J93" s="315" t="e">
        <f>H93-I93</f>
        <v>#REF!</v>
      </c>
      <c r="K93" s="293" t="e">
        <f t="shared" si="27"/>
        <v>#REF!</v>
      </c>
    </row>
    <row r="94" spans="1:11" x14ac:dyDescent="0.25">
      <c r="A94" s="233" t="s">
        <v>139</v>
      </c>
      <c r="B94" s="231" t="s">
        <v>400</v>
      </c>
      <c r="C94" s="239"/>
      <c r="D94" s="243"/>
      <c r="E94" s="249"/>
      <c r="F94" s="250"/>
      <c r="G94" s="128"/>
      <c r="H94" s="243"/>
      <c r="I94" s="249"/>
      <c r="J94" s="250"/>
      <c r="K94" s="230"/>
    </row>
    <row r="95" spans="1:11" x14ac:dyDescent="0.25">
      <c r="A95" s="233" t="s">
        <v>396</v>
      </c>
      <c r="B95" s="231" t="s">
        <v>397</v>
      </c>
      <c r="C95" s="239"/>
      <c r="D95" s="243"/>
      <c r="E95" s="249"/>
      <c r="F95" s="250">
        <f t="shared" si="19"/>
        <v>0</v>
      </c>
      <c r="G95" s="128"/>
      <c r="H95" s="243" t="e">
        <f>SUMIF(#REF!,$A95,#REF!)</f>
        <v>#REF!</v>
      </c>
      <c r="I95" s="249" t="e">
        <f>SUMIF(#REF!,$A95,#REF!)</f>
        <v>#REF!</v>
      </c>
      <c r="J95" s="250" t="e">
        <f t="shared" ref="J95:J97" si="31">H95-I95</f>
        <v>#REF!</v>
      </c>
      <c r="K95" s="230" t="e">
        <f t="shared" ref="K95:K102" si="32">F95-J95</f>
        <v>#REF!</v>
      </c>
    </row>
    <row r="96" spans="1:11" x14ac:dyDescent="0.25">
      <c r="A96" s="233" t="s">
        <v>398</v>
      </c>
      <c r="B96" s="231" t="s">
        <v>399</v>
      </c>
      <c r="C96" s="239"/>
      <c r="D96" s="243"/>
      <c r="E96" s="249"/>
      <c r="F96" s="250">
        <f t="shared" si="19"/>
        <v>0</v>
      </c>
      <c r="G96" s="128"/>
      <c r="H96" s="243" t="e">
        <f>SUMIF(#REF!,$A96,#REF!)</f>
        <v>#REF!</v>
      </c>
      <c r="I96" s="249" t="e">
        <f>SUMIF(#REF!,$A96,#REF!)</f>
        <v>#REF!</v>
      </c>
      <c r="J96" s="250" t="e">
        <f t="shared" si="31"/>
        <v>#REF!</v>
      </c>
      <c r="K96" s="230" t="e">
        <f t="shared" si="32"/>
        <v>#REF!</v>
      </c>
    </row>
    <row r="97" spans="1:11" x14ac:dyDescent="0.25">
      <c r="A97" s="233" t="s">
        <v>401</v>
      </c>
      <c r="B97" s="231" t="s">
        <v>402</v>
      </c>
      <c r="C97" s="239"/>
      <c r="D97" s="243"/>
      <c r="E97" s="249"/>
      <c r="F97" s="250">
        <f t="shared" si="19"/>
        <v>0</v>
      </c>
      <c r="G97" s="128"/>
      <c r="H97" s="243" t="e">
        <f>SUMIF(#REF!,$A97,#REF!)</f>
        <v>#REF!</v>
      </c>
      <c r="I97" s="249" t="e">
        <f>SUMIF(#REF!,$A97,#REF!)</f>
        <v>#REF!</v>
      </c>
      <c r="J97" s="250" t="e">
        <f t="shared" si="31"/>
        <v>#REF!</v>
      </c>
      <c r="K97" s="230" t="e">
        <f t="shared" si="32"/>
        <v>#REF!</v>
      </c>
    </row>
    <row r="98" spans="1:11" x14ac:dyDescent="0.25">
      <c r="A98" s="233" t="s">
        <v>140</v>
      </c>
      <c r="B98" s="231" t="s">
        <v>407</v>
      </c>
      <c r="C98" s="239"/>
      <c r="D98" s="243"/>
      <c r="E98" s="249"/>
      <c r="F98" s="250"/>
      <c r="G98" s="128"/>
      <c r="H98" s="243"/>
      <c r="I98" s="249"/>
      <c r="J98" s="250"/>
      <c r="K98" s="230"/>
    </row>
    <row r="99" spans="1:11" x14ac:dyDescent="0.25">
      <c r="A99" s="233" t="s">
        <v>403</v>
      </c>
      <c r="B99" s="231" t="s">
        <v>404</v>
      </c>
      <c r="C99" s="239"/>
      <c r="D99" s="243"/>
      <c r="E99" s="249"/>
      <c r="F99" s="250">
        <f t="shared" si="19"/>
        <v>0</v>
      </c>
      <c r="G99" s="128"/>
      <c r="H99" s="243" t="e">
        <f>SUMIF(#REF!,$A99,#REF!)</f>
        <v>#REF!</v>
      </c>
      <c r="I99" s="249" t="e">
        <f>SUMIF(#REF!,$A99,#REF!)</f>
        <v>#REF!</v>
      </c>
      <c r="J99" s="250" t="e">
        <f t="shared" ref="J99:J102" si="33">H99-I99</f>
        <v>#REF!</v>
      </c>
      <c r="K99" s="230" t="e">
        <f t="shared" si="32"/>
        <v>#REF!</v>
      </c>
    </row>
    <row r="100" spans="1:11" x14ac:dyDescent="0.25">
      <c r="A100" s="233" t="s">
        <v>405</v>
      </c>
      <c r="B100" s="231" t="s">
        <v>408</v>
      </c>
      <c r="C100" s="239"/>
      <c r="D100" s="243"/>
      <c r="E100" s="249"/>
      <c r="F100" s="250">
        <f t="shared" si="19"/>
        <v>0</v>
      </c>
      <c r="G100" s="128"/>
      <c r="H100" s="243" t="e">
        <f>SUMIF(#REF!,$A100,#REF!)</f>
        <v>#REF!</v>
      </c>
      <c r="I100" s="249" t="e">
        <f>SUMIF(#REF!,$A100,#REF!)</f>
        <v>#REF!</v>
      </c>
      <c r="J100" s="250" t="e">
        <f t="shared" si="33"/>
        <v>#REF!</v>
      </c>
      <c r="K100" s="230" t="e">
        <f t="shared" si="32"/>
        <v>#REF!</v>
      </c>
    </row>
    <row r="101" spans="1:11" x14ac:dyDescent="0.25">
      <c r="A101" s="233" t="s">
        <v>406</v>
      </c>
      <c r="B101" s="231" t="s">
        <v>409</v>
      </c>
      <c r="C101" s="239"/>
      <c r="D101" s="243"/>
      <c r="E101" s="249"/>
      <c r="F101" s="250">
        <f t="shared" si="19"/>
        <v>0</v>
      </c>
      <c r="G101" s="128"/>
      <c r="H101" s="243" t="e">
        <f>SUMIF(#REF!,$A101,#REF!)</f>
        <v>#REF!</v>
      </c>
      <c r="I101" s="249" t="e">
        <f>SUMIF(#REF!,$A101,#REF!)</f>
        <v>#REF!</v>
      </c>
      <c r="J101" s="250" t="e">
        <f t="shared" si="33"/>
        <v>#REF!</v>
      </c>
      <c r="K101" s="230" t="e">
        <f t="shared" si="32"/>
        <v>#REF!</v>
      </c>
    </row>
    <row r="102" spans="1:11" x14ac:dyDescent="0.25">
      <c r="A102" s="324" t="s">
        <v>141</v>
      </c>
      <c r="B102" s="308" t="s">
        <v>142</v>
      </c>
      <c r="C102" s="316"/>
      <c r="D102" s="317"/>
      <c r="E102" s="318"/>
      <c r="F102" s="319">
        <f t="shared" si="19"/>
        <v>0</v>
      </c>
      <c r="G102" s="128"/>
      <c r="H102" s="317" t="e">
        <f>SUMIF(#REF!,$A102,#REF!)</f>
        <v>#REF!</v>
      </c>
      <c r="I102" s="318" t="e">
        <f>SUMIF(#REF!,$A102,#REF!)</f>
        <v>#REF!</v>
      </c>
      <c r="J102" s="319" t="e">
        <f t="shared" si="33"/>
        <v>#REF!</v>
      </c>
      <c r="K102" s="300" t="e">
        <f t="shared" si="32"/>
        <v>#REF!</v>
      </c>
    </row>
    <row r="103" spans="1:11" x14ac:dyDescent="0.25">
      <c r="A103" s="266" t="s">
        <v>3</v>
      </c>
      <c r="B103" s="267" t="s">
        <v>5</v>
      </c>
      <c r="C103" s="268"/>
      <c r="D103" s="269">
        <f>D104+D109+D114</f>
        <v>0</v>
      </c>
      <c r="E103" s="270">
        <f>E104+E109+E114</f>
        <v>0</v>
      </c>
      <c r="F103" s="309">
        <f>F104+F109+F114</f>
        <v>0</v>
      </c>
      <c r="G103" s="128"/>
      <c r="H103" s="310" t="e">
        <f>H104+H109+H114</f>
        <v>#REF!</v>
      </c>
      <c r="I103" s="311" t="e">
        <f>I104+I109+I114</f>
        <v>#REF!</v>
      </c>
      <c r="J103" s="309" t="e">
        <f t="shared" ref="J103:K103" si="34">J104+J109+J114</f>
        <v>#REF!</v>
      </c>
      <c r="K103" s="312" t="e">
        <f t="shared" si="34"/>
        <v>#REF!</v>
      </c>
    </row>
    <row r="104" spans="1:11" x14ac:dyDescent="0.25">
      <c r="A104" s="302" t="s">
        <v>10</v>
      </c>
      <c r="B104" s="303" t="s">
        <v>11</v>
      </c>
      <c r="C104" s="307"/>
      <c r="D104" s="305">
        <f>SUM(D105:D108)</f>
        <v>0</v>
      </c>
      <c r="E104" s="306">
        <f>SUM(E105:E108)</f>
        <v>0</v>
      </c>
      <c r="F104" s="284">
        <f>SUM(F105:F108)</f>
        <v>0</v>
      </c>
      <c r="G104" s="128"/>
      <c r="H104" s="305" t="e">
        <f>SUM(H105:H108)</f>
        <v>#REF!</v>
      </c>
      <c r="I104" s="306" t="e">
        <f>SUM(I105:I108)</f>
        <v>#REF!</v>
      </c>
      <c r="J104" s="284" t="e">
        <f t="shared" ref="J104:K104" si="35">SUM(J105:J108)</f>
        <v>#REF!</v>
      </c>
      <c r="K104" s="286" t="e">
        <f t="shared" si="35"/>
        <v>#REF!</v>
      </c>
    </row>
    <row r="105" spans="1:11" x14ac:dyDescent="0.25">
      <c r="A105" s="273" t="s">
        <v>13</v>
      </c>
      <c r="B105" s="301" t="s">
        <v>14</v>
      </c>
      <c r="C105" s="322"/>
      <c r="D105" s="313"/>
      <c r="E105" s="314"/>
      <c r="F105" s="315">
        <f t="shared" si="19"/>
        <v>0</v>
      </c>
      <c r="G105" s="128"/>
      <c r="H105" s="313" t="e">
        <f>SUMIF(#REF!,$A105,#REF!)</f>
        <v>#REF!</v>
      </c>
      <c r="I105" s="314" t="e">
        <f>SUMIF(#REF!,$A105,#REF!)</f>
        <v>#REF!</v>
      </c>
      <c r="J105" s="315" t="e">
        <f t="shared" ref="J105:J108" si="36">H105-I105</f>
        <v>#REF!</v>
      </c>
      <c r="K105" s="293" t="e">
        <f t="shared" ref="K105:K108" si="37">F105-J105</f>
        <v>#REF!</v>
      </c>
    </row>
    <row r="106" spans="1:11" x14ac:dyDescent="0.25">
      <c r="A106" s="228" t="s">
        <v>21</v>
      </c>
      <c r="B106" s="231" t="s">
        <v>22</v>
      </c>
      <c r="C106" s="239"/>
      <c r="D106" s="243"/>
      <c r="E106" s="249"/>
      <c r="F106" s="250">
        <f t="shared" si="19"/>
        <v>0</v>
      </c>
      <c r="G106" s="128"/>
      <c r="H106" s="243" t="e">
        <f>SUMIF(#REF!,$A106,#REF!)</f>
        <v>#REF!</v>
      </c>
      <c r="I106" s="249" t="e">
        <f>SUMIF(#REF!,$A106,#REF!)</f>
        <v>#REF!</v>
      </c>
      <c r="J106" s="250" t="e">
        <f t="shared" si="36"/>
        <v>#REF!</v>
      </c>
      <c r="K106" s="230" t="e">
        <f t="shared" si="37"/>
        <v>#REF!</v>
      </c>
    </row>
    <row r="107" spans="1:11" x14ac:dyDescent="0.25">
      <c r="A107" s="228" t="s">
        <v>29</v>
      </c>
      <c r="B107" s="231" t="s">
        <v>30</v>
      </c>
      <c r="C107" s="239"/>
      <c r="D107" s="243"/>
      <c r="E107" s="249"/>
      <c r="F107" s="250">
        <f t="shared" si="19"/>
        <v>0</v>
      </c>
      <c r="G107" s="128"/>
      <c r="H107" s="243" t="e">
        <f>SUMIF(#REF!,$A107,#REF!)</f>
        <v>#REF!</v>
      </c>
      <c r="I107" s="249" t="e">
        <f>SUMIF(#REF!,$A107,#REF!)</f>
        <v>#REF!</v>
      </c>
      <c r="J107" s="250" t="e">
        <f t="shared" si="36"/>
        <v>#REF!</v>
      </c>
      <c r="K107" s="230" t="e">
        <f t="shared" si="37"/>
        <v>#REF!</v>
      </c>
    </row>
    <row r="108" spans="1:11" x14ac:dyDescent="0.25">
      <c r="A108" s="294" t="s">
        <v>37</v>
      </c>
      <c r="B108" s="308" t="s">
        <v>38</v>
      </c>
      <c r="C108" s="316"/>
      <c r="D108" s="317"/>
      <c r="E108" s="318"/>
      <c r="F108" s="319">
        <f t="shared" si="19"/>
        <v>0</v>
      </c>
      <c r="G108" s="128"/>
      <c r="H108" s="317" t="e">
        <f>SUMIF(#REF!,$A108,#REF!)</f>
        <v>#REF!</v>
      </c>
      <c r="I108" s="318" t="e">
        <f>SUMIF(#REF!,$A108,#REF!)</f>
        <v>#REF!</v>
      </c>
      <c r="J108" s="319" t="e">
        <f t="shared" si="36"/>
        <v>#REF!</v>
      </c>
      <c r="K108" s="300" t="e">
        <f t="shared" si="37"/>
        <v>#REF!</v>
      </c>
    </row>
    <row r="109" spans="1:11" x14ac:dyDescent="0.25">
      <c r="A109" s="302" t="s">
        <v>45</v>
      </c>
      <c r="B109" s="303" t="s">
        <v>46</v>
      </c>
      <c r="C109" s="307"/>
      <c r="D109" s="305">
        <f>SUM(D110:D113)</f>
        <v>0</v>
      </c>
      <c r="E109" s="306">
        <f>SUM(E110:E113)</f>
        <v>0</v>
      </c>
      <c r="F109" s="284">
        <f>SUM(F110:F113)</f>
        <v>0</v>
      </c>
      <c r="G109" s="128"/>
      <c r="H109" s="305" t="e">
        <f>SUM(H110:H113)</f>
        <v>#REF!</v>
      </c>
      <c r="I109" s="306" t="e">
        <f>SUM(I110:I113)</f>
        <v>#REF!</v>
      </c>
      <c r="J109" s="284" t="e">
        <f t="shared" ref="J109:K109" si="38">SUM(J110:J113)</f>
        <v>#REF!</v>
      </c>
      <c r="K109" s="286" t="e">
        <f t="shared" si="38"/>
        <v>#REF!</v>
      </c>
    </row>
    <row r="110" spans="1:11" x14ac:dyDescent="0.25">
      <c r="A110" s="273" t="s">
        <v>51</v>
      </c>
      <c r="B110" s="301" t="s">
        <v>52</v>
      </c>
      <c r="C110" s="322"/>
      <c r="D110" s="313"/>
      <c r="E110" s="314"/>
      <c r="F110" s="315">
        <f t="shared" si="19"/>
        <v>0</v>
      </c>
      <c r="G110" s="128"/>
      <c r="H110" s="313" t="e">
        <f>SUMIF(#REF!,$A110,#REF!)</f>
        <v>#REF!</v>
      </c>
      <c r="I110" s="314" t="e">
        <f>SUMIF(#REF!,$A110,#REF!)</f>
        <v>#REF!</v>
      </c>
      <c r="J110" s="315" t="e">
        <f t="shared" ref="J110:J113" si="39">H110-I110</f>
        <v>#REF!</v>
      </c>
      <c r="K110" s="293" t="e">
        <f t="shared" ref="K110:K113" si="40">F110-J110</f>
        <v>#REF!</v>
      </c>
    </row>
    <row r="111" spans="1:11" x14ac:dyDescent="0.25">
      <c r="A111" s="228" t="s">
        <v>56</v>
      </c>
      <c r="B111" s="231" t="s">
        <v>57</v>
      </c>
      <c r="C111" s="239"/>
      <c r="D111" s="243"/>
      <c r="E111" s="249"/>
      <c r="F111" s="250">
        <f t="shared" si="19"/>
        <v>0</v>
      </c>
      <c r="G111" s="128"/>
      <c r="H111" s="243" t="e">
        <f>SUMIF(#REF!,$A111,#REF!)</f>
        <v>#REF!</v>
      </c>
      <c r="I111" s="249" t="e">
        <f>SUMIF(#REF!,$A111,#REF!)</f>
        <v>#REF!</v>
      </c>
      <c r="J111" s="250" t="e">
        <f t="shared" si="39"/>
        <v>#REF!</v>
      </c>
      <c r="K111" s="230" t="e">
        <f t="shared" si="40"/>
        <v>#REF!</v>
      </c>
    </row>
    <row r="112" spans="1:11" x14ac:dyDescent="0.25">
      <c r="A112" s="228" t="s">
        <v>59</v>
      </c>
      <c r="B112" s="231" t="s">
        <v>60</v>
      </c>
      <c r="C112" s="239"/>
      <c r="D112" s="243"/>
      <c r="E112" s="249"/>
      <c r="F112" s="250">
        <f t="shared" ref="F112" si="41">D112-E112</f>
        <v>0</v>
      </c>
      <c r="G112" s="128"/>
      <c r="H112" s="243" t="e">
        <f>SUMIF(#REF!,$A112,#REF!)</f>
        <v>#REF!</v>
      </c>
      <c r="I112" s="249" t="e">
        <f>SUMIF(#REF!,$A112,#REF!)</f>
        <v>#REF!</v>
      </c>
      <c r="J112" s="250" t="e">
        <f t="shared" si="39"/>
        <v>#REF!</v>
      </c>
      <c r="K112" s="230" t="e">
        <f t="shared" ref="K112" si="42">F112-J112</f>
        <v>#REF!</v>
      </c>
    </row>
    <row r="113" spans="1:11" x14ac:dyDescent="0.25">
      <c r="A113" s="294" t="s">
        <v>489</v>
      </c>
      <c r="B113" s="308" t="s">
        <v>310</v>
      </c>
      <c r="C113" s="316"/>
      <c r="D113" s="317"/>
      <c r="E113" s="318"/>
      <c r="F113" s="319">
        <f t="shared" si="19"/>
        <v>0</v>
      </c>
      <c r="G113" s="128"/>
      <c r="H113" s="317" t="e">
        <f>SUMIF(#REF!,$A113,#REF!)</f>
        <v>#REF!</v>
      </c>
      <c r="I113" s="318" t="e">
        <f>SUMIF(#REF!,$A113,#REF!)</f>
        <v>#REF!</v>
      </c>
      <c r="J113" s="319" t="e">
        <f t="shared" si="39"/>
        <v>#REF!</v>
      </c>
      <c r="K113" s="300" t="e">
        <f t="shared" si="40"/>
        <v>#REF!</v>
      </c>
    </row>
    <row r="114" spans="1:11" x14ac:dyDescent="0.25">
      <c r="A114" s="302" t="s">
        <v>62</v>
      </c>
      <c r="B114" s="303" t="s">
        <v>63</v>
      </c>
      <c r="C114" s="307"/>
      <c r="D114" s="305">
        <f>SUM(D115:D118)</f>
        <v>0</v>
      </c>
      <c r="E114" s="306">
        <f>SUM(E115:E118)</f>
        <v>0</v>
      </c>
      <c r="F114" s="284">
        <f>SUM(F115:F118)</f>
        <v>0</v>
      </c>
      <c r="G114" s="128"/>
      <c r="H114" s="305" t="e">
        <f>SUM(H115:H118)</f>
        <v>#REF!</v>
      </c>
      <c r="I114" s="306" t="e">
        <f>SUM(I115:I118)</f>
        <v>#REF!</v>
      </c>
      <c r="J114" s="284" t="e">
        <f t="shared" ref="J114:K114" si="43">SUM(J115:J118)</f>
        <v>#REF!</v>
      </c>
      <c r="K114" s="286" t="e">
        <f t="shared" si="43"/>
        <v>#REF!</v>
      </c>
    </row>
    <row r="115" spans="1:11" x14ac:dyDescent="0.25">
      <c r="A115" s="273" t="s">
        <v>65</v>
      </c>
      <c r="B115" s="301" t="s">
        <v>66</v>
      </c>
      <c r="C115" s="322"/>
      <c r="D115" s="313"/>
      <c r="E115" s="314"/>
      <c r="F115" s="315">
        <f t="shared" si="19"/>
        <v>0</v>
      </c>
      <c r="G115" s="128"/>
      <c r="H115" s="313" t="e">
        <f>SUMIF(#REF!,$A115,#REF!)</f>
        <v>#REF!</v>
      </c>
      <c r="I115" s="314" t="e">
        <f>SUMIF(#REF!,$A115,#REF!)</f>
        <v>#REF!</v>
      </c>
      <c r="J115" s="315" t="e">
        <f t="shared" ref="J115:J118" si="44">H115-I115</f>
        <v>#REF!</v>
      </c>
      <c r="K115" s="293" t="e">
        <f t="shared" ref="K115:K118" si="45">F115-J115</f>
        <v>#REF!</v>
      </c>
    </row>
    <row r="116" spans="1:11" x14ac:dyDescent="0.25">
      <c r="A116" s="228" t="s">
        <v>69</v>
      </c>
      <c r="B116" s="231" t="s">
        <v>70</v>
      </c>
      <c r="C116" s="239"/>
      <c r="D116" s="243"/>
      <c r="E116" s="249"/>
      <c r="F116" s="250">
        <f t="shared" si="19"/>
        <v>0</v>
      </c>
      <c r="G116" s="128"/>
      <c r="H116" s="243" t="e">
        <f>SUMIF(#REF!,$A116,#REF!)</f>
        <v>#REF!</v>
      </c>
      <c r="I116" s="249" t="e">
        <f>SUMIF(#REF!,$A116,#REF!)</f>
        <v>#REF!</v>
      </c>
      <c r="J116" s="250" t="e">
        <f t="shared" si="44"/>
        <v>#REF!</v>
      </c>
      <c r="K116" s="230" t="e">
        <f t="shared" si="45"/>
        <v>#REF!</v>
      </c>
    </row>
    <row r="117" spans="1:11" x14ac:dyDescent="0.25">
      <c r="A117" s="228" t="s">
        <v>73</v>
      </c>
      <c r="B117" s="231" t="s">
        <v>74</v>
      </c>
      <c r="C117" s="239"/>
      <c r="D117" s="243"/>
      <c r="E117" s="249"/>
      <c r="F117" s="250">
        <f t="shared" si="19"/>
        <v>0</v>
      </c>
      <c r="G117" s="128"/>
      <c r="H117" s="243" t="e">
        <f>SUMIF(#REF!,$A117,#REF!)</f>
        <v>#REF!</v>
      </c>
      <c r="I117" s="249" t="e">
        <f>SUMIF(#REF!,$A117,#REF!)</f>
        <v>#REF!</v>
      </c>
      <c r="J117" s="250" t="e">
        <f t="shared" si="44"/>
        <v>#REF!</v>
      </c>
      <c r="K117" s="230" t="e">
        <f t="shared" si="45"/>
        <v>#REF!</v>
      </c>
    </row>
    <row r="118" spans="1:11" x14ac:dyDescent="0.25">
      <c r="A118" s="234" t="s">
        <v>490</v>
      </c>
      <c r="B118" s="235" t="s">
        <v>310</v>
      </c>
      <c r="C118" s="240"/>
      <c r="D118" s="244"/>
      <c r="E118" s="251"/>
      <c r="F118" s="252">
        <f t="shared" si="19"/>
        <v>0</v>
      </c>
      <c r="G118" s="128"/>
      <c r="H118" s="244" t="e">
        <f>SUMIF(#REF!,$A118,#REF!)</f>
        <v>#REF!</v>
      </c>
      <c r="I118" s="251" t="e">
        <f>SUMIF(#REF!,$A118,#REF!)</f>
        <v>#REF!</v>
      </c>
      <c r="J118" s="252" t="e">
        <f t="shared" si="44"/>
        <v>#REF!</v>
      </c>
      <c r="K118" s="236" t="e">
        <f t="shared" si="45"/>
        <v>#REF!</v>
      </c>
    </row>
    <row r="119" spans="1:11" x14ac:dyDescent="0.25">
      <c r="G119" s="128"/>
    </row>
    <row r="120" spans="1:11" x14ac:dyDescent="0.25">
      <c r="G120" s="128"/>
    </row>
    <row r="121" spans="1:11" x14ac:dyDescent="0.25">
      <c r="G121" s="128"/>
    </row>
    <row r="122" spans="1:11" x14ac:dyDescent="0.25">
      <c r="G122" s="128"/>
    </row>
    <row r="123" spans="1:11" x14ac:dyDescent="0.25">
      <c r="G123" s="128"/>
    </row>
    <row r="124" spans="1:11" x14ac:dyDescent="0.25">
      <c r="G124" s="128"/>
    </row>
    <row r="125" spans="1:11" x14ac:dyDescent="0.25">
      <c r="G125" s="128"/>
    </row>
    <row r="126" spans="1:11" x14ac:dyDescent="0.25">
      <c r="G126" s="128"/>
    </row>
    <row r="127" spans="1:11" x14ac:dyDescent="0.25">
      <c r="G127" s="128"/>
    </row>
    <row r="128" spans="1:11" x14ac:dyDescent="0.25">
      <c r="G128" s="128"/>
    </row>
    <row r="129" spans="7:7" x14ac:dyDescent="0.25">
      <c r="G129" s="128"/>
    </row>
    <row r="130" spans="7:7" x14ac:dyDescent="0.25">
      <c r="G130" s="128"/>
    </row>
    <row r="131" spans="7:7" x14ac:dyDescent="0.25">
      <c r="G131" s="128"/>
    </row>
    <row r="132" spans="7:7" x14ac:dyDescent="0.25">
      <c r="G132" s="128"/>
    </row>
  </sheetData>
  <conditionalFormatting sqref="M3">
    <cfRule type="cellIs" dxfId="14" priority="3" operator="notEqual">
      <formula>$H$3</formula>
    </cfRule>
  </conditionalFormatting>
  <conditionalFormatting sqref="N3">
    <cfRule type="cellIs" dxfId="13" priority="2" operator="notEqual">
      <formula>$I$3</formula>
    </cfRule>
  </conditionalFormatting>
  <conditionalFormatting sqref="O3">
    <cfRule type="cellIs" dxfId="12" priority="1" operator="notEqual">
      <formula>$J$3</formula>
    </cfRule>
  </conditionalFormatting>
  <pageMargins left="0.19685039370078741" right="0.19685039370078741" top="0.35433070866141736" bottom="0.31496062992125984" header="0.31496062992125984" footer="0.31496062992125984"/>
  <pageSetup paperSize="9" scale="54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68"/>
  <sheetViews>
    <sheetView workbookViewId="0">
      <pane ySplit="6" topLeftCell="A151" activePane="bottomLeft" state="frozenSplit"/>
      <selection pane="bottomLeft" activeCell="C2" sqref="C2"/>
    </sheetView>
    <sheetView topLeftCell="A142" workbookViewId="1"/>
  </sheetViews>
  <sheetFormatPr baseColWidth="10" defaultRowHeight="15" outlineLevelRow="1" x14ac:dyDescent="0.25"/>
  <cols>
    <col min="1" max="1" width="9.28515625" style="140" customWidth="1"/>
    <col min="2" max="2" width="51.5703125" style="127" customWidth="1"/>
    <col min="3" max="11" width="14.7109375" style="127" customWidth="1"/>
    <col min="12" max="16384" width="11.42578125" style="2"/>
  </cols>
  <sheetData>
    <row r="1" spans="1:11" x14ac:dyDescent="0.25">
      <c r="B1" s="141" t="s">
        <v>459</v>
      </c>
    </row>
    <row r="2" spans="1:11" ht="30.75" customHeight="1" x14ac:dyDescent="0.25">
      <c r="B2" s="205" t="s">
        <v>383</v>
      </c>
      <c r="C2" s="214" t="e">
        <f>C167-C126</f>
        <v>#REF!</v>
      </c>
    </row>
    <row r="3" spans="1:11" ht="10.5" customHeight="1" x14ac:dyDescent="0.25">
      <c r="B3" s="140"/>
      <c r="C3" s="140"/>
      <c r="D3" s="140"/>
    </row>
    <row r="4" spans="1:11" s="37" customFormat="1" x14ac:dyDescent="0.25">
      <c r="A4" s="164"/>
      <c r="B4" s="206"/>
      <c r="C4" s="207"/>
      <c r="D4" s="208"/>
      <c r="E4" s="209"/>
      <c r="F4" s="210" t="s">
        <v>6</v>
      </c>
      <c r="G4" s="165"/>
      <c r="H4" s="210" t="s">
        <v>15</v>
      </c>
      <c r="I4" s="165"/>
      <c r="J4" s="210" t="s">
        <v>392</v>
      </c>
      <c r="K4" s="165"/>
    </row>
    <row r="5" spans="1:11" s="10" customFormat="1" ht="25.5" x14ac:dyDescent="0.25">
      <c r="A5" s="211" t="s">
        <v>149</v>
      </c>
      <c r="B5" s="212" t="s">
        <v>150</v>
      </c>
      <c r="C5" s="213" t="s">
        <v>154</v>
      </c>
      <c r="D5" s="327" t="s">
        <v>152</v>
      </c>
      <c r="E5" s="328"/>
      <c r="F5" s="325" t="s">
        <v>151</v>
      </c>
      <c r="G5" s="326"/>
      <c r="H5" s="325" t="s">
        <v>385</v>
      </c>
      <c r="I5" s="326"/>
      <c r="J5" s="325" t="s">
        <v>153</v>
      </c>
      <c r="K5" s="326"/>
    </row>
    <row r="6" spans="1:11" s="18" customFormat="1" x14ac:dyDescent="0.25">
      <c r="A6" s="147" t="s">
        <v>148</v>
      </c>
      <c r="B6" s="148"/>
      <c r="C6" s="184"/>
      <c r="D6" s="193" t="s">
        <v>387</v>
      </c>
      <c r="E6" s="194" t="s">
        <v>386</v>
      </c>
      <c r="F6" s="199" t="s">
        <v>387</v>
      </c>
      <c r="G6" s="200" t="s">
        <v>386</v>
      </c>
      <c r="H6" s="199" t="s">
        <v>387</v>
      </c>
      <c r="I6" s="200" t="s">
        <v>386</v>
      </c>
      <c r="J6" s="199" t="s">
        <v>387</v>
      </c>
      <c r="K6" s="200" t="s">
        <v>386</v>
      </c>
    </row>
    <row r="7" spans="1:11" s="37" customFormat="1" x14ac:dyDescent="0.25">
      <c r="A7" s="154">
        <v>60</v>
      </c>
      <c r="B7" s="155" t="s">
        <v>155</v>
      </c>
      <c r="C7" s="177" t="e">
        <f>D7+E7</f>
        <v>#REF!</v>
      </c>
      <c r="D7" s="185" t="e">
        <f>F7+H7+J7</f>
        <v>#REF!</v>
      </c>
      <c r="E7" s="186" t="e">
        <f>G7++I7+K7</f>
        <v>#REF!</v>
      </c>
      <c r="F7" s="185" t="e">
        <f>SUM(F8:F15)</f>
        <v>#REF!</v>
      </c>
      <c r="G7" s="186" t="e">
        <f t="shared" ref="G7:K7" si="0">SUM(G8:G15)</f>
        <v>#REF!</v>
      </c>
      <c r="H7" s="185" t="e">
        <f>SUM(H8:H15)</f>
        <v>#REF!</v>
      </c>
      <c r="I7" s="186" t="e">
        <f t="shared" ref="I7" si="1">SUM(I8:I15)</f>
        <v>#REF!</v>
      </c>
      <c r="J7" s="185" t="e">
        <f t="shared" si="0"/>
        <v>#REF!</v>
      </c>
      <c r="K7" s="186" t="e">
        <f t="shared" si="0"/>
        <v>#REF!</v>
      </c>
    </row>
    <row r="8" spans="1:11" x14ac:dyDescent="0.25">
      <c r="A8" s="152" t="s">
        <v>156</v>
      </c>
      <c r="B8" s="153" t="s">
        <v>301</v>
      </c>
      <c r="C8" s="181" t="e">
        <f t="shared" ref="C8:C71" si="2">D8+E8</f>
        <v>#REF!</v>
      </c>
      <c r="D8" s="187" t="e">
        <f t="shared" ref="D8:D71" si="3">F8+H8+J8</f>
        <v>#REF!</v>
      </c>
      <c r="E8" s="188" t="e">
        <f t="shared" ref="E8:E71" si="4">G8++I8+K8</f>
        <v>#REF!</v>
      </c>
      <c r="F8" s="201" t="e">
        <f>SUMIF(#REF!,'Général compta'!A8,#REF!)</f>
        <v>#REF!</v>
      </c>
      <c r="G8" s="202" t="e">
        <f>SUMIF(#REF!,'Général compta'!A8,#REF!)</f>
        <v>#REF!</v>
      </c>
      <c r="H8" s="201" t="e">
        <f>SUMIF(#REF!,'Général compta'!A8,#REF!)</f>
        <v>#REF!</v>
      </c>
      <c r="I8" s="202" t="e">
        <f>SUMIF(#REF!,'Général compta'!A8,#REF!)</f>
        <v>#REF!</v>
      </c>
      <c r="J8" s="201" t="e">
        <f>SUMIF(#REF!,'Général compta'!$A8,#REF!)</f>
        <v>#REF!</v>
      </c>
      <c r="K8" s="202" t="e">
        <f>SUMIF(#REF!,'Général compta'!$A8,#REF!)</f>
        <v>#REF!</v>
      </c>
    </row>
    <row r="9" spans="1:11" x14ac:dyDescent="0.25">
      <c r="A9" s="149" t="s">
        <v>157</v>
      </c>
      <c r="B9" s="134" t="s">
        <v>158</v>
      </c>
      <c r="C9" s="182" t="e">
        <f t="shared" si="2"/>
        <v>#REF!</v>
      </c>
      <c r="D9" s="189" t="e">
        <f t="shared" si="3"/>
        <v>#REF!</v>
      </c>
      <c r="E9" s="190" t="e">
        <f t="shared" si="4"/>
        <v>#REF!</v>
      </c>
      <c r="F9" s="129" t="e">
        <f>SUMIF(#REF!,'Général compta'!A9,#REF!)</f>
        <v>#REF!</v>
      </c>
      <c r="G9" s="130" t="e">
        <f>SUMIF(#REF!,'Général compta'!A9,#REF!)</f>
        <v>#REF!</v>
      </c>
      <c r="H9" s="129" t="e">
        <f>SUMIF(#REF!,'Général compta'!A9,#REF!)</f>
        <v>#REF!</v>
      </c>
      <c r="I9" s="130" t="e">
        <f>SUMIF(#REF!,'Général compta'!A9,#REF!)</f>
        <v>#REF!</v>
      </c>
      <c r="J9" s="129" t="e">
        <f>SUMIF(#REF!,'Général compta'!$A9,#REF!)</f>
        <v>#REF!</v>
      </c>
      <c r="K9" s="130" t="e">
        <f>SUMIF(#REF!,'Général compta'!$A9,#REF!)</f>
        <v>#REF!</v>
      </c>
    </row>
    <row r="10" spans="1:11" x14ac:dyDescent="0.25">
      <c r="A10" s="149" t="s">
        <v>159</v>
      </c>
      <c r="B10" s="134" t="s">
        <v>160</v>
      </c>
      <c r="C10" s="182" t="e">
        <f t="shared" si="2"/>
        <v>#REF!</v>
      </c>
      <c r="D10" s="189" t="e">
        <f t="shared" si="3"/>
        <v>#REF!</v>
      </c>
      <c r="E10" s="190" t="e">
        <f t="shared" si="4"/>
        <v>#REF!</v>
      </c>
      <c r="F10" s="129" t="e">
        <f>SUMIF(#REF!,'Général compta'!A10,#REF!)</f>
        <v>#REF!</v>
      </c>
      <c r="G10" s="130" t="e">
        <f>SUMIF(#REF!,'Général compta'!A10,#REF!)</f>
        <v>#REF!</v>
      </c>
      <c r="H10" s="129" t="e">
        <f>SUMIF(#REF!,'Général compta'!A10,#REF!)</f>
        <v>#REF!</v>
      </c>
      <c r="I10" s="130" t="e">
        <f>SUMIF(#REF!,'Général compta'!A10,#REF!)</f>
        <v>#REF!</v>
      </c>
      <c r="J10" s="129" t="e">
        <f>SUMIF(#REF!,'Général compta'!$A10,#REF!)</f>
        <v>#REF!</v>
      </c>
      <c r="K10" s="130" t="e">
        <f>SUMIF(#REF!,'Général compta'!$A10,#REF!)</f>
        <v>#REF!</v>
      </c>
    </row>
    <row r="11" spans="1:11" x14ac:dyDescent="0.25">
      <c r="A11" s="149" t="s">
        <v>161</v>
      </c>
      <c r="B11" s="134" t="s">
        <v>162</v>
      </c>
      <c r="C11" s="182" t="e">
        <f t="shared" si="2"/>
        <v>#REF!</v>
      </c>
      <c r="D11" s="189" t="e">
        <f t="shared" si="3"/>
        <v>#REF!</v>
      </c>
      <c r="E11" s="190" t="e">
        <f t="shared" si="4"/>
        <v>#REF!</v>
      </c>
      <c r="F11" s="129" t="e">
        <f>SUMIF(#REF!,'Général compta'!A11,#REF!)</f>
        <v>#REF!</v>
      </c>
      <c r="G11" s="130" t="e">
        <f>SUMIF(#REF!,'Général compta'!A11,#REF!)</f>
        <v>#REF!</v>
      </c>
      <c r="H11" s="129" t="e">
        <f>SUMIF(#REF!,'Général compta'!A11,#REF!)</f>
        <v>#REF!</v>
      </c>
      <c r="I11" s="130" t="e">
        <f>SUMIF(#REF!,'Général compta'!A11,#REF!)</f>
        <v>#REF!</v>
      </c>
      <c r="J11" s="129" t="e">
        <f>SUMIF(#REF!,'Général compta'!$A11,#REF!)</f>
        <v>#REF!</v>
      </c>
      <c r="K11" s="130" t="e">
        <f>SUMIF(#REF!,'Général compta'!$A11,#REF!)</f>
        <v>#REF!</v>
      </c>
    </row>
    <row r="12" spans="1:11" x14ac:dyDescent="0.25">
      <c r="A12" s="149" t="s">
        <v>163</v>
      </c>
      <c r="B12" s="134" t="s">
        <v>164</v>
      </c>
      <c r="C12" s="182" t="e">
        <f t="shared" si="2"/>
        <v>#REF!</v>
      </c>
      <c r="D12" s="189" t="e">
        <f t="shared" si="3"/>
        <v>#REF!</v>
      </c>
      <c r="E12" s="190" t="e">
        <f t="shared" si="4"/>
        <v>#REF!</v>
      </c>
      <c r="F12" s="129" t="e">
        <f>SUMIF(#REF!,'Général compta'!A12,#REF!)</f>
        <v>#REF!</v>
      </c>
      <c r="G12" s="130" t="e">
        <f>SUMIF(#REF!,'Général compta'!A12,#REF!)</f>
        <v>#REF!</v>
      </c>
      <c r="H12" s="129" t="e">
        <f>SUMIF(#REF!,'Général compta'!A12,#REF!)</f>
        <v>#REF!</v>
      </c>
      <c r="I12" s="130" t="e">
        <f>SUMIF(#REF!,'Général compta'!A12,#REF!)</f>
        <v>#REF!</v>
      </c>
      <c r="J12" s="129" t="e">
        <f>SUMIF(#REF!,'Général compta'!$A12,#REF!)</f>
        <v>#REF!</v>
      </c>
      <c r="K12" s="130" t="e">
        <f>SUMIF(#REF!,'Général compta'!$A12,#REF!)</f>
        <v>#REF!</v>
      </c>
    </row>
    <row r="13" spans="1:11" x14ac:dyDescent="0.25">
      <c r="A13" s="149" t="s">
        <v>165</v>
      </c>
      <c r="B13" s="134" t="s">
        <v>166</v>
      </c>
      <c r="C13" s="182" t="e">
        <f t="shared" si="2"/>
        <v>#REF!</v>
      </c>
      <c r="D13" s="189" t="e">
        <f t="shared" si="3"/>
        <v>#REF!</v>
      </c>
      <c r="E13" s="190" t="e">
        <f t="shared" si="4"/>
        <v>#REF!</v>
      </c>
      <c r="F13" s="129" t="e">
        <f>SUMIF(#REF!,'Général compta'!A13,#REF!)</f>
        <v>#REF!</v>
      </c>
      <c r="G13" s="130" t="e">
        <f>SUMIF(#REF!,'Général compta'!A13,#REF!)</f>
        <v>#REF!</v>
      </c>
      <c r="H13" s="129" t="e">
        <f>SUMIF(#REF!,'Général compta'!A13,#REF!)</f>
        <v>#REF!</v>
      </c>
      <c r="I13" s="130" t="e">
        <f>SUMIF(#REF!,'Général compta'!A13,#REF!)</f>
        <v>#REF!</v>
      </c>
      <c r="J13" s="129" t="e">
        <f>SUMIF(#REF!,'Général compta'!$A13,#REF!)</f>
        <v>#REF!</v>
      </c>
      <c r="K13" s="130" t="e">
        <f>SUMIF(#REF!,'Général compta'!$A13,#REF!)</f>
        <v>#REF!</v>
      </c>
    </row>
    <row r="14" spans="1:11" x14ac:dyDescent="0.25">
      <c r="A14" s="149" t="s">
        <v>167</v>
      </c>
      <c r="B14" s="134" t="s">
        <v>168</v>
      </c>
      <c r="C14" s="182" t="e">
        <f t="shared" si="2"/>
        <v>#REF!</v>
      </c>
      <c r="D14" s="189" t="e">
        <f t="shared" si="3"/>
        <v>#REF!</v>
      </c>
      <c r="E14" s="190" t="e">
        <f t="shared" si="4"/>
        <v>#REF!</v>
      </c>
      <c r="F14" s="129" t="e">
        <f>SUMIF(#REF!,'Général compta'!A14,#REF!)</f>
        <v>#REF!</v>
      </c>
      <c r="G14" s="130" t="e">
        <f>SUMIF(#REF!,'Général compta'!A14,#REF!)</f>
        <v>#REF!</v>
      </c>
      <c r="H14" s="129" t="e">
        <f>SUMIF(#REF!,'Général compta'!A14,#REF!)</f>
        <v>#REF!</v>
      </c>
      <c r="I14" s="130" t="e">
        <f>SUMIF(#REF!,'Général compta'!A14,#REF!)</f>
        <v>#REF!</v>
      </c>
      <c r="J14" s="129" t="e">
        <f>SUMIF(#REF!,'Général compta'!$A14,#REF!)</f>
        <v>#REF!</v>
      </c>
      <c r="K14" s="130" t="e">
        <f>SUMIF(#REF!,'Général compta'!$A14,#REF!)</f>
        <v>#REF!</v>
      </c>
    </row>
    <row r="15" spans="1:11" x14ac:dyDescent="0.25">
      <c r="A15" s="156" t="s">
        <v>169</v>
      </c>
      <c r="B15" s="157" t="s">
        <v>170</v>
      </c>
      <c r="C15" s="183" t="e">
        <f t="shared" si="2"/>
        <v>#REF!</v>
      </c>
      <c r="D15" s="191" t="e">
        <f t="shared" si="3"/>
        <v>#REF!</v>
      </c>
      <c r="E15" s="192" t="e">
        <f t="shared" si="4"/>
        <v>#REF!</v>
      </c>
      <c r="F15" s="203" t="e">
        <f>SUMIF(#REF!,'Général compta'!A15,#REF!)</f>
        <v>#REF!</v>
      </c>
      <c r="G15" s="204" t="e">
        <f>SUMIF(#REF!,'Général compta'!A15,#REF!)</f>
        <v>#REF!</v>
      </c>
      <c r="H15" s="203" t="e">
        <f>SUMIF(#REF!,'Général compta'!A15,#REF!)</f>
        <v>#REF!</v>
      </c>
      <c r="I15" s="204" t="e">
        <f>SUMIF(#REF!,'Général compta'!A15,#REF!)</f>
        <v>#REF!</v>
      </c>
      <c r="J15" s="203" t="e">
        <f>SUMIF(#REF!,'Général compta'!$A15,#REF!)</f>
        <v>#REF!</v>
      </c>
      <c r="K15" s="204" t="e">
        <f>SUMIF(#REF!,'Général compta'!$A15,#REF!)</f>
        <v>#REF!</v>
      </c>
    </row>
    <row r="16" spans="1:11" s="37" customFormat="1" x14ac:dyDescent="0.25">
      <c r="A16" s="154">
        <v>61</v>
      </c>
      <c r="B16" s="155" t="s">
        <v>171</v>
      </c>
      <c r="C16" s="177" t="e">
        <f t="shared" si="2"/>
        <v>#REF!</v>
      </c>
      <c r="D16" s="185" t="e">
        <f t="shared" si="3"/>
        <v>#REF!</v>
      </c>
      <c r="E16" s="186" t="e">
        <f t="shared" si="4"/>
        <v>#REF!</v>
      </c>
      <c r="F16" s="185" t="e">
        <f>SUM(F17:F34)</f>
        <v>#REF!</v>
      </c>
      <c r="G16" s="186" t="e">
        <f t="shared" ref="G16:K16" si="5">SUM(G17:G34)</f>
        <v>#REF!</v>
      </c>
      <c r="H16" s="185" t="e">
        <f>SUM(H17:H34)</f>
        <v>#REF!</v>
      </c>
      <c r="I16" s="186" t="e">
        <f t="shared" ref="I16" si="6">SUM(I17:I34)</f>
        <v>#REF!</v>
      </c>
      <c r="J16" s="185" t="e">
        <f t="shared" si="5"/>
        <v>#REF!</v>
      </c>
      <c r="K16" s="186" t="e">
        <f t="shared" si="5"/>
        <v>#REF!</v>
      </c>
    </row>
    <row r="17" spans="1:11" x14ac:dyDescent="0.25">
      <c r="A17" s="152" t="s">
        <v>172</v>
      </c>
      <c r="B17" s="153" t="s">
        <v>173</v>
      </c>
      <c r="C17" s="181" t="e">
        <f t="shared" si="2"/>
        <v>#REF!</v>
      </c>
      <c r="D17" s="187" t="e">
        <f t="shared" si="3"/>
        <v>#REF!</v>
      </c>
      <c r="E17" s="188" t="e">
        <f t="shared" si="4"/>
        <v>#REF!</v>
      </c>
      <c r="F17" s="201" t="e">
        <f>SUMIF(#REF!,'Général compta'!A17,#REF!)</f>
        <v>#REF!</v>
      </c>
      <c r="G17" s="202" t="e">
        <f>SUMIF(#REF!,'Général compta'!A17,#REF!)</f>
        <v>#REF!</v>
      </c>
      <c r="H17" s="201" t="e">
        <f>SUMIF(#REF!,'Général compta'!A17,#REF!)</f>
        <v>#REF!</v>
      </c>
      <c r="I17" s="202" t="e">
        <f>SUMIF(#REF!,'Général compta'!A17,#REF!)</f>
        <v>#REF!</v>
      </c>
      <c r="J17" s="201" t="e">
        <f>SUMIF(#REF!,'Général compta'!$A17,#REF!)</f>
        <v>#REF!</v>
      </c>
      <c r="K17" s="202" t="e">
        <f>SUMIF(#REF!,'Général compta'!$A17,#REF!)</f>
        <v>#REF!</v>
      </c>
    </row>
    <row r="18" spans="1:11" x14ac:dyDescent="0.25">
      <c r="A18" s="149" t="s">
        <v>174</v>
      </c>
      <c r="B18" s="134" t="s">
        <v>175</v>
      </c>
      <c r="C18" s="182" t="e">
        <f t="shared" si="2"/>
        <v>#REF!</v>
      </c>
      <c r="D18" s="189" t="e">
        <f t="shared" si="3"/>
        <v>#REF!</v>
      </c>
      <c r="E18" s="190" t="e">
        <f t="shared" si="4"/>
        <v>#REF!</v>
      </c>
      <c r="F18" s="129" t="e">
        <f>SUMIF(#REF!,'Général compta'!A18,#REF!)</f>
        <v>#REF!</v>
      </c>
      <c r="G18" s="130" t="e">
        <f>SUMIF(#REF!,'Général compta'!A18,#REF!)</f>
        <v>#REF!</v>
      </c>
      <c r="H18" s="129" t="e">
        <f>SUMIF(#REF!,'Général compta'!A18,#REF!)</f>
        <v>#REF!</v>
      </c>
      <c r="I18" s="130" t="e">
        <f>SUMIF(#REF!,'Général compta'!A18,#REF!)</f>
        <v>#REF!</v>
      </c>
      <c r="J18" s="129" t="e">
        <f>SUMIF(#REF!,'Général compta'!$A18,#REF!)</f>
        <v>#REF!</v>
      </c>
      <c r="K18" s="130" t="e">
        <f>SUMIF(#REF!,'Général compta'!$A18,#REF!)</f>
        <v>#REF!</v>
      </c>
    </row>
    <row r="19" spans="1:11" x14ac:dyDescent="0.25">
      <c r="A19" s="149" t="s">
        <v>176</v>
      </c>
      <c r="B19" s="134" t="s">
        <v>177</v>
      </c>
      <c r="C19" s="182" t="e">
        <f t="shared" si="2"/>
        <v>#REF!</v>
      </c>
      <c r="D19" s="189" t="e">
        <f t="shared" si="3"/>
        <v>#REF!</v>
      </c>
      <c r="E19" s="190" t="e">
        <f t="shared" si="4"/>
        <v>#REF!</v>
      </c>
      <c r="F19" s="129" t="e">
        <f>SUMIF(#REF!,'Général compta'!A19,#REF!)</f>
        <v>#REF!</v>
      </c>
      <c r="G19" s="130" t="e">
        <f>SUMIF(#REF!,'Général compta'!A19,#REF!)</f>
        <v>#REF!</v>
      </c>
      <c r="H19" s="129" t="e">
        <f>SUMIF(#REF!,'Général compta'!A19,#REF!)</f>
        <v>#REF!</v>
      </c>
      <c r="I19" s="130" t="e">
        <f>SUMIF(#REF!,'Général compta'!A19,#REF!)</f>
        <v>#REF!</v>
      </c>
      <c r="J19" s="129" t="e">
        <f>SUMIF(#REF!,'Général compta'!$A19,#REF!)</f>
        <v>#REF!</v>
      </c>
      <c r="K19" s="130" t="e">
        <f>SUMIF(#REF!,'Général compta'!$A19,#REF!)</f>
        <v>#REF!</v>
      </c>
    </row>
    <row r="20" spans="1:11" x14ac:dyDescent="0.25">
      <c r="A20" s="149" t="s">
        <v>178</v>
      </c>
      <c r="B20" s="134" t="s">
        <v>179</v>
      </c>
      <c r="C20" s="182" t="e">
        <f t="shared" si="2"/>
        <v>#REF!</v>
      </c>
      <c r="D20" s="189" t="e">
        <f t="shared" si="3"/>
        <v>#REF!</v>
      </c>
      <c r="E20" s="190" t="e">
        <f t="shared" si="4"/>
        <v>#REF!</v>
      </c>
      <c r="F20" s="129" t="e">
        <f>SUMIF(#REF!,'Général compta'!A20,#REF!)</f>
        <v>#REF!</v>
      </c>
      <c r="G20" s="130" t="e">
        <f>SUMIF(#REF!,'Général compta'!A20,#REF!)</f>
        <v>#REF!</v>
      </c>
      <c r="H20" s="129" t="e">
        <f>SUMIF(#REF!,'Général compta'!A20,#REF!)</f>
        <v>#REF!</v>
      </c>
      <c r="I20" s="130" t="e">
        <f>SUMIF(#REF!,'Général compta'!A20,#REF!)</f>
        <v>#REF!</v>
      </c>
      <c r="J20" s="129" t="e">
        <f>SUMIF(#REF!,'Général compta'!$A20,#REF!)</f>
        <v>#REF!</v>
      </c>
      <c r="K20" s="130" t="e">
        <f>SUMIF(#REF!,'Général compta'!$A20,#REF!)</f>
        <v>#REF!</v>
      </c>
    </row>
    <row r="21" spans="1:11" x14ac:dyDescent="0.25">
      <c r="A21" s="149" t="s">
        <v>180</v>
      </c>
      <c r="B21" s="134" t="s">
        <v>181</v>
      </c>
      <c r="C21" s="182" t="e">
        <f t="shared" si="2"/>
        <v>#REF!</v>
      </c>
      <c r="D21" s="189" t="e">
        <f t="shared" si="3"/>
        <v>#REF!</v>
      </c>
      <c r="E21" s="190" t="e">
        <f t="shared" si="4"/>
        <v>#REF!</v>
      </c>
      <c r="F21" s="129" t="e">
        <f>SUMIF(#REF!,'Général compta'!A21,#REF!)</f>
        <v>#REF!</v>
      </c>
      <c r="G21" s="130" t="e">
        <f>SUMIF(#REF!,'Général compta'!A21,#REF!)</f>
        <v>#REF!</v>
      </c>
      <c r="H21" s="129" t="e">
        <f>SUMIF(#REF!,'Général compta'!A21,#REF!)</f>
        <v>#REF!</v>
      </c>
      <c r="I21" s="130" t="e">
        <f>SUMIF(#REF!,'Général compta'!A21,#REF!)</f>
        <v>#REF!</v>
      </c>
      <c r="J21" s="129" t="e">
        <f>SUMIF(#REF!,'Général compta'!$A21,#REF!)</f>
        <v>#REF!</v>
      </c>
      <c r="K21" s="130" t="e">
        <f>SUMIF(#REF!,'Général compta'!$A21,#REF!)</f>
        <v>#REF!</v>
      </c>
    </row>
    <row r="22" spans="1:11" x14ac:dyDescent="0.25">
      <c r="A22" s="149" t="s">
        <v>182</v>
      </c>
      <c r="B22" s="134" t="s">
        <v>183</v>
      </c>
      <c r="C22" s="182" t="e">
        <f t="shared" si="2"/>
        <v>#REF!</v>
      </c>
      <c r="D22" s="189" t="e">
        <f t="shared" si="3"/>
        <v>#REF!</v>
      </c>
      <c r="E22" s="190" t="e">
        <f t="shared" si="4"/>
        <v>#REF!</v>
      </c>
      <c r="F22" s="129" t="e">
        <f>SUMIF(#REF!,'Général compta'!A22,#REF!)</f>
        <v>#REF!</v>
      </c>
      <c r="G22" s="130" t="e">
        <f>SUMIF(#REF!,'Général compta'!A22,#REF!)</f>
        <v>#REF!</v>
      </c>
      <c r="H22" s="129" t="e">
        <f>SUMIF(#REF!,'Général compta'!A22,#REF!)</f>
        <v>#REF!</v>
      </c>
      <c r="I22" s="130" t="e">
        <f>SUMIF(#REF!,'Général compta'!A22,#REF!)</f>
        <v>#REF!</v>
      </c>
      <c r="J22" s="129" t="e">
        <f>SUMIF(#REF!,'Général compta'!$A22,#REF!)</f>
        <v>#REF!</v>
      </c>
      <c r="K22" s="130" t="e">
        <f>SUMIF(#REF!,'Général compta'!$A22,#REF!)</f>
        <v>#REF!</v>
      </c>
    </row>
    <row r="23" spans="1:11" x14ac:dyDescent="0.25">
      <c r="A23" s="149" t="s">
        <v>184</v>
      </c>
      <c r="B23" s="134" t="s">
        <v>185</v>
      </c>
      <c r="C23" s="182" t="e">
        <f t="shared" si="2"/>
        <v>#REF!</v>
      </c>
      <c r="D23" s="189" t="e">
        <f t="shared" si="3"/>
        <v>#REF!</v>
      </c>
      <c r="E23" s="190" t="e">
        <f t="shared" si="4"/>
        <v>#REF!</v>
      </c>
      <c r="F23" s="129" t="e">
        <f>SUMIF(#REF!,'Général compta'!A23,#REF!)</f>
        <v>#REF!</v>
      </c>
      <c r="G23" s="130" t="e">
        <f>SUMIF(#REF!,'Général compta'!A23,#REF!)</f>
        <v>#REF!</v>
      </c>
      <c r="H23" s="129" t="e">
        <f>SUMIF(#REF!,'Général compta'!A23,#REF!)</f>
        <v>#REF!</v>
      </c>
      <c r="I23" s="130" t="e">
        <f>SUMIF(#REF!,'Général compta'!A23,#REF!)</f>
        <v>#REF!</v>
      </c>
      <c r="J23" s="129" t="e">
        <f>SUMIF(#REF!,'Général compta'!$A23,#REF!)</f>
        <v>#REF!</v>
      </c>
      <c r="K23" s="130" t="e">
        <f>SUMIF(#REF!,'Général compta'!$A23,#REF!)</f>
        <v>#REF!</v>
      </c>
    </row>
    <row r="24" spans="1:11" x14ac:dyDescent="0.25">
      <c r="A24" s="149" t="s">
        <v>186</v>
      </c>
      <c r="B24" s="134" t="s">
        <v>187</v>
      </c>
      <c r="C24" s="182" t="e">
        <f t="shared" si="2"/>
        <v>#REF!</v>
      </c>
      <c r="D24" s="189" t="e">
        <f t="shared" si="3"/>
        <v>#REF!</v>
      </c>
      <c r="E24" s="190" t="e">
        <f t="shared" si="4"/>
        <v>#REF!</v>
      </c>
      <c r="F24" s="129" t="e">
        <f>SUMIF(#REF!,'Général compta'!A24,#REF!)</f>
        <v>#REF!</v>
      </c>
      <c r="G24" s="130" t="e">
        <f>SUMIF(#REF!,'Général compta'!A24,#REF!)</f>
        <v>#REF!</v>
      </c>
      <c r="H24" s="129" t="e">
        <f>SUMIF(#REF!,'Général compta'!A24,#REF!)</f>
        <v>#REF!</v>
      </c>
      <c r="I24" s="130" t="e">
        <f>SUMIF(#REF!,'Général compta'!A24,#REF!)</f>
        <v>#REF!</v>
      </c>
      <c r="J24" s="129" t="e">
        <f>SUMIF(#REF!,'Général compta'!$A24,#REF!)</f>
        <v>#REF!</v>
      </c>
      <c r="K24" s="130" t="e">
        <f>SUMIF(#REF!,'Général compta'!$A24,#REF!)</f>
        <v>#REF!</v>
      </c>
    </row>
    <row r="25" spans="1:11" x14ac:dyDescent="0.25">
      <c r="A25" s="149" t="s">
        <v>188</v>
      </c>
      <c r="B25" s="134" t="s">
        <v>189</v>
      </c>
      <c r="C25" s="182" t="e">
        <f t="shared" si="2"/>
        <v>#REF!</v>
      </c>
      <c r="D25" s="189" t="e">
        <f t="shared" si="3"/>
        <v>#REF!</v>
      </c>
      <c r="E25" s="190" t="e">
        <f t="shared" si="4"/>
        <v>#REF!</v>
      </c>
      <c r="F25" s="129" t="e">
        <f>SUMIF(#REF!,'Général compta'!A25,#REF!)</f>
        <v>#REF!</v>
      </c>
      <c r="G25" s="130" t="e">
        <f>SUMIF(#REF!,'Général compta'!A25,#REF!)</f>
        <v>#REF!</v>
      </c>
      <c r="H25" s="129" t="e">
        <f>SUMIF(#REF!,'Général compta'!A25,#REF!)</f>
        <v>#REF!</v>
      </c>
      <c r="I25" s="130" t="e">
        <f>SUMIF(#REF!,'Général compta'!A25,#REF!)</f>
        <v>#REF!</v>
      </c>
      <c r="J25" s="129" t="e">
        <f>SUMIF(#REF!,'Général compta'!$A25,#REF!)</f>
        <v>#REF!</v>
      </c>
      <c r="K25" s="130" t="e">
        <f>SUMIF(#REF!,'Général compta'!$A25,#REF!)</f>
        <v>#REF!</v>
      </c>
    </row>
    <row r="26" spans="1:11" x14ac:dyDescent="0.25">
      <c r="A26" s="149" t="s">
        <v>190</v>
      </c>
      <c r="B26" s="134" t="s">
        <v>191</v>
      </c>
      <c r="C26" s="182" t="e">
        <f t="shared" si="2"/>
        <v>#REF!</v>
      </c>
      <c r="D26" s="189" t="e">
        <f t="shared" si="3"/>
        <v>#REF!</v>
      </c>
      <c r="E26" s="190" t="e">
        <f t="shared" si="4"/>
        <v>#REF!</v>
      </c>
      <c r="F26" s="129" t="e">
        <f>SUMIF(#REF!,'Général compta'!A26,#REF!)</f>
        <v>#REF!</v>
      </c>
      <c r="G26" s="130" t="e">
        <f>SUMIF(#REF!,'Général compta'!A26,#REF!)</f>
        <v>#REF!</v>
      </c>
      <c r="H26" s="129" t="e">
        <f>SUMIF(#REF!,'Général compta'!A26,#REF!)</f>
        <v>#REF!</v>
      </c>
      <c r="I26" s="130" t="e">
        <f>SUMIF(#REF!,'Général compta'!A26,#REF!)</f>
        <v>#REF!</v>
      </c>
      <c r="J26" s="129" t="e">
        <f>SUMIF(#REF!,'Général compta'!$A26,#REF!)</f>
        <v>#REF!</v>
      </c>
      <c r="K26" s="130" t="e">
        <f>SUMIF(#REF!,'Général compta'!$A26,#REF!)</f>
        <v>#REF!</v>
      </c>
    </row>
    <row r="27" spans="1:11" x14ac:dyDescent="0.25">
      <c r="A27" s="149" t="s">
        <v>192</v>
      </c>
      <c r="B27" s="134" t="s">
        <v>193</v>
      </c>
      <c r="C27" s="182" t="e">
        <f t="shared" si="2"/>
        <v>#REF!</v>
      </c>
      <c r="D27" s="189" t="e">
        <f t="shared" si="3"/>
        <v>#REF!</v>
      </c>
      <c r="E27" s="190" t="e">
        <f t="shared" si="4"/>
        <v>#REF!</v>
      </c>
      <c r="F27" s="129" t="e">
        <f>SUMIF(#REF!,'Général compta'!A27,#REF!)</f>
        <v>#REF!</v>
      </c>
      <c r="G27" s="130" t="e">
        <f>SUMIF(#REF!,'Général compta'!A27,#REF!)</f>
        <v>#REF!</v>
      </c>
      <c r="H27" s="129" t="e">
        <f>SUMIF(#REF!,'Général compta'!A27,#REF!)</f>
        <v>#REF!</v>
      </c>
      <c r="I27" s="130" t="e">
        <f>SUMIF(#REF!,'Général compta'!A27,#REF!)</f>
        <v>#REF!</v>
      </c>
      <c r="J27" s="129" t="e">
        <f>SUMIF(#REF!,'Général compta'!$A27,#REF!)</f>
        <v>#REF!</v>
      </c>
      <c r="K27" s="130" t="e">
        <f>SUMIF(#REF!,'Général compta'!$A27,#REF!)</f>
        <v>#REF!</v>
      </c>
    </row>
    <row r="28" spans="1:11" x14ac:dyDescent="0.25">
      <c r="A28" s="149" t="s">
        <v>194</v>
      </c>
      <c r="B28" s="134" t="s">
        <v>195</v>
      </c>
      <c r="C28" s="182" t="e">
        <f t="shared" si="2"/>
        <v>#REF!</v>
      </c>
      <c r="D28" s="189" t="e">
        <f t="shared" si="3"/>
        <v>#REF!</v>
      </c>
      <c r="E28" s="190" t="e">
        <f t="shared" si="4"/>
        <v>#REF!</v>
      </c>
      <c r="F28" s="129" t="e">
        <f>SUMIF(#REF!,'Général compta'!A28,#REF!)</f>
        <v>#REF!</v>
      </c>
      <c r="G28" s="130" t="e">
        <f>SUMIF(#REF!,'Général compta'!A28,#REF!)</f>
        <v>#REF!</v>
      </c>
      <c r="H28" s="129" t="e">
        <f>SUMIF(#REF!,'Général compta'!A28,#REF!)</f>
        <v>#REF!</v>
      </c>
      <c r="I28" s="130" t="e">
        <f>SUMIF(#REF!,'Général compta'!A28,#REF!)</f>
        <v>#REF!</v>
      </c>
      <c r="J28" s="129" t="e">
        <f>SUMIF(#REF!,'Général compta'!$A28,#REF!)</f>
        <v>#REF!</v>
      </c>
      <c r="K28" s="130" t="e">
        <f>SUMIF(#REF!,'Général compta'!$A28,#REF!)</f>
        <v>#REF!</v>
      </c>
    </row>
    <row r="29" spans="1:11" x14ac:dyDescent="0.25">
      <c r="A29" s="149" t="s">
        <v>196</v>
      </c>
      <c r="B29" s="134" t="s">
        <v>197</v>
      </c>
      <c r="C29" s="182" t="e">
        <f t="shared" si="2"/>
        <v>#REF!</v>
      </c>
      <c r="D29" s="189" t="e">
        <f t="shared" si="3"/>
        <v>#REF!</v>
      </c>
      <c r="E29" s="190" t="e">
        <f t="shared" si="4"/>
        <v>#REF!</v>
      </c>
      <c r="F29" s="129" t="e">
        <f>SUMIF(#REF!,'Général compta'!A29,#REF!)</f>
        <v>#REF!</v>
      </c>
      <c r="G29" s="130" t="e">
        <f>SUMIF(#REF!,'Général compta'!A29,#REF!)</f>
        <v>#REF!</v>
      </c>
      <c r="H29" s="129" t="e">
        <f>SUMIF(#REF!,'Général compta'!A29,#REF!)</f>
        <v>#REF!</v>
      </c>
      <c r="I29" s="130" t="e">
        <f>SUMIF(#REF!,'Général compta'!A29,#REF!)</f>
        <v>#REF!</v>
      </c>
      <c r="J29" s="129" t="e">
        <f>SUMIF(#REF!,'Général compta'!$A29,#REF!)</f>
        <v>#REF!</v>
      </c>
      <c r="K29" s="130" t="e">
        <f>SUMIF(#REF!,'Général compta'!$A29,#REF!)</f>
        <v>#REF!</v>
      </c>
    </row>
    <row r="30" spans="1:11" x14ac:dyDescent="0.25">
      <c r="A30" s="149" t="s">
        <v>198</v>
      </c>
      <c r="B30" s="134" t="s">
        <v>199</v>
      </c>
      <c r="C30" s="182" t="e">
        <f t="shared" si="2"/>
        <v>#REF!</v>
      </c>
      <c r="D30" s="189" t="e">
        <f t="shared" si="3"/>
        <v>#REF!</v>
      </c>
      <c r="E30" s="190" t="e">
        <f t="shared" si="4"/>
        <v>#REF!</v>
      </c>
      <c r="F30" s="129" t="e">
        <f>SUMIF(#REF!,'Général compta'!A30,#REF!)</f>
        <v>#REF!</v>
      </c>
      <c r="G30" s="130" t="e">
        <f>SUMIF(#REF!,'Général compta'!A30,#REF!)</f>
        <v>#REF!</v>
      </c>
      <c r="H30" s="129" t="e">
        <f>SUMIF(#REF!,'Général compta'!A30,#REF!)</f>
        <v>#REF!</v>
      </c>
      <c r="I30" s="130" t="e">
        <f>SUMIF(#REF!,'Général compta'!A30,#REF!)</f>
        <v>#REF!</v>
      </c>
      <c r="J30" s="129" t="e">
        <f>SUMIF(#REF!,'Général compta'!$A30,#REF!)</f>
        <v>#REF!</v>
      </c>
      <c r="K30" s="130" t="e">
        <f>SUMIF(#REF!,'Général compta'!$A30,#REF!)</f>
        <v>#REF!</v>
      </c>
    </row>
    <row r="31" spans="1:11" x14ac:dyDescent="0.25">
      <c r="A31" s="149" t="s">
        <v>200</v>
      </c>
      <c r="B31" s="134" t="s">
        <v>201</v>
      </c>
      <c r="C31" s="182" t="e">
        <f t="shared" si="2"/>
        <v>#REF!</v>
      </c>
      <c r="D31" s="189" t="e">
        <f t="shared" si="3"/>
        <v>#REF!</v>
      </c>
      <c r="E31" s="190" t="e">
        <f t="shared" si="4"/>
        <v>#REF!</v>
      </c>
      <c r="F31" s="129" t="e">
        <f>SUMIF(#REF!,'Général compta'!A31,#REF!)</f>
        <v>#REF!</v>
      </c>
      <c r="G31" s="130" t="e">
        <f>SUMIF(#REF!,'Général compta'!A31,#REF!)</f>
        <v>#REF!</v>
      </c>
      <c r="H31" s="129" t="e">
        <f>SUMIF(#REF!,'Général compta'!A31,#REF!)</f>
        <v>#REF!</v>
      </c>
      <c r="I31" s="130" t="e">
        <f>SUMIF(#REF!,'Général compta'!A31,#REF!)</f>
        <v>#REF!</v>
      </c>
      <c r="J31" s="129" t="e">
        <f>SUMIF(#REF!,'Général compta'!$A31,#REF!)</f>
        <v>#REF!</v>
      </c>
      <c r="K31" s="130" t="e">
        <f>SUMIF(#REF!,'Général compta'!$A31,#REF!)</f>
        <v>#REF!</v>
      </c>
    </row>
    <row r="32" spans="1:11" x14ac:dyDescent="0.25">
      <c r="A32" s="149" t="s">
        <v>202</v>
      </c>
      <c r="B32" s="134" t="s">
        <v>203</v>
      </c>
      <c r="C32" s="182" t="e">
        <f t="shared" si="2"/>
        <v>#REF!</v>
      </c>
      <c r="D32" s="189" t="e">
        <f t="shared" si="3"/>
        <v>#REF!</v>
      </c>
      <c r="E32" s="190" t="e">
        <f t="shared" si="4"/>
        <v>#REF!</v>
      </c>
      <c r="F32" s="129" t="e">
        <f>SUMIF(#REF!,'Général compta'!A32,#REF!)</f>
        <v>#REF!</v>
      </c>
      <c r="G32" s="130" t="e">
        <f>SUMIF(#REF!,'Général compta'!A32,#REF!)</f>
        <v>#REF!</v>
      </c>
      <c r="H32" s="129" t="e">
        <f>SUMIF(#REF!,'Général compta'!A32,#REF!)</f>
        <v>#REF!</v>
      </c>
      <c r="I32" s="130" t="e">
        <f>SUMIF(#REF!,'Général compta'!A32,#REF!)</f>
        <v>#REF!</v>
      </c>
      <c r="J32" s="129" t="e">
        <f>SUMIF(#REF!,'Général compta'!$A32,#REF!)</f>
        <v>#REF!</v>
      </c>
      <c r="K32" s="130" t="e">
        <f>SUMIF(#REF!,'Général compta'!$A32,#REF!)</f>
        <v>#REF!</v>
      </c>
    </row>
    <row r="33" spans="1:11" x14ac:dyDescent="0.25">
      <c r="A33" s="149" t="s">
        <v>204</v>
      </c>
      <c r="B33" s="134" t="s">
        <v>205</v>
      </c>
      <c r="C33" s="182" t="e">
        <f t="shared" si="2"/>
        <v>#REF!</v>
      </c>
      <c r="D33" s="189" t="e">
        <f t="shared" si="3"/>
        <v>#REF!</v>
      </c>
      <c r="E33" s="190" t="e">
        <f t="shared" si="4"/>
        <v>#REF!</v>
      </c>
      <c r="F33" s="129" t="e">
        <f>SUMIF(#REF!,'Général compta'!A33,#REF!)</f>
        <v>#REF!</v>
      </c>
      <c r="G33" s="130" t="e">
        <f>SUMIF(#REF!,'Général compta'!A33,#REF!)</f>
        <v>#REF!</v>
      </c>
      <c r="H33" s="129" t="e">
        <f>SUMIF(#REF!,'Général compta'!A33,#REF!)</f>
        <v>#REF!</v>
      </c>
      <c r="I33" s="130" t="e">
        <f>SUMIF(#REF!,'Général compta'!A33,#REF!)</f>
        <v>#REF!</v>
      </c>
      <c r="J33" s="129" t="e">
        <f>SUMIF(#REF!,'Général compta'!$A33,#REF!)</f>
        <v>#REF!</v>
      </c>
      <c r="K33" s="130" t="e">
        <f>SUMIF(#REF!,'Général compta'!$A33,#REF!)</f>
        <v>#REF!</v>
      </c>
    </row>
    <row r="34" spans="1:11" x14ac:dyDescent="0.25">
      <c r="A34" s="156" t="s">
        <v>206</v>
      </c>
      <c r="B34" s="157" t="s">
        <v>207</v>
      </c>
      <c r="C34" s="183" t="e">
        <f t="shared" si="2"/>
        <v>#REF!</v>
      </c>
      <c r="D34" s="191" t="e">
        <f t="shared" si="3"/>
        <v>#REF!</v>
      </c>
      <c r="E34" s="192" t="e">
        <f t="shared" si="4"/>
        <v>#REF!</v>
      </c>
      <c r="F34" s="203" t="e">
        <f>SUMIF(#REF!,'Général compta'!A34,#REF!)</f>
        <v>#REF!</v>
      </c>
      <c r="G34" s="204" t="e">
        <f>SUMIF(#REF!,'Général compta'!A34,#REF!)</f>
        <v>#REF!</v>
      </c>
      <c r="H34" s="203" t="e">
        <f>SUMIF(#REF!,'Général compta'!A34,#REF!)</f>
        <v>#REF!</v>
      </c>
      <c r="I34" s="204" t="e">
        <f>SUMIF(#REF!,'Général compta'!A34,#REF!)</f>
        <v>#REF!</v>
      </c>
      <c r="J34" s="203" t="e">
        <f>SUMIF(#REF!,'Général compta'!$A34,#REF!)</f>
        <v>#REF!</v>
      </c>
      <c r="K34" s="204" t="e">
        <f>SUMIF(#REF!,'Général compta'!$A34,#REF!)</f>
        <v>#REF!</v>
      </c>
    </row>
    <row r="35" spans="1:11" s="37" customFormat="1" x14ac:dyDescent="0.25">
      <c r="A35" s="154">
        <v>622</v>
      </c>
      <c r="B35" s="155" t="s">
        <v>208</v>
      </c>
      <c r="C35" s="177" t="e">
        <f t="shared" si="2"/>
        <v>#REF!</v>
      </c>
      <c r="D35" s="185" t="e">
        <f t="shared" si="3"/>
        <v>#REF!</v>
      </c>
      <c r="E35" s="186" t="e">
        <f t="shared" si="4"/>
        <v>#REF!</v>
      </c>
      <c r="F35" s="185" t="e">
        <f>SUM(F36:F43)</f>
        <v>#REF!</v>
      </c>
      <c r="G35" s="186" t="e">
        <f t="shared" ref="G35:K35" si="7">SUM(G36:G43)</f>
        <v>#REF!</v>
      </c>
      <c r="H35" s="185" t="e">
        <f>SUM(H36:H43)</f>
        <v>#REF!</v>
      </c>
      <c r="I35" s="186" t="e">
        <f t="shared" ref="I35" si="8">SUM(I36:I43)</f>
        <v>#REF!</v>
      </c>
      <c r="J35" s="185" t="e">
        <f t="shared" si="7"/>
        <v>#REF!</v>
      </c>
      <c r="K35" s="186" t="e">
        <f t="shared" si="7"/>
        <v>#REF!</v>
      </c>
    </row>
    <row r="36" spans="1:11" x14ac:dyDescent="0.25">
      <c r="A36" s="152" t="s">
        <v>209</v>
      </c>
      <c r="B36" s="153" t="s">
        <v>210</v>
      </c>
      <c r="C36" s="181" t="e">
        <f t="shared" si="2"/>
        <v>#REF!</v>
      </c>
      <c r="D36" s="187" t="e">
        <f t="shared" si="3"/>
        <v>#REF!</v>
      </c>
      <c r="E36" s="188" t="e">
        <f t="shared" si="4"/>
        <v>#REF!</v>
      </c>
      <c r="F36" s="201" t="e">
        <f>SUMIF(#REF!,'Général compta'!A36,#REF!)</f>
        <v>#REF!</v>
      </c>
      <c r="G36" s="202" t="e">
        <f>SUMIF(#REF!,'Général compta'!A36,#REF!)</f>
        <v>#REF!</v>
      </c>
      <c r="H36" s="201" t="e">
        <f>SUMIF(#REF!,'Général compta'!A36,#REF!)</f>
        <v>#REF!</v>
      </c>
      <c r="I36" s="202" t="e">
        <f>SUMIF(#REF!,'Général compta'!A36,#REF!)</f>
        <v>#REF!</v>
      </c>
      <c r="J36" s="201" t="e">
        <f>SUMIF(#REF!,'Général compta'!$A36,#REF!)</f>
        <v>#REF!</v>
      </c>
      <c r="K36" s="202" t="e">
        <f>SUMIF(#REF!,'Général compta'!$A36,#REF!)</f>
        <v>#REF!</v>
      </c>
    </row>
    <row r="37" spans="1:11" x14ac:dyDescent="0.25">
      <c r="A37" s="149" t="s">
        <v>211</v>
      </c>
      <c r="B37" s="134" t="s">
        <v>212</v>
      </c>
      <c r="C37" s="182" t="e">
        <f t="shared" si="2"/>
        <v>#REF!</v>
      </c>
      <c r="D37" s="189" t="e">
        <f t="shared" si="3"/>
        <v>#REF!</v>
      </c>
      <c r="E37" s="190" t="e">
        <f t="shared" si="4"/>
        <v>#REF!</v>
      </c>
      <c r="F37" s="129" t="e">
        <f>SUMIF(#REF!,'Général compta'!A37,#REF!)</f>
        <v>#REF!</v>
      </c>
      <c r="G37" s="130" t="e">
        <f>SUMIF(#REF!,'Général compta'!A37,#REF!)</f>
        <v>#REF!</v>
      </c>
      <c r="H37" s="129" t="e">
        <f>SUMIF(#REF!,'Général compta'!A37,#REF!)</f>
        <v>#REF!</v>
      </c>
      <c r="I37" s="130" t="e">
        <f>SUMIF(#REF!,'Général compta'!A37,#REF!)</f>
        <v>#REF!</v>
      </c>
      <c r="J37" s="129" t="e">
        <f>SUMIF(#REF!,'Général compta'!$A37,#REF!)</f>
        <v>#REF!</v>
      </c>
      <c r="K37" s="130" t="e">
        <f>SUMIF(#REF!,'Général compta'!$A37,#REF!)</f>
        <v>#REF!</v>
      </c>
    </row>
    <row r="38" spans="1:11" x14ac:dyDescent="0.25">
      <c r="A38" s="149" t="s">
        <v>302</v>
      </c>
      <c r="B38" s="134" t="s">
        <v>213</v>
      </c>
      <c r="C38" s="182" t="e">
        <f t="shared" si="2"/>
        <v>#REF!</v>
      </c>
      <c r="D38" s="189" t="e">
        <f t="shared" si="3"/>
        <v>#REF!</v>
      </c>
      <c r="E38" s="190" t="e">
        <f t="shared" si="4"/>
        <v>#REF!</v>
      </c>
      <c r="F38" s="129" t="e">
        <f>SUMIF(#REF!,'Général compta'!A38,#REF!)</f>
        <v>#REF!</v>
      </c>
      <c r="G38" s="130" t="e">
        <f>SUMIF(#REF!,'Général compta'!A38,#REF!)</f>
        <v>#REF!</v>
      </c>
      <c r="H38" s="129" t="e">
        <f>SUMIF(#REF!,'Général compta'!A38,#REF!)</f>
        <v>#REF!</v>
      </c>
      <c r="I38" s="130" t="e">
        <f>SUMIF(#REF!,'Général compta'!A38,#REF!)</f>
        <v>#REF!</v>
      </c>
      <c r="J38" s="129" t="e">
        <f>SUMIF(#REF!,'Général compta'!$A38,#REF!)</f>
        <v>#REF!</v>
      </c>
      <c r="K38" s="130" t="e">
        <f>SUMIF(#REF!,'Général compta'!$A38,#REF!)</f>
        <v>#REF!</v>
      </c>
    </row>
    <row r="39" spans="1:11" x14ac:dyDescent="0.25">
      <c r="A39" s="149" t="s">
        <v>214</v>
      </c>
      <c r="B39" s="134" t="s">
        <v>215</v>
      </c>
      <c r="C39" s="182" t="e">
        <f t="shared" si="2"/>
        <v>#REF!</v>
      </c>
      <c r="D39" s="189" t="e">
        <f t="shared" si="3"/>
        <v>#REF!</v>
      </c>
      <c r="E39" s="190" t="e">
        <f t="shared" si="4"/>
        <v>#REF!</v>
      </c>
      <c r="F39" s="129" t="e">
        <f>SUMIF(#REF!,'Général compta'!A39,#REF!)</f>
        <v>#REF!</v>
      </c>
      <c r="G39" s="130" t="e">
        <f>SUMIF(#REF!,'Général compta'!A39,#REF!)</f>
        <v>#REF!</v>
      </c>
      <c r="H39" s="129" t="e">
        <f>SUMIF(#REF!,'Général compta'!A39,#REF!)</f>
        <v>#REF!</v>
      </c>
      <c r="I39" s="130" t="e">
        <f>SUMIF(#REF!,'Général compta'!A39,#REF!)</f>
        <v>#REF!</v>
      </c>
      <c r="J39" s="129" t="e">
        <f>SUMIF(#REF!,'Général compta'!$A39,#REF!)</f>
        <v>#REF!</v>
      </c>
      <c r="K39" s="130" t="e">
        <f>SUMIF(#REF!,'Général compta'!$A39,#REF!)</f>
        <v>#REF!</v>
      </c>
    </row>
    <row r="40" spans="1:11" x14ac:dyDescent="0.25">
      <c r="A40" s="149" t="s">
        <v>216</v>
      </c>
      <c r="B40" s="134" t="s">
        <v>217</v>
      </c>
      <c r="C40" s="182" t="e">
        <f t="shared" si="2"/>
        <v>#REF!</v>
      </c>
      <c r="D40" s="189" t="e">
        <f t="shared" si="3"/>
        <v>#REF!</v>
      </c>
      <c r="E40" s="190" t="e">
        <f t="shared" si="4"/>
        <v>#REF!</v>
      </c>
      <c r="F40" s="129" t="e">
        <f>SUMIF(#REF!,'Général compta'!A40,#REF!)</f>
        <v>#REF!</v>
      </c>
      <c r="G40" s="130" t="e">
        <f>SUMIF(#REF!,'Général compta'!A40,#REF!)</f>
        <v>#REF!</v>
      </c>
      <c r="H40" s="129" t="e">
        <f>SUMIF(#REF!,'Général compta'!A40,#REF!)</f>
        <v>#REF!</v>
      </c>
      <c r="I40" s="130" t="e">
        <f>SUMIF(#REF!,'Général compta'!A40,#REF!)</f>
        <v>#REF!</v>
      </c>
      <c r="J40" s="129" t="e">
        <f>SUMIF(#REF!,'Général compta'!$A40,#REF!)</f>
        <v>#REF!</v>
      </c>
      <c r="K40" s="130" t="e">
        <f>SUMIF(#REF!,'Général compta'!$A40,#REF!)</f>
        <v>#REF!</v>
      </c>
    </row>
    <row r="41" spans="1:11" x14ac:dyDescent="0.25">
      <c r="A41" s="149" t="s">
        <v>218</v>
      </c>
      <c r="B41" s="134" t="s">
        <v>219</v>
      </c>
      <c r="C41" s="182" t="e">
        <f t="shared" si="2"/>
        <v>#REF!</v>
      </c>
      <c r="D41" s="189" t="e">
        <f t="shared" si="3"/>
        <v>#REF!</v>
      </c>
      <c r="E41" s="190" t="e">
        <f t="shared" si="4"/>
        <v>#REF!</v>
      </c>
      <c r="F41" s="129" t="e">
        <f>SUMIF(#REF!,'Général compta'!A41,#REF!)</f>
        <v>#REF!</v>
      </c>
      <c r="G41" s="130" t="e">
        <f>SUMIF(#REF!,'Général compta'!A41,#REF!)</f>
        <v>#REF!</v>
      </c>
      <c r="H41" s="129" t="e">
        <f>SUMIF(#REF!,'Général compta'!A41,#REF!)</f>
        <v>#REF!</v>
      </c>
      <c r="I41" s="130" t="e">
        <f>SUMIF(#REF!,'Général compta'!A41,#REF!)</f>
        <v>#REF!</v>
      </c>
      <c r="J41" s="129" t="e">
        <f>SUMIF(#REF!,'Général compta'!$A41,#REF!)</f>
        <v>#REF!</v>
      </c>
      <c r="K41" s="130" t="e">
        <f>SUMIF(#REF!,'Général compta'!$A41,#REF!)</f>
        <v>#REF!</v>
      </c>
    </row>
    <row r="42" spans="1:11" x14ac:dyDescent="0.25">
      <c r="A42" s="149" t="s">
        <v>220</v>
      </c>
      <c r="B42" s="134" t="s">
        <v>221</v>
      </c>
      <c r="C42" s="182" t="e">
        <f t="shared" si="2"/>
        <v>#REF!</v>
      </c>
      <c r="D42" s="189" t="e">
        <f t="shared" si="3"/>
        <v>#REF!</v>
      </c>
      <c r="E42" s="190" t="e">
        <f t="shared" si="4"/>
        <v>#REF!</v>
      </c>
      <c r="F42" s="129" t="e">
        <f>SUMIF(#REF!,'Général compta'!A42,#REF!)</f>
        <v>#REF!</v>
      </c>
      <c r="G42" s="130" t="e">
        <f>SUMIF(#REF!,'Général compta'!A42,#REF!)</f>
        <v>#REF!</v>
      </c>
      <c r="H42" s="129" t="e">
        <f>SUMIF(#REF!,'Général compta'!A42,#REF!)</f>
        <v>#REF!</v>
      </c>
      <c r="I42" s="130" t="e">
        <f>SUMIF(#REF!,'Général compta'!A42,#REF!)</f>
        <v>#REF!</v>
      </c>
      <c r="J42" s="129" t="e">
        <f>SUMIF(#REF!,'Général compta'!$A42,#REF!)</f>
        <v>#REF!</v>
      </c>
      <c r="K42" s="130" t="e">
        <f>SUMIF(#REF!,'Général compta'!$A42,#REF!)</f>
        <v>#REF!</v>
      </c>
    </row>
    <row r="43" spans="1:11" x14ac:dyDescent="0.25">
      <c r="A43" s="156" t="s">
        <v>222</v>
      </c>
      <c r="B43" s="157" t="s">
        <v>223</v>
      </c>
      <c r="C43" s="183" t="e">
        <f t="shared" si="2"/>
        <v>#REF!</v>
      </c>
      <c r="D43" s="191" t="e">
        <f t="shared" si="3"/>
        <v>#REF!</v>
      </c>
      <c r="E43" s="192" t="e">
        <f t="shared" si="4"/>
        <v>#REF!</v>
      </c>
      <c r="F43" s="203" t="e">
        <f>SUMIF(#REF!,'Général compta'!A43,#REF!)</f>
        <v>#REF!</v>
      </c>
      <c r="G43" s="204" t="e">
        <f>SUMIF(#REF!,'Général compta'!A43,#REF!)</f>
        <v>#REF!</v>
      </c>
      <c r="H43" s="203" t="e">
        <f>SUMIF(#REF!,'Général compta'!A43,#REF!)</f>
        <v>#REF!</v>
      </c>
      <c r="I43" s="204" t="e">
        <f>SUMIF(#REF!,'Général compta'!A43,#REF!)</f>
        <v>#REF!</v>
      </c>
      <c r="J43" s="203" t="e">
        <f>SUMIF(#REF!,'Général compta'!$A43,#REF!)</f>
        <v>#REF!</v>
      </c>
      <c r="K43" s="204" t="e">
        <f>SUMIF(#REF!,'Général compta'!$A43,#REF!)</f>
        <v>#REF!</v>
      </c>
    </row>
    <row r="44" spans="1:11" s="37" customFormat="1" x14ac:dyDescent="0.25">
      <c r="A44" s="154">
        <v>622</v>
      </c>
      <c r="B44" s="155" t="s">
        <v>224</v>
      </c>
      <c r="C44" s="177" t="e">
        <f t="shared" si="2"/>
        <v>#REF!</v>
      </c>
      <c r="D44" s="185" t="e">
        <f t="shared" si="3"/>
        <v>#REF!</v>
      </c>
      <c r="E44" s="186" t="e">
        <f t="shared" si="4"/>
        <v>#REF!</v>
      </c>
      <c r="F44" s="185" t="e">
        <f>SUM(F45:F48)</f>
        <v>#REF!</v>
      </c>
      <c r="G44" s="186" t="e">
        <f t="shared" ref="G44:K44" si="9">SUM(G45:G48)</f>
        <v>#REF!</v>
      </c>
      <c r="H44" s="185" t="e">
        <f>SUM(H45:H48)</f>
        <v>#REF!</v>
      </c>
      <c r="I44" s="186" t="e">
        <f t="shared" ref="I44" si="10">SUM(I45:I48)</f>
        <v>#REF!</v>
      </c>
      <c r="J44" s="185" t="e">
        <f t="shared" si="9"/>
        <v>#REF!</v>
      </c>
      <c r="K44" s="186" t="e">
        <f t="shared" si="9"/>
        <v>#REF!</v>
      </c>
    </row>
    <row r="45" spans="1:11" x14ac:dyDescent="0.25">
      <c r="A45" s="152" t="s">
        <v>225</v>
      </c>
      <c r="B45" s="153" t="s">
        <v>226</v>
      </c>
      <c r="C45" s="181" t="e">
        <f t="shared" si="2"/>
        <v>#REF!</v>
      </c>
      <c r="D45" s="187" t="e">
        <f t="shared" si="3"/>
        <v>#REF!</v>
      </c>
      <c r="E45" s="188" t="e">
        <f t="shared" si="4"/>
        <v>#REF!</v>
      </c>
      <c r="F45" s="201" t="e">
        <f>SUMIF(#REF!,'Général compta'!A45,#REF!)</f>
        <v>#REF!</v>
      </c>
      <c r="G45" s="202" t="e">
        <f>SUMIF(#REF!,'Général compta'!A45,#REF!)</f>
        <v>#REF!</v>
      </c>
      <c r="H45" s="201" t="e">
        <f>SUMIF(#REF!,'Général compta'!A45,#REF!)</f>
        <v>#REF!</v>
      </c>
      <c r="I45" s="202" t="e">
        <f>SUMIF(#REF!,'Général compta'!A45,#REF!)</f>
        <v>#REF!</v>
      </c>
      <c r="J45" s="201" t="e">
        <f>SUMIF(#REF!,'Général compta'!$A45,#REF!)</f>
        <v>#REF!</v>
      </c>
      <c r="K45" s="202" t="e">
        <f>SUMIF(#REF!,'Général compta'!$A45,#REF!)</f>
        <v>#REF!</v>
      </c>
    </row>
    <row r="46" spans="1:11" x14ac:dyDescent="0.25">
      <c r="A46" s="149" t="s">
        <v>227</v>
      </c>
      <c r="B46" s="134" t="s">
        <v>228</v>
      </c>
      <c r="C46" s="182" t="e">
        <f t="shared" si="2"/>
        <v>#REF!</v>
      </c>
      <c r="D46" s="189" t="e">
        <f t="shared" si="3"/>
        <v>#REF!</v>
      </c>
      <c r="E46" s="190" t="e">
        <f t="shared" si="4"/>
        <v>#REF!</v>
      </c>
      <c r="F46" s="129" t="e">
        <f>SUMIF(#REF!,'Général compta'!A46,#REF!)</f>
        <v>#REF!</v>
      </c>
      <c r="G46" s="130" t="e">
        <f>SUMIF(#REF!,'Général compta'!A46,#REF!)</f>
        <v>#REF!</v>
      </c>
      <c r="H46" s="129" t="e">
        <f>SUMIF(#REF!,'Général compta'!A46,#REF!)</f>
        <v>#REF!</v>
      </c>
      <c r="I46" s="130" t="e">
        <f>SUMIF(#REF!,'Général compta'!A46,#REF!)</f>
        <v>#REF!</v>
      </c>
      <c r="J46" s="129" t="e">
        <f>SUMIF(#REF!,'Général compta'!$A46,#REF!)</f>
        <v>#REF!</v>
      </c>
      <c r="K46" s="130" t="e">
        <f>SUMIF(#REF!,'Général compta'!$A46,#REF!)</f>
        <v>#REF!</v>
      </c>
    </row>
    <row r="47" spans="1:11" x14ac:dyDescent="0.25">
      <c r="A47" s="149" t="s">
        <v>229</v>
      </c>
      <c r="B47" s="134" t="s">
        <v>230</v>
      </c>
      <c r="C47" s="182" t="e">
        <f t="shared" si="2"/>
        <v>#REF!</v>
      </c>
      <c r="D47" s="189" t="e">
        <f t="shared" si="3"/>
        <v>#REF!</v>
      </c>
      <c r="E47" s="190" t="e">
        <f t="shared" si="4"/>
        <v>#REF!</v>
      </c>
      <c r="F47" s="129" t="e">
        <f>SUMIF(#REF!,'Général compta'!A47,#REF!)</f>
        <v>#REF!</v>
      </c>
      <c r="G47" s="130" t="e">
        <f>SUMIF(#REF!,'Général compta'!A47,#REF!)</f>
        <v>#REF!</v>
      </c>
      <c r="H47" s="129" t="e">
        <f>SUMIF(#REF!,'Général compta'!A47,#REF!)</f>
        <v>#REF!</v>
      </c>
      <c r="I47" s="130" t="e">
        <f>SUMIF(#REF!,'Général compta'!A47,#REF!)</f>
        <v>#REF!</v>
      </c>
      <c r="J47" s="129" t="e">
        <f>SUMIF(#REF!,'Général compta'!$A47,#REF!)</f>
        <v>#REF!</v>
      </c>
      <c r="K47" s="130" t="e">
        <f>SUMIF(#REF!,'Général compta'!$A47,#REF!)</f>
        <v>#REF!</v>
      </c>
    </row>
    <row r="48" spans="1:11" x14ac:dyDescent="0.25">
      <c r="A48" s="156" t="s">
        <v>231</v>
      </c>
      <c r="B48" s="157" t="s">
        <v>232</v>
      </c>
      <c r="C48" s="183" t="e">
        <f t="shared" si="2"/>
        <v>#REF!</v>
      </c>
      <c r="D48" s="191" t="e">
        <f t="shared" si="3"/>
        <v>#REF!</v>
      </c>
      <c r="E48" s="192" t="e">
        <f t="shared" si="4"/>
        <v>#REF!</v>
      </c>
      <c r="F48" s="203" t="e">
        <f>SUMIF(#REF!,'Général compta'!A48,#REF!)</f>
        <v>#REF!</v>
      </c>
      <c r="G48" s="204" t="e">
        <f>SUMIF(#REF!,'Général compta'!A48,#REF!)</f>
        <v>#REF!</v>
      </c>
      <c r="H48" s="203" t="e">
        <f>SUMIF(#REF!,'Général compta'!A48,#REF!)</f>
        <v>#REF!</v>
      </c>
      <c r="I48" s="204" t="e">
        <f>SUMIF(#REF!,'Général compta'!A48,#REF!)</f>
        <v>#REF!</v>
      </c>
      <c r="J48" s="203" t="e">
        <f>SUMIF(#REF!,'Général compta'!$A48,#REF!)</f>
        <v>#REF!</v>
      </c>
      <c r="K48" s="204" t="e">
        <f>SUMIF(#REF!,'Général compta'!$A48,#REF!)</f>
        <v>#REF!</v>
      </c>
    </row>
    <row r="49" spans="1:11" s="37" customFormat="1" x14ac:dyDescent="0.25">
      <c r="A49" s="154" t="s">
        <v>388</v>
      </c>
      <c r="B49" s="155" t="s">
        <v>233</v>
      </c>
      <c r="C49" s="177" t="e">
        <f t="shared" si="2"/>
        <v>#REF!</v>
      </c>
      <c r="D49" s="185" t="e">
        <f t="shared" si="3"/>
        <v>#REF!</v>
      </c>
      <c r="E49" s="186" t="e">
        <f t="shared" si="4"/>
        <v>#REF!</v>
      </c>
      <c r="F49" s="185" t="e">
        <f>SUM(F50:F57)</f>
        <v>#REF!</v>
      </c>
      <c r="G49" s="186" t="e">
        <f t="shared" ref="G49:K49" si="11">SUM(G50:G57)</f>
        <v>#REF!</v>
      </c>
      <c r="H49" s="185" t="e">
        <f>SUM(H50:H57)</f>
        <v>#REF!</v>
      </c>
      <c r="I49" s="186" t="e">
        <f t="shared" ref="I49" si="12">SUM(I50:I57)</f>
        <v>#REF!</v>
      </c>
      <c r="J49" s="185" t="e">
        <f t="shared" si="11"/>
        <v>#REF!</v>
      </c>
      <c r="K49" s="186" t="e">
        <f t="shared" si="11"/>
        <v>#REF!</v>
      </c>
    </row>
    <row r="50" spans="1:11" x14ac:dyDescent="0.25">
      <c r="A50" s="152" t="s">
        <v>234</v>
      </c>
      <c r="B50" s="153" t="s">
        <v>235</v>
      </c>
      <c r="C50" s="181" t="e">
        <f t="shared" si="2"/>
        <v>#REF!</v>
      </c>
      <c r="D50" s="187" t="e">
        <f t="shared" si="3"/>
        <v>#REF!</v>
      </c>
      <c r="E50" s="188" t="e">
        <f t="shared" si="4"/>
        <v>#REF!</v>
      </c>
      <c r="F50" s="201" t="e">
        <f>SUMIF(#REF!,'Général compta'!A50,#REF!)</f>
        <v>#REF!</v>
      </c>
      <c r="G50" s="202" t="e">
        <f>SUMIF(#REF!,'Général compta'!A50,#REF!)</f>
        <v>#REF!</v>
      </c>
      <c r="H50" s="201" t="e">
        <f>SUMIF(#REF!,'Général compta'!A50,#REF!)</f>
        <v>#REF!</v>
      </c>
      <c r="I50" s="202" t="e">
        <f>SUMIF(#REF!,'Général compta'!A50,#REF!)</f>
        <v>#REF!</v>
      </c>
      <c r="J50" s="201" t="e">
        <f>SUMIF(#REF!,'Général compta'!$A50,#REF!)</f>
        <v>#REF!</v>
      </c>
      <c r="K50" s="202" t="e">
        <f>SUMIF(#REF!,'Général compta'!$A50,#REF!)</f>
        <v>#REF!</v>
      </c>
    </row>
    <row r="51" spans="1:11" x14ac:dyDescent="0.25">
      <c r="A51" s="149" t="s">
        <v>236</v>
      </c>
      <c r="B51" s="134" t="s">
        <v>237</v>
      </c>
      <c r="C51" s="182" t="e">
        <f t="shared" si="2"/>
        <v>#REF!</v>
      </c>
      <c r="D51" s="189" t="e">
        <f t="shared" si="3"/>
        <v>#REF!</v>
      </c>
      <c r="E51" s="190" t="e">
        <f t="shared" si="4"/>
        <v>#REF!</v>
      </c>
      <c r="F51" s="129" t="e">
        <f>SUMIF(#REF!,'Général compta'!A51,#REF!)</f>
        <v>#REF!</v>
      </c>
      <c r="G51" s="130" t="e">
        <f>SUMIF(#REF!,'Général compta'!A51,#REF!)</f>
        <v>#REF!</v>
      </c>
      <c r="H51" s="129" t="e">
        <f>SUMIF(#REF!,'Général compta'!A51,#REF!)</f>
        <v>#REF!</v>
      </c>
      <c r="I51" s="130" t="e">
        <f>SUMIF(#REF!,'Général compta'!A51,#REF!)</f>
        <v>#REF!</v>
      </c>
      <c r="J51" s="129" t="e">
        <f>SUMIF(#REF!,'Général compta'!$A51,#REF!)</f>
        <v>#REF!</v>
      </c>
      <c r="K51" s="130" t="e">
        <f>SUMIF(#REF!,'Général compta'!$A51,#REF!)</f>
        <v>#REF!</v>
      </c>
    </row>
    <row r="52" spans="1:11" x14ac:dyDescent="0.25">
      <c r="A52" s="149" t="s">
        <v>238</v>
      </c>
      <c r="B52" s="134" t="s">
        <v>239</v>
      </c>
      <c r="C52" s="182" t="e">
        <f t="shared" si="2"/>
        <v>#REF!</v>
      </c>
      <c r="D52" s="189" t="e">
        <f t="shared" si="3"/>
        <v>#REF!</v>
      </c>
      <c r="E52" s="190" t="e">
        <f t="shared" si="4"/>
        <v>#REF!</v>
      </c>
      <c r="F52" s="129" t="e">
        <f>SUMIF(#REF!,'Général compta'!A52,#REF!)</f>
        <v>#REF!</v>
      </c>
      <c r="G52" s="130" t="e">
        <f>SUMIF(#REF!,'Général compta'!A52,#REF!)</f>
        <v>#REF!</v>
      </c>
      <c r="H52" s="129" t="e">
        <f>SUMIF(#REF!,'Général compta'!A52,#REF!)</f>
        <v>#REF!</v>
      </c>
      <c r="I52" s="130" t="e">
        <f>SUMIF(#REF!,'Général compta'!A52,#REF!)</f>
        <v>#REF!</v>
      </c>
      <c r="J52" s="129" t="e">
        <f>SUMIF(#REF!,'Général compta'!$A52,#REF!)</f>
        <v>#REF!</v>
      </c>
      <c r="K52" s="130" t="e">
        <f>SUMIF(#REF!,'Général compta'!$A52,#REF!)</f>
        <v>#REF!</v>
      </c>
    </row>
    <row r="53" spans="1:11" x14ac:dyDescent="0.25">
      <c r="A53" s="149" t="s">
        <v>240</v>
      </c>
      <c r="B53" s="134" t="s">
        <v>241</v>
      </c>
      <c r="C53" s="182" t="e">
        <f t="shared" si="2"/>
        <v>#REF!</v>
      </c>
      <c r="D53" s="189" t="e">
        <f t="shared" si="3"/>
        <v>#REF!</v>
      </c>
      <c r="E53" s="190" t="e">
        <f t="shared" si="4"/>
        <v>#REF!</v>
      </c>
      <c r="F53" s="129" t="e">
        <f>SUMIF(#REF!,'Général compta'!A53,#REF!)</f>
        <v>#REF!</v>
      </c>
      <c r="G53" s="130" t="e">
        <f>SUMIF(#REF!,'Général compta'!A53,#REF!)</f>
        <v>#REF!</v>
      </c>
      <c r="H53" s="129" t="e">
        <f>SUMIF(#REF!,'Général compta'!A53,#REF!)</f>
        <v>#REF!</v>
      </c>
      <c r="I53" s="130" t="e">
        <f>SUMIF(#REF!,'Général compta'!A53,#REF!)</f>
        <v>#REF!</v>
      </c>
      <c r="J53" s="129" t="e">
        <f>SUMIF(#REF!,'Général compta'!$A53,#REF!)</f>
        <v>#REF!</v>
      </c>
      <c r="K53" s="130" t="e">
        <f>SUMIF(#REF!,'Général compta'!$A53,#REF!)</f>
        <v>#REF!</v>
      </c>
    </row>
    <row r="54" spans="1:11" x14ac:dyDescent="0.25">
      <c r="A54" s="149" t="s">
        <v>242</v>
      </c>
      <c r="B54" s="134" t="s">
        <v>243</v>
      </c>
      <c r="C54" s="182" t="e">
        <f t="shared" si="2"/>
        <v>#REF!</v>
      </c>
      <c r="D54" s="189" t="e">
        <f t="shared" si="3"/>
        <v>#REF!</v>
      </c>
      <c r="E54" s="190" t="e">
        <f t="shared" si="4"/>
        <v>#REF!</v>
      </c>
      <c r="F54" s="129" t="e">
        <f>SUMIF(#REF!,'Général compta'!A54,#REF!)</f>
        <v>#REF!</v>
      </c>
      <c r="G54" s="130" t="e">
        <f>SUMIF(#REF!,'Général compta'!A54,#REF!)</f>
        <v>#REF!</v>
      </c>
      <c r="H54" s="129" t="e">
        <f>SUMIF(#REF!,'Général compta'!A54,#REF!)</f>
        <v>#REF!</v>
      </c>
      <c r="I54" s="130" t="e">
        <f>SUMIF(#REF!,'Général compta'!A54,#REF!)</f>
        <v>#REF!</v>
      </c>
      <c r="J54" s="129" t="e">
        <f>SUMIF(#REF!,'Général compta'!$A54,#REF!)</f>
        <v>#REF!</v>
      </c>
      <c r="K54" s="130" t="e">
        <f>SUMIF(#REF!,'Général compta'!$A54,#REF!)</f>
        <v>#REF!</v>
      </c>
    </row>
    <row r="55" spans="1:11" x14ac:dyDescent="0.25">
      <c r="A55" s="149" t="s">
        <v>303</v>
      </c>
      <c r="B55" s="134" t="s">
        <v>304</v>
      </c>
      <c r="C55" s="182" t="e">
        <f t="shared" si="2"/>
        <v>#REF!</v>
      </c>
      <c r="D55" s="189" t="e">
        <f t="shared" si="3"/>
        <v>#REF!</v>
      </c>
      <c r="E55" s="190" t="e">
        <f t="shared" si="4"/>
        <v>#REF!</v>
      </c>
      <c r="F55" s="129" t="e">
        <f>SUMIF(#REF!,'Général compta'!A55,#REF!)</f>
        <v>#REF!</v>
      </c>
      <c r="G55" s="130" t="e">
        <f>SUMIF(#REF!,'Général compta'!A55,#REF!)</f>
        <v>#REF!</v>
      </c>
      <c r="H55" s="129" t="e">
        <f>SUMIF(#REF!,'Général compta'!A55,#REF!)</f>
        <v>#REF!</v>
      </c>
      <c r="I55" s="130" t="e">
        <f>SUMIF(#REF!,'Général compta'!A55,#REF!)</f>
        <v>#REF!</v>
      </c>
      <c r="J55" s="129" t="e">
        <f>SUMIF(#REF!,'Général compta'!$A55,#REF!)</f>
        <v>#REF!</v>
      </c>
      <c r="K55" s="130" t="e">
        <f>SUMIF(#REF!,'Général compta'!$A55,#REF!)</f>
        <v>#REF!</v>
      </c>
    </row>
    <row r="56" spans="1:11" x14ac:dyDescent="0.25">
      <c r="A56" s="149" t="s">
        <v>244</v>
      </c>
      <c r="B56" s="134" t="s">
        <v>305</v>
      </c>
      <c r="C56" s="182" t="e">
        <f t="shared" si="2"/>
        <v>#REF!</v>
      </c>
      <c r="D56" s="189" t="e">
        <f t="shared" si="3"/>
        <v>#REF!</v>
      </c>
      <c r="E56" s="190" t="e">
        <f t="shared" si="4"/>
        <v>#REF!</v>
      </c>
      <c r="F56" s="129" t="e">
        <f>SUMIF(#REF!,'Général compta'!A56,#REF!)</f>
        <v>#REF!</v>
      </c>
      <c r="G56" s="130" t="e">
        <f>SUMIF(#REF!,'Général compta'!A56,#REF!)</f>
        <v>#REF!</v>
      </c>
      <c r="H56" s="129" t="e">
        <f>SUMIF(#REF!,'Général compta'!A56,#REF!)</f>
        <v>#REF!</v>
      </c>
      <c r="I56" s="130" t="e">
        <f>SUMIF(#REF!,'Général compta'!A56,#REF!)</f>
        <v>#REF!</v>
      </c>
      <c r="J56" s="129" t="e">
        <f>SUMIF(#REF!,'Général compta'!$A56,#REF!)</f>
        <v>#REF!</v>
      </c>
      <c r="K56" s="130" t="e">
        <f>SUMIF(#REF!,'Général compta'!$A56,#REF!)</f>
        <v>#REF!</v>
      </c>
    </row>
    <row r="57" spans="1:11" x14ac:dyDescent="0.25">
      <c r="A57" s="156" t="s">
        <v>245</v>
      </c>
      <c r="B57" s="157" t="s">
        <v>246</v>
      </c>
      <c r="C57" s="183" t="e">
        <f t="shared" si="2"/>
        <v>#REF!</v>
      </c>
      <c r="D57" s="191" t="e">
        <f t="shared" si="3"/>
        <v>#REF!</v>
      </c>
      <c r="E57" s="192" t="e">
        <f t="shared" si="4"/>
        <v>#REF!</v>
      </c>
      <c r="F57" s="203" t="e">
        <f>SUMIF(#REF!,'Général compta'!A57,#REF!)</f>
        <v>#REF!</v>
      </c>
      <c r="G57" s="204" t="e">
        <f>SUMIF(#REF!,'Général compta'!A57,#REF!)</f>
        <v>#REF!</v>
      </c>
      <c r="H57" s="203" t="e">
        <f>SUMIF(#REF!,'Général compta'!A57,#REF!)</f>
        <v>#REF!</v>
      </c>
      <c r="I57" s="204" t="e">
        <f>SUMIF(#REF!,'Général compta'!A57,#REF!)</f>
        <v>#REF!</v>
      </c>
      <c r="J57" s="203" t="e">
        <f>SUMIF(#REF!,'Général compta'!$A57,#REF!)</f>
        <v>#REF!</v>
      </c>
      <c r="K57" s="204" t="e">
        <f>SUMIF(#REF!,'Général compta'!$A57,#REF!)</f>
        <v>#REF!</v>
      </c>
    </row>
    <row r="58" spans="1:11" s="37" customFormat="1" x14ac:dyDescent="0.25">
      <c r="A58" s="154">
        <v>626</v>
      </c>
      <c r="B58" s="155" t="s">
        <v>247</v>
      </c>
      <c r="C58" s="177" t="e">
        <f t="shared" si="2"/>
        <v>#REF!</v>
      </c>
      <c r="D58" s="185" t="e">
        <f t="shared" si="3"/>
        <v>#REF!</v>
      </c>
      <c r="E58" s="186" t="e">
        <f t="shared" si="4"/>
        <v>#REF!</v>
      </c>
      <c r="F58" s="185" t="e">
        <f>SUM(F59:F60)</f>
        <v>#REF!</v>
      </c>
      <c r="G58" s="186" t="e">
        <f t="shared" ref="G58:K58" si="13">SUM(G59:G60)</f>
        <v>#REF!</v>
      </c>
      <c r="H58" s="185" t="e">
        <f>SUM(H59:H60)</f>
        <v>#REF!</v>
      </c>
      <c r="I58" s="186" t="e">
        <f t="shared" ref="I58" si="14">SUM(I59:I60)</f>
        <v>#REF!</v>
      </c>
      <c r="J58" s="185" t="e">
        <f t="shared" si="13"/>
        <v>#REF!</v>
      </c>
      <c r="K58" s="186" t="e">
        <f t="shared" si="13"/>
        <v>#REF!</v>
      </c>
    </row>
    <row r="59" spans="1:11" x14ac:dyDescent="0.25">
      <c r="A59" s="152" t="s">
        <v>248</v>
      </c>
      <c r="B59" s="153" t="s">
        <v>249</v>
      </c>
      <c r="C59" s="181" t="e">
        <f t="shared" si="2"/>
        <v>#REF!</v>
      </c>
      <c r="D59" s="187" t="e">
        <f t="shared" si="3"/>
        <v>#REF!</v>
      </c>
      <c r="E59" s="188" t="e">
        <f t="shared" si="4"/>
        <v>#REF!</v>
      </c>
      <c r="F59" s="201" t="e">
        <f>SUMIF(#REF!,'Général compta'!A59,#REF!)</f>
        <v>#REF!</v>
      </c>
      <c r="G59" s="202" t="e">
        <f>SUMIF(#REF!,'Général compta'!A59,#REF!)</f>
        <v>#REF!</v>
      </c>
      <c r="H59" s="201" t="e">
        <f>SUMIF(#REF!,'Général compta'!A59,#REF!)</f>
        <v>#REF!</v>
      </c>
      <c r="I59" s="202" t="e">
        <f>SUMIF(#REF!,'Général compta'!A59,#REF!)</f>
        <v>#REF!</v>
      </c>
      <c r="J59" s="201" t="e">
        <f>SUMIF(#REF!,'Général compta'!$A59,#REF!)</f>
        <v>#REF!</v>
      </c>
      <c r="K59" s="202" t="e">
        <f>SUMIF(#REF!,'Général compta'!$A59,#REF!)</f>
        <v>#REF!</v>
      </c>
    </row>
    <row r="60" spans="1:11" x14ac:dyDescent="0.25">
      <c r="A60" s="156" t="s">
        <v>250</v>
      </c>
      <c r="B60" s="157" t="s">
        <v>251</v>
      </c>
      <c r="C60" s="183" t="e">
        <f t="shared" si="2"/>
        <v>#REF!</v>
      </c>
      <c r="D60" s="191" t="e">
        <f t="shared" si="3"/>
        <v>#REF!</v>
      </c>
      <c r="E60" s="192" t="e">
        <f t="shared" si="4"/>
        <v>#REF!</v>
      </c>
      <c r="F60" s="203" t="e">
        <f>SUMIF(#REF!,'Général compta'!A60,#REF!)</f>
        <v>#REF!</v>
      </c>
      <c r="G60" s="204" t="e">
        <f>SUMIF(#REF!,'Général compta'!A60,#REF!)</f>
        <v>#REF!</v>
      </c>
      <c r="H60" s="203" t="e">
        <f>SUMIF(#REF!,'Général compta'!A60,#REF!)</f>
        <v>#REF!</v>
      </c>
      <c r="I60" s="204" t="e">
        <f>SUMIF(#REF!,'Général compta'!A60,#REF!)</f>
        <v>#REF!</v>
      </c>
      <c r="J60" s="203" t="e">
        <f>SUMIF(#REF!,'Général compta'!$A60,#REF!)</f>
        <v>#REF!</v>
      </c>
      <c r="K60" s="204" t="e">
        <f>SUMIF(#REF!,'Général compta'!$A60,#REF!)</f>
        <v>#REF!</v>
      </c>
    </row>
    <row r="61" spans="1:11" s="37" customFormat="1" x14ac:dyDescent="0.25">
      <c r="A61" s="154" t="s">
        <v>389</v>
      </c>
      <c r="B61" s="155" t="s">
        <v>252</v>
      </c>
      <c r="C61" s="177" t="e">
        <f t="shared" si="2"/>
        <v>#REF!</v>
      </c>
      <c r="D61" s="185" t="e">
        <f t="shared" si="3"/>
        <v>#REF!</v>
      </c>
      <c r="E61" s="186" t="e">
        <f t="shared" si="4"/>
        <v>#REF!</v>
      </c>
      <c r="F61" s="185" t="e">
        <f>SUM(F62:F63)</f>
        <v>#REF!</v>
      </c>
      <c r="G61" s="186" t="e">
        <f t="shared" ref="G61:K61" si="15">SUM(G62:G63)</f>
        <v>#REF!</v>
      </c>
      <c r="H61" s="185" t="e">
        <f>SUM(H62:H63)</f>
        <v>#REF!</v>
      </c>
      <c r="I61" s="186" t="e">
        <f t="shared" ref="I61" si="16">SUM(I62:I63)</f>
        <v>#REF!</v>
      </c>
      <c r="J61" s="185" t="e">
        <f t="shared" si="15"/>
        <v>#REF!</v>
      </c>
      <c r="K61" s="186" t="e">
        <f t="shared" si="15"/>
        <v>#REF!</v>
      </c>
    </row>
    <row r="62" spans="1:11" x14ac:dyDescent="0.25">
      <c r="A62" s="152" t="s">
        <v>253</v>
      </c>
      <c r="B62" s="153" t="s">
        <v>254</v>
      </c>
      <c r="C62" s="181" t="e">
        <f t="shared" si="2"/>
        <v>#REF!</v>
      </c>
      <c r="D62" s="187" t="e">
        <f t="shared" si="3"/>
        <v>#REF!</v>
      </c>
      <c r="E62" s="188" t="e">
        <f t="shared" si="4"/>
        <v>#REF!</v>
      </c>
      <c r="F62" s="201" t="e">
        <f>SUMIF(#REF!,'Général compta'!A62,#REF!)</f>
        <v>#REF!</v>
      </c>
      <c r="G62" s="202" t="e">
        <f>SUMIF(#REF!,'Général compta'!A62,#REF!)</f>
        <v>#REF!</v>
      </c>
      <c r="H62" s="201" t="e">
        <f>SUMIF(#REF!,'Général compta'!A62,#REF!)</f>
        <v>#REF!</v>
      </c>
      <c r="I62" s="202" t="e">
        <f>SUMIF(#REF!,'Général compta'!A62,#REF!)</f>
        <v>#REF!</v>
      </c>
      <c r="J62" s="201" t="e">
        <f>SUMIF(#REF!,'Général compta'!$A62,#REF!)</f>
        <v>#REF!</v>
      </c>
      <c r="K62" s="202" t="e">
        <f>SUMIF(#REF!,'Général compta'!$A62,#REF!)</f>
        <v>#REF!</v>
      </c>
    </row>
    <row r="63" spans="1:11" x14ac:dyDescent="0.25">
      <c r="A63" s="158">
        <v>661500</v>
      </c>
      <c r="B63" s="159" t="s">
        <v>255</v>
      </c>
      <c r="C63" s="183" t="e">
        <f t="shared" si="2"/>
        <v>#REF!</v>
      </c>
      <c r="D63" s="191" t="e">
        <f t="shared" si="3"/>
        <v>#REF!</v>
      </c>
      <c r="E63" s="192" t="e">
        <f t="shared" si="4"/>
        <v>#REF!</v>
      </c>
      <c r="F63" s="203" t="e">
        <f>SUMIF(#REF!,'Général compta'!A63,#REF!)</f>
        <v>#REF!</v>
      </c>
      <c r="G63" s="204" t="e">
        <f>SUMIF(#REF!,'Général compta'!A63,#REF!)</f>
        <v>#REF!</v>
      </c>
      <c r="H63" s="203" t="e">
        <f>SUMIF(#REF!,'Général compta'!A63,#REF!)</f>
        <v>#REF!</v>
      </c>
      <c r="I63" s="204" t="e">
        <f>SUMIF(#REF!,'Général compta'!A63,#REF!)</f>
        <v>#REF!</v>
      </c>
      <c r="J63" s="203" t="e">
        <f>SUMIF(#REF!,'Général compta'!$A63,#REF!)</f>
        <v>#REF!</v>
      </c>
      <c r="K63" s="204" t="e">
        <f>SUMIF(#REF!,'Général compta'!$A63,#REF!)</f>
        <v>#REF!</v>
      </c>
    </row>
    <row r="64" spans="1:11" s="37" customFormat="1" x14ac:dyDescent="0.25">
      <c r="A64" s="154">
        <v>628</v>
      </c>
      <c r="B64" s="155" t="s">
        <v>256</v>
      </c>
      <c r="C64" s="177" t="e">
        <f t="shared" si="2"/>
        <v>#REF!</v>
      </c>
      <c r="D64" s="185" t="e">
        <f t="shared" si="3"/>
        <v>#REF!</v>
      </c>
      <c r="E64" s="186" t="e">
        <f t="shared" si="4"/>
        <v>#REF!</v>
      </c>
      <c r="F64" s="185" t="e">
        <f>SUM(F65:F67)</f>
        <v>#REF!</v>
      </c>
      <c r="G64" s="186" t="e">
        <f t="shared" ref="G64:K64" si="17">SUM(G65:G67)</f>
        <v>#REF!</v>
      </c>
      <c r="H64" s="185" t="e">
        <f>SUM(H65:H67)</f>
        <v>#REF!</v>
      </c>
      <c r="I64" s="186" t="e">
        <f t="shared" ref="I64" si="18">SUM(I65:I67)</f>
        <v>#REF!</v>
      </c>
      <c r="J64" s="185" t="e">
        <f t="shared" si="17"/>
        <v>#REF!</v>
      </c>
      <c r="K64" s="186" t="e">
        <f t="shared" si="17"/>
        <v>#REF!</v>
      </c>
    </row>
    <row r="65" spans="1:11" x14ac:dyDescent="0.25">
      <c r="A65" s="152" t="s">
        <v>257</v>
      </c>
      <c r="B65" s="153" t="s">
        <v>258</v>
      </c>
      <c r="C65" s="181" t="e">
        <f t="shared" si="2"/>
        <v>#REF!</v>
      </c>
      <c r="D65" s="187" t="e">
        <f t="shared" si="3"/>
        <v>#REF!</v>
      </c>
      <c r="E65" s="188" t="e">
        <f t="shared" si="4"/>
        <v>#REF!</v>
      </c>
      <c r="F65" s="201" t="e">
        <f>SUMIF(#REF!,'Général compta'!A65,#REF!)</f>
        <v>#REF!</v>
      </c>
      <c r="G65" s="202" t="e">
        <f>SUMIF(#REF!,'Général compta'!A65,#REF!)</f>
        <v>#REF!</v>
      </c>
      <c r="H65" s="201" t="e">
        <f>SUMIF(#REF!,'Général compta'!A65,#REF!)</f>
        <v>#REF!</v>
      </c>
      <c r="I65" s="202" t="e">
        <f>SUMIF(#REF!,'Général compta'!A65,#REF!)</f>
        <v>#REF!</v>
      </c>
      <c r="J65" s="201" t="e">
        <f>SUMIF(#REF!,'Général compta'!$A65,#REF!)</f>
        <v>#REF!</v>
      </c>
      <c r="K65" s="202" t="e">
        <f>SUMIF(#REF!,'Général compta'!$A65,#REF!)</f>
        <v>#REF!</v>
      </c>
    </row>
    <row r="66" spans="1:11" x14ac:dyDescent="0.25">
      <c r="A66" s="149" t="s">
        <v>259</v>
      </c>
      <c r="B66" s="134" t="s">
        <v>260</v>
      </c>
      <c r="C66" s="182" t="e">
        <f t="shared" si="2"/>
        <v>#REF!</v>
      </c>
      <c r="D66" s="189" t="e">
        <f t="shared" si="3"/>
        <v>#REF!</v>
      </c>
      <c r="E66" s="190" t="e">
        <f t="shared" si="4"/>
        <v>#REF!</v>
      </c>
      <c r="F66" s="129" t="e">
        <f>SUMIF(#REF!,'Général compta'!A66,#REF!)</f>
        <v>#REF!</v>
      </c>
      <c r="G66" s="130" t="e">
        <f>SUMIF(#REF!,'Général compta'!A66,#REF!)</f>
        <v>#REF!</v>
      </c>
      <c r="H66" s="129" t="e">
        <f>SUMIF(#REF!,'Général compta'!A66,#REF!)</f>
        <v>#REF!</v>
      </c>
      <c r="I66" s="130" t="e">
        <f>SUMIF(#REF!,'Général compta'!A66,#REF!)</f>
        <v>#REF!</v>
      </c>
      <c r="J66" s="129" t="e">
        <f>SUMIF(#REF!,'Général compta'!$A66,#REF!)</f>
        <v>#REF!</v>
      </c>
      <c r="K66" s="130" t="e">
        <f>SUMIF(#REF!,'Général compta'!$A66,#REF!)</f>
        <v>#REF!</v>
      </c>
    </row>
    <row r="67" spans="1:11" x14ac:dyDescent="0.25">
      <c r="A67" s="156" t="s">
        <v>261</v>
      </c>
      <c r="B67" s="157" t="s">
        <v>262</v>
      </c>
      <c r="C67" s="183" t="e">
        <f t="shared" si="2"/>
        <v>#REF!</v>
      </c>
      <c r="D67" s="191" t="e">
        <f t="shared" si="3"/>
        <v>#REF!</v>
      </c>
      <c r="E67" s="192" t="e">
        <f t="shared" si="4"/>
        <v>#REF!</v>
      </c>
      <c r="F67" s="203" t="e">
        <f>SUMIF(#REF!,'Général compta'!A67,#REF!)</f>
        <v>#REF!</v>
      </c>
      <c r="G67" s="204" t="e">
        <f>SUMIF(#REF!,'Général compta'!A67,#REF!)</f>
        <v>#REF!</v>
      </c>
      <c r="H67" s="203" t="e">
        <f>SUMIF(#REF!,'Général compta'!A67,#REF!)</f>
        <v>#REF!</v>
      </c>
      <c r="I67" s="204" t="e">
        <f>SUMIF(#REF!,'Général compta'!A67,#REF!)</f>
        <v>#REF!</v>
      </c>
      <c r="J67" s="203" t="e">
        <f>SUMIF(#REF!,'Général compta'!$A67,#REF!)</f>
        <v>#REF!</v>
      </c>
      <c r="K67" s="204" t="e">
        <f>SUMIF(#REF!,'Général compta'!$A67,#REF!)</f>
        <v>#REF!</v>
      </c>
    </row>
    <row r="68" spans="1:11" s="37" customFormat="1" x14ac:dyDescent="0.25">
      <c r="A68" s="154">
        <v>63</v>
      </c>
      <c r="B68" s="155" t="s">
        <v>263</v>
      </c>
      <c r="C68" s="177" t="e">
        <f t="shared" si="2"/>
        <v>#REF!</v>
      </c>
      <c r="D68" s="185" t="e">
        <f t="shared" si="3"/>
        <v>#REF!</v>
      </c>
      <c r="E68" s="186" t="e">
        <f t="shared" si="4"/>
        <v>#REF!</v>
      </c>
      <c r="F68" s="185" t="e">
        <f>SUM(F69:F71)</f>
        <v>#REF!</v>
      </c>
      <c r="G68" s="186" t="e">
        <f t="shared" ref="G68:K68" si="19">SUM(G69:G71)</f>
        <v>#REF!</v>
      </c>
      <c r="H68" s="185" t="e">
        <f>SUM(H69:H71)</f>
        <v>#REF!</v>
      </c>
      <c r="I68" s="186" t="e">
        <f t="shared" ref="I68" si="20">SUM(I69:I71)</f>
        <v>#REF!</v>
      </c>
      <c r="J68" s="185" t="e">
        <f t="shared" si="19"/>
        <v>#REF!</v>
      </c>
      <c r="K68" s="186" t="e">
        <f t="shared" si="19"/>
        <v>#REF!</v>
      </c>
    </row>
    <row r="69" spans="1:11" x14ac:dyDescent="0.25">
      <c r="A69" s="152" t="s">
        <v>264</v>
      </c>
      <c r="B69" s="153" t="s">
        <v>265</v>
      </c>
      <c r="C69" s="181" t="e">
        <f t="shared" si="2"/>
        <v>#REF!</v>
      </c>
      <c r="D69" s="187" t="e">
        <f t="shared" si="3"/>
        <v>#REF!</v>
      </c>
      <c r="E69" s="188" t="e">
        <f t="shared" si="4"/>
        <v>#REF!</v>
      </c>
      <c r="F69" s="201" t="e">
        <f>SUMIF(#REF!,'Général compta'!A69,#REF!)</f>
        <v>#REF!</v>
      </c>
      <c r="G69" s="202" t="e">
        <f>SUMIF(#REF!,'Général compta'!A69,#REF!)</f>
        <v>#REF!</v>
      </c>
      <c r="H69" s="201" t="e">
        <f>SUMIF(#REF!,'Général compta'!A69,#REF!)</f>
        <v>#REF!</v>
      </c>
      <c r="I69" s="202" t="e">
        <f>SUMIF(#REF!,'Général compta'!A69,#REF!)</f>
        <v>#REF!</v>
      </c>
      <c r="J69" s="201" t="e">
        <f>SUMIF(#REF!,'Général compta'!$A69,#REF!)</f>
        <v>#REF!</v>
      </c>
      <c r="K69" s="202" t="e">
        <f>SUMIF(#REF!,'Général compta'!$A69,#REF!)</f>
        <v>#REF!</v>
      </c>
    </row>
    <row r="70" spans="1:11" x14ac:dyDescent="0.25">
      <c r="A70" s="149" t="s">
        <v>266</v>
      </c>
      <c r="B70" s="134" t="s">
        <v>267</v>
      </c>
      <c r="C70" s="182" t="e">
        <f t="shared" si="2"/>
        <v>#REF!</v>
      </c>
      <c r="D70" s="189" t="e">
        <f t="shared" si="3"/>
        <v>#REF!</v>
      </c>
      <c r="E70" s="190" t="e">
        <f t="shared" si="4"/>
        <v>#REF!</v>
      </c>
      <c r="F70" s="129" t="e">
        <f>SUMIF(#REF!,'Général compta'!A70,#REF!)</f>
        <v>#REF!</v>
      </c>
      <c r="G70" s="130" t="e">
        <f>SUMIF(#REF!,'Général compta'!A70,#REF!)</f>
        <v>#REF!</v>
      </c>
      <c r="H70" s="129" t="e">
        <f>SUMIF(#REF!,'Général compta'!A70,#REF!)</f>
        <v>#REF!</v>
      </c>
      <c r="I70" s="130" t="e">
        <f>SUMIF(#REF!,'Général compta'!A70,#REF!)</f>
        <v>#REF!</v>
      </c>
      <c r="J70" s="129" t="e">
        <f>SUMIF(#REF!,'Général compta'!$A70,#REF!)</f>
        <v>#REF!</v>
      </c>
      <c r="K70" s="130" t="e">
        <f>SUMIF(#REF!,'Général compta'!$A70,#REF!)</f>
        <v>#REF!</v>
      </c>
    </row>
    <row r="71" spans="1:11" x14ac:dyDescent="0.25">
      <c r="A71" s="156" t="s">
        <v>268</v>
      </c>
      <c r="B71" s="157" t="s">
        <v>269</v>
      </c>
      <c r="C71" s="183" t="e">
        <f t="shared" si="2"/>
        <v>#REF!</v>
      </c>
      <c r="D71" s="191" t="e">
        <f t="shared" si="3"/>
        <v>#REF!</v>
      </c>
      <c r="E71" s="192" t="e">
        <f t="shared" si="4"/>
        <v>#REF!</v>
      </c>
      <c r="F71" s="203" t="e">
        <f>SUMIF(#REF!,'Général compta'!A71,#REF!)</f>
        <v>#REF!</v>
      </c>
      <c r="G71" s="204" t="e">
        <f>SUMIF(#REF!,'Général compta'!A71,#REF!)</f>
        <v>#REF!</v>
      </c>
      <c r="H71" s="203" t="e">
        <f>SUMIF(#REF!,'Général compta'!A71,#REF!)</f>
        <v>#REF!</v>
      </c>
      <c r="I71" s="204" t="e">
        <f>SUMIF(#REF!,'Général compta'!A71,#REF!)</f>
        <v>#REF!</v>
      </c>
      <c r="J71" s="203" t="e">
        <f>SUMIF(#REF!,'Général compta'!$A71,#REF!)</f>
        <v>#REF!</v>
      </c>
      <c r="K71" s="204" t="e">
        <f>SUMIF(#REF!,'Général compta'!$A71,#REF!)</f>
        <v>#REF!</v>
      </c>
    </row>
    <row r="72" spans="1:11" s="37" customFormat="1" x14ac:dyDescent="0.25">
      <c r="A72" s="154">
        <v>64</v>
      </c>
      <c r="B72" s="155" t="s">
        <v>270</v>
      </c>
      <c r="C72" s="177" t="e">
        <f t="shared" ref="C72:C135" si="21">D72+E72</f>
        <v>#REF!</v>
      </c>
      <c r="D72" s="185" t="e">
        <f t="shared" ref="D72:D135" si="22">F72+H72+J72</f>
        <v>#REF!</v>
      </c>
      <c r="E72" s="186" t="e">
        <f t="shared" ref="E72:E135" si="23">G72++I72+K72</f>
        <v>#REF!</v>
      </c>
      <c r="F72" s="185" t="e">
        <f>F73+F85+F97+F109</f>
        <v>#REF!</v>
      </c>
      <c r="G72" s="186" t="e">
        <f t="shared" ref="G72:K72" si="24">G73+G85+G97+G109</f>
        <v>#REF!</v>
      </c>
      <c r="H72" s="185" t="e">
        <f>H73+H85+H97+H109</f>
        <v>#REF!</v>
      </c>
      <c r="I72" s="186" t="e">
        <f t="shared" ref="I72" si="25">I73+I85+I97+I109</f>
        <v>#REF!</v>
      </c>
      <c r="J72" s="185" t="e">
        <f t="shared" si="24"/>
        <v>#REF!</v>
      </c>
      <c r="K72" s="186" t="e">
        <f t="shared" si="24"/>
        <v>#REF!</v>
      </c>
    </row>
    <row r="73" spans="1:11" x14ac:dyDescent="0.25">
      <c r="A73" s="178" t="s">
        <v>306</v>
      </c>
      <c r="B73" s="179" t="s">
        <v>311</v>
      </c>
      <c r="C73" s="180" t="e">
        <f t="shared" si="21"/>
        <v>#REF!</v>
      </c>
      <c r="D73" s="195" t="e">
        <f t="shared" si="22"/>
        <v>#REF!</v>
      </c>
      <c r="E73" s="196" t="e">
        <f t="shared" si="23"/>
        <v>#REF!</v>
      </c>
      <c r="F73" s="195" t="e">
        <f>SUM(F74:F84)</f>
        <v>#REF!</v>
      </c>
      <c r="G73" s="196" t="e">
        <f t="shared" ref="G73:K73" si="26">SUM(G74:G84)</f>
        <v>#REF!</v>
      </c>
      <c r="H73" s="195" t="e">
        <f>SUM(H74:H84)</f>
        <v>#REF!</v>
      </c>
      <c r="I73" s="196" t="e">
        <f t="shared" ref="I73" si="27">SUM(I74:I84)</f>
        <v>#REF!</v>
      </c>
      <c r="J73" s="195" t="e">
        <f t="shared" si="26"/>
        <v>#REF!</v>
      </c>
      <c r="K73" s="196" t="e">
        <f t="shared" si="26"/>
        <v>#REF!</v>
      </c>
    </row>
    <row r="74" spans="1:11" outlineLevel="1" x14ac:dyDescent="0.25">
      <c r="A74" s="160" t="s">
        <v>422</v>
      </c>
      <c r="B74" s="153" t="s">
        <v>411</v>
      </c>
      <c r="C74" s="181" t="e">
        <f t="shared" si="21"/>
        <v>#REF!</v>
      </c>
      <c r="D74" s="187" t="e">
        <f t="shared" si="22"/>
        <v>#REF!</v>
      </c>
      <c r="E74" s="188" t="e">
        <f t="shared" si="23"/>
        <v>#REF!</v>
      </c>
      <c r="F74" s="201" t="e">
        <f>SUMIF(#REF!,'Général compta'!A74,#REF!)</f>
        <v>#REF!</v>
      </c>
      <c r="G74" s="202" t="e">
        <f>SUMIF(#REF!,'Général compta'!A74,#REF!)</f>
        <v>#REF!</v>
      </c>
      <c r="H74" s="201" t="e">
        <f>SUMIF(#REF!,'Général compta'!A74,#REF!)</f>
        <v>#REF!</v>
      </c>
      <c r="I74" s="202" t="e">
        <f>SUMIF(#REF!,'Général compta'!A74,#REF!)</f>
        <v>#REF!</v>
      </c>
      <c r="J74" s="201" t="e">
        <f>SUMIF(#REF!,'Général compta'!$A74,#REF!)</f>
        <v>#REF!</v>
      </c>
      <c r="K74" s="202" t="e">
        <f>SUMIF(#REF!,'Général compta'!$A74,#REF!)</f>
        <v>#REF!</v>
      </c>
    </row>
    <row r="75" spans="1:11" outlineLevel="1" x14ac:dyDescent="0.25">
      <c r="A75" s="150" t="s">
        <v>423</v>
      </c>
      <c r="B75" s="134" t="s">
        <v>412</v>
      </c>
      <c r="C75" s="182" t="e">
        <f t="shared" si="21"/>
        <v>#REF!</v>
      </c>
      <c r="D75" s="189" t="e">
        <f t="shared" si="22"/>
        <v>#REF!</v>
      </c>
      <c r="E75" s="190" t="e">
        <f t="shared" si="23"/>
        <v>#REF!</v>
      </c>
      <c r="F75" s="129" t="e">
        <f>SUMIF(#REF!,'Général compta'!A75,#REF!)</f>
        <v>#REF!</v>
      </c>
      <c r="G75" s="130" t="e">
        <f>SUMIF(#REF!,'Général compta'!A75,#REF!)</f>
        <v>#REF!</v>
      </c>
      <c r="H75" s="129" t="e">
        <f>SUMIF(#REF!,'Général compta'!A75,#REF!)</f>
        <v>#REF!</v>
      </c>
      <c r="I75" s="130" t="e">
        <f>SUMIF(#REF!,'Général compta'!A75,#REF!)</f>
        <v>#REF!</v>
      </c>
      <c r="J75" s="129" t="e">
        <f>SUMIF(#REF!,'Général compta'!$A75,#REF!)</f>
        <v>#REF!</v>
      </c>
      <c r="K75" s="130" t="e">
        <f>SUMIF(#REF!,'Général compta'!$A75,#REF!)</f>
        <v>#REF!</v>
      </c>
    </row>
    <row r="76" spans="1:11" outlineLevel="1" x14ac:dyDescent="0.25">
      <c r="A76" s="150" t="s">
        <v>424</v>
      </c>
      <c r="B76" s="134" t="s">
        <v>265</v>
      </c>
      <c r="C76" s="182" t="e">
        <f t="shared" si="21"/>
        <v>#REF!</v>
      </c>
      <c r="D76" s="189" t="e">
        <f t="shared" si="22"/>
        <v>#REF!</v>
      </c>
      <c r="E76" s="190" t="e">
        <f t="shared" si="23"/>
        <v>#REF!</v>
      </c>
      <c r="F76" s="129" t="e">
        <f>SUMIF(#REF!,'Général compta'!A76,#REF!)</f>
        <v>#REF!</v>
      </c>
      <c r="G76" s="130" t="e">
        <f>SUMIF(#REF!,'Général compta'!A76,#REF!)</f>
        <v>#REF!</v>
      </c>
      <c r="H76" s="129" t="e">
        <f>SUMIF(#REF!,'Général compta'!A76,#REF!)</f>
        <v>#REF!</v>
      </c>
      <c r="I76" s="130" t="e">
        <f>SUMIF(#REF!,'Général compta'!A76,#REF!)</f>
        <v>#REF!</v>
      </c>
      <c r="J76" s="129" t="e">
        <f>SUMIF(#REF!,'Général compta'!$A76,#REF!)</f>
        <v>#REF!</v>
      </c>
      <c r="K76" s="130" t="e">
        <f>SUMIF(#REF!,'Général compta'!$A76,#REF!)</f>
        <v>#REF!</v>
      </c>
    </row>
    <row r="77" spans="1:11" outlineLevel="1" x14ac:dyDescent="0.25">
      <c r="A77" s="150" t="s">
        <v>425</v>
      </c>
      <c r="B77" s="134" t="s">
        <v>272</v>
      </c>
      <c r="C77" s="182" t="e">
        <f t="shared" si="21"/>
        <v>#REF!</v>
      </c>
      <c r="D77" s="189" t="e">
        <f t="shared" si="22"/>
        <v>#REF!</v>
      </c>
      <c r="E77" s="190" t="e">
        <f t="shared" si="23"/>
        <v>#REF!</v>
      </c>
      <c r="F77" s="129" t="e">
        <f>SUMIF(#REF!,'Général compta'!A77,#REF!)</f>
        <v>#REF!</v>
      </c>
      <c r="G77" s="130" t="e">
        <f>SUMIF(#REF!,'Général compta'!A77,#REF!)</f>
        <v>#REF!</v>
      </c>
      <c r="H77" s="129" t="e">
        <f>SUMIF(#REF!,'Général compta'!A77,#REF!)</f>
        <v>#REF!</v>
      </c>
      <c r="I77" s="130" t="e">
        <f>SUMIF(#REF!,'Général compta'!A77,#REF!)</f>
        <v>#REF!</v>
      </c>
      <c r="J77" s="129" t="e">
        <f>SUMIF(#REF!,'Général compta'!$A77,#REF!)</f>
        <v>#REF!</v>
      </c>
      <c r="K77" s="130" t="e">
        <f>SUMIF(#REF!,'Général compta'!$A77,#REF!)</f>
        <v>#REF!</v>
      </c>
    </row>
    <row r="78" spans="1:11" outlineLevel="1" x14ac:dyDescent="0.25">
      <c r="A78" s="150" t="s">
        <v>426</v>
      </c>
      <c r="B78" s="134" t="s">
        <v>273</v>
      </c>
      <c r="C78" s="182" t="e">
        <f t="shared" si="21"/>
        <v>#REF!</v>
      </c>
      <c r="D78" s="189" t="e">
        <f t="shared" si="22"/>
        <v>#REF!</v>
      </c>
      <c r="E78" s="190" t="e">
        <f t="shared" si="23"/>
        <v>#REF!</v>
      </c>
      <c r="F78" s="129" t="e">
        <f>SUMIF(#REF!,'Général compta'!A78,#REF!)</f>
        <v>#REF!</v>
      </c>
      <c r="G78" s="130" t="e">
        <f>SUMIF(#REF!,'Général compta'!A78,#REF!)</f>
        <v>#REF!</v>
      </c>
      <c r="H78" s="129" t="e">
        <f>SUMIF(#REF!,'Général compta'!A78,#REF!)</f>
        <v>#REF!</v>
      </c>
      <c r="I78" s="130" t="e">
        <f>SUMIF(#REF!,'Général compta'!A78,#REF!)</f>
        <v>#REF!</v>
      </c>
      <c r="J78" s="129" t="e">
        <f>SUMIF(#REF!,'Général compta'!$A78,#REF!)</f>
        <v>#REF!</v>
      </c>
      <c r="K78" s="130" t="e">
        <f>SUMIF(#REF!,'Général compta'!$A78,#REF!)</f>
        <v>#REF!</v>
      </c>
    </row>
    <row r="79" spans="1:11" outlineLevel="1" x14ac:dyDescent="0.25">
      <c r="A79" s="150" t="s">
        <v>427</v>
      </c>
      <c r="B79" s="134" t="s">
        <v>274</v>
      </c>
      <c r="C79" s="182" t="e">
        <f t="shared" si="21"/>
        <v>#REF!</v>
      </c>
      <c r="D79" s="189" t="e">
        <f t="shared" si="22"/>
        <v>#REF!</v>
      </c>
      <c r="E79" s="190" t="e">
        <f t="shared" si="23"/>
        <v>#REF!</v>
      </c>
      <c r="F79" s="129" t="e">
        <f>SUMIF(#REF!,'Général compta'!A79,#REF!)</f>
        <v>#REF!</v>
      </c>
      <c r="G79" s="130" t="e">
        <f>SUMIF(#REF!,'Général compta'!A79,#REF!)</f>
        <v>#REF!</v>
      </c>
      <c r="H79" s="129" t="e">
        <f>SUMIF(#REF!,'Général compta'!A79,#REF!)</f>
        <v>#REF!</v>
      </c>
      <c r="I79" s="130" t="e">
        <f>SUMIF(#REF!,'Général compta'!A79,#REF!)</f>
        <v>#REF!</v>
      </c>
      <c r="J79" s="129" t="e">
        <f>SUMIF(#REF!,'Général compta'!$A79,#REF!)</f>
        <v>#REF!</v>
      </c>
      <c r="K79" s="130" t="e">
        <f>SUMIF(#REF!,'Général compta'!$A79,#REF!)</f>
        <v>#REF!</v>
      </c>
    </row>
    <row r="80" spans="1:11" outlineLevel="1" x14ac:dyDescent="0.25">
      <c r="A80" s="150" t="s">
        <v>428</v>
      </c>
      <c r="B80" s="134" t="s">
        <v>271</v>
      </c>
      <c r="C80" s="182" t="e">
        <f t="shared" si="21"/>
        <v>#REF!</v>
      </c>
      <c r="D80" s="189" t="e">
        <f t="shared" si="22"/>
        <v>#REF!</v>
      </c>
      <c r="E80" s="190" t="e">
        <f t="shared" si="23"/>
        <v>#REF!</v>
      </c>
      <c r="F80" s="129" t="e">
        <f>SUMIF(#REF!,'Général compta'!A80,#REF!)</f>
        <v>#REF!</v>
      </c>
      <c r="G80" s="130" t="e">
        <f>SUMIF(#REF!,'Général compta'!A80,#REF!)</f>
        <v>#REF!</v>
      </c>
      <c r="H80" s="129" t="e">
        <f>SUMIF(#REF!,'Général compta'!A80,#REF!)</f>
        <v>#REF!</v>
      </c>
      <c r="I80" s="130" t="e">
        <f>SUMIF(#REF!,'Général compta'!A80,#REF!)</f>
        <v>#REF!</v>
      </c>
      <c r="J80" s="129" t="e">
        <f>SUMIF(#REF!,'Général compta'!$A80,#REF!)</f>
        <v>#REF!</v>
      </c>
      <c r="K80" s="130" t="e">
        <f>SUMIF(#REF!,'Général compta'!$A80,#REF!)</f>
        <v>#REF!</v>
      </c>
    </row>
    <row r="81" spans="1:11" outlineLevel="1" x14ac:dyDescent="0.25">
      <c r="A81" s="150" t="s">
        <v>429</v>
      </c>
      <c r="B81" s="134" t="s">
        <v>307</v>
      </c>
      <c r="C81" s="182" t="e">
        <f t="shared" si="21"/>
        <v>#REF!</v>
      </c>
      <c r="D81" s="189" t="e">
        <f t="shared" si="22"/>
        <v>#REF!</v>
      </c>
      <c r="E81" s="190" t="e">
        <f t="shared" si="23"/>
        <v>#REF!</v>
      </c>
      <c r="F81" s="129" t="e">
        <f>SUMIF(#REF!,'Général compta'!A81,#REF!)</f>
        <v>#REF!</v>
      </c>
      <c r="G81" s="130" t="e">
        <f>SUMIF(#REF!,'Général compta'!A81,#REF!)</f>
        <v>#REF!</v>
      </c>
      <c r="H81" s="129" t="e">
        <f>SUMIF(#REF!,'Général compta'!A81,#REF!)</f>
        <v>#REF!</v>
      </c>
      <c r="I81" s="130" t="e">
        <f>SUMIF(#REF!,'Général compta'!A81,#REF!)</f>
        <v>#REF!</v>
      </c>
      <c r="J81" s="129" t="e">
        <f>SUMIF(#REF!,'Général compta'!$A81,#REF!)</f>
        <v>#REF!</v>
      </c>
      <c r="K81" s="130" t="e">
        <f>SUMIF(#REF!,'Général compta'!$A81,#REF!)</f>
        <v>#REF!</v>
      </c>
    </row>
    <row r="82" spans="1:11" outlineLevel="1" x14ac:dyDescent="0.25">
      <c r="A82" s="150" t="s">
        <v>430</v>
      </c>
      <c r="B82" s="134" t="s">
        <v>308</v>
      </c>
      <c r="C82" s="182" t="e">
        <f t="shared" si="21"/>
        <v>#REF!</v>
      </c>
      <c r="D82" s="189" t="e">
        <f t="shared" si="22"/>
        <v>#REF!</v>
      </c>
      <c r="E82" s="190" t="e">
        <f t="shared" si="23"/>
        <v>#REF!</v>
      </c>
      <c r="F82" s="129" t="e">
        <f>SUMIF(#REF!,'Général compta'!A82,#REF!)</f>
        <v>#REF!</v>
      </c>
      <c r="G82" s="130" t="e">
        <f>SUMIF(#REF!,'Général compta'!A82,#REF!)</f>
        <v>#REF!</v>
      </c>
      <c r="H82" s="129" t="e">
        <f>SUMIF(#REF!,'Général compta'!A82,#REF!)</f>
        <v>#REF!</v>
      </c>
      <c r="I82" s="130" t="e">
        <f>SUMIF(#REF!,'Général compta'!A82,#REF!)</f>
        <v>#REF!</v>
      </c>
      <c r="J82" s="129" t="e">
        <f>SUMIF(#REF!,'Général compta'!$A82,#REF!)</f>
        <v>#REF!</v>
      </c>
      <c r="K82" s="130" t="e">
        <f>SUMIF(#REF!,'Général compta'!$A82,#REF!)</f>
        <v>#REF!</v>
      </c>
    </row>
    <row r="83" spans="1:11" outlineLevel="1" x14ac:dyDescent="0.25">
      <c r="A83" s="150" t="s">
        <v>431</v>
      </c>
      <c r="B83" s="134" t="s">
        <v>309</v>
      </c>
      <c r="C83" s="182" t="e">
        <f t="shared" si="21"/>
        <v>#REF!</v>
      </c>
      <c r="D83" s="189" t="e">
        <f t="shared" si="22"/>
        <v>#REF!</v>
      </c>
      <c r="E83" s="190" t="e">
        <f t="shared" si="23"/>
        <v>#REF!</v>
      </c>
      <c r="F83" s="129" t="e">
        <f>SUMIF(#REF!,'Général compta'!A83,#REF!)</f>
        <v>#REF!</v>
      </c>
      <c r="G83" s="130" t="e">
        <f>SUMIF(#REF!,'Général compta'!A83,#REF!)</f>
        <v>#REF!</v>
      </c>
      <c r="H83" s="129" t="e">
        <f>SUMIF(#REF!,'Général compta'!A83,#REF!)</f>
        <v>#REF!</v>
      </c>
      <c r="I83" s="130" t="e">
        <f>SUMIF(#REF!,'Général compta'!A83,#REF!)</f>
        <v>#REF!</v>
      </c>
      <c r="J83" s="129" t="e">
        <f>SUMIF(#REF!,'Général compta'!$A83,#REF!)</f>
        <v>#REF!</v>
      </c>
      <c r="K83" s="130" t="e">
        <f>SUMIF(#REF!,'Général compta'!$A83,#REF!)</f>
        <v>#REF!</v>
      </c>
    </row>
    <row r="84" spans="1:11" outlineLevel="1" x14ac:dyDescent="0.25">
      <c r="A84" s="161" t="s">
        <v>432</v>
      </c>
      <c r="B84" s="157" t="s">
        <v>310</v>
      </c>
      <c r="C84" s="183" t="e">
        <f t="shared" si="21"/>
        <v>#REF!</v>
      </c>
      <c r="D84" s="191" t="e">
        <f t="shared" si="22"/>
        <v>#REF!</v>
      </c>
      <c r="E84" s="192" t="e">
        <f t="shared" si="23"/>
        <v>#REF!</v>
      </c>
      <c r="F84" s="203" t="e">
        <f>SUMIF(#REF!,'Général compta'!A84,#REF!)</f>
        <v>#REF!</v>
      </c>
      <c r="G84" s="204" t="e">
        <f>SUMIF(#REF!,'Général compta'!A84,#REF!)</f>
        <v>#REF!</v>
      </c>
      <c r="H84" s="203" t="e">
        <f>SUMIF(#REF!,'Général compta'!A84,#REF!)</f>
        <v>#REF!</v>
      </c>
      <c r="I84" s="204" t="e">
        <f>SUMIF(#REF!,'Général compta'!A84,#REF!)</f>
        <v>#REF!</v>
      </c>
      <c r="J84" s="203" t="e">
        <f>SUMIF(#REF!,'Général compta'!$A84,#REF!)</f>
        <v>#REF!</v>
      </c>
      <c r="K84" s="204" t="e">
        <f>SUMIF(#REF!,'Général compta'!$A84,#REF!)</f>
        <v>#REF!</v>
      </c>
    </row>
    <row r="85" spans="1:11" s="37" customFormat="1" x14ac:dyDescent="0.25">
      <c r="A85" s="178" t="s">
        <v>306</v>
      </c>
      <c r="B85" s="179" t="s">
        <v>312</v>
      </c>
      <c r="C85" s="176" t="e">
        <f t="shared" si="21"/>
        <v>#REF!</v>
      </c>
      <c r="D85" s="197" t="e">
        <f t="shared" si="22"/>
        <v>#REF!</v>
      </c>
      <c r="E85" s="198" t="e">
        <f t="shared" si="23"/>
        <v>#REF!</v>
      </c>
      <c r="F85" s="197" t="e">
        <f>SUM(F86:F96)</f>
        <v>#REF!</v>
      </c>
      <c r="G85" s="198" t="e">
        <f t="shared" ref="G85:K85" si="28">SUM(G86:G96)</f>
        <v>#REF!</v>
      </c>
      <c r="H85" s="197" t="e">
        <f>SUM(H86:H96)</f>
        <v>#REF!</v>
      </c>
      <c r="I85" s="198" t="e">
        <f t="shared" ref="I85" si="29">SUM(I86:I96)</f>
        <v>#REF!</v>
      </c>
      <c r="J85" s="197" t="e">
        <f t="shared" si="28"/>
        <v>#REF!</v>
      </c>
      <c r="K85" s="198" t="e">
        <f t="shared" si="28"/>
        <v>#REF!</v>
      </c>
    </row>
    <row r="86" spans="1:11" outlineLevel="1" x14ac:dyDescent="0.25">
      <c r="A86" s="160" t="s">
        <v>433</v>
      </c>
      <c r="B86" s="153" t="s">
        <v>411</v>
      </c>
      <c r="C86" s="181" t="e">
        <f t="shared" si="21"/>
        <v>#REF!</v>
      </c>
      <c r="D86" s="187" t="e">
        <f t="shared" si="22"/>
        <v>#REF!</v>
      </c>
      <c r="E86" s="188" t="e">
        <f t="shared" si="23"/>
        <v>#REF!</v>
      </c>
      <c r="F86" s="201" t="e">
        <f>SUMIF(#REF!,'Général compta'!A86,#REF!)</f>
        <v>#REF!</v>
      </c>
      <c r="G86" s="202" t="e">
        <f>SUMIF(#REF!,'Général compta'!A86,#REF!)</f>
        <v>#REF!</v>
      </c>
      <c r="H86" s="201" t="e">
        <f>SUMIF(#REF!,'Général compta'!A86,#REF!)</f>
        <v>#REF!</v>
      </c>
      <c r="I86" s="202" t="e">
        <f>SUMIF(#REF!,'Général compta'!A86,#REF!)</f>
        <v>#REF!</v>
      </c>
      <c r="J86" s="201" t="e">
        <f>SUMIF(#REF!,'Général compta'!$A86,#REF!)</f>
        <v>#REF!</v>
      </c>
      <c r="K86" s="202" t="e">
        <f>SUMIF(#REF!,'Général compta'!$A86,#REF!)</f>
        <v>#REF!</v>
      </c>
    </row>
    <row r="87" spans="1:11" outlineLevel="1" x14ac:dyDescent="0.25">
      <c r="A87" s="150" t="s">
        <v>434</v>
      </c>
      <c r="B87" s="134" t="s">
        <v>412</v>
      </c>
      <c r="C87" s="182" t="e">
        <f t="shared" si="21"/>
        <v>#REF!</v>
      </c>
      <c r="D87" s="189" t="e">
        <f t="shared" si="22"/>
        <v>#REF!</v>
      </c>
      <c r="E87" s="190" t="e">
        <f t="shared" si="23"/>
        <v>#REF!</v>
      </c>
      <c r="F87" s="129" t="e">
        <f>SUMIF(#REF!,'Général compta'!A87,#REF!)</f>
        <v>#REF!</v>
      </c>
      <c r="G87" s="130" t="e">
        <f>SUMIF(#REF!,'Général compta'!A87,#REF!)</f>
        <v>#REF!</v>
      </c>
      <c r="H87" s="129" t="e">
        <f>SUMIF(#REF!,'Général compta'!A87,#REF!)</f>
        <v>#REF!</v>
      </c>
      <c r="I87" s="130" t="e">
        <f>SUMIF(#REF!,'Général compta'!A87,#REF!)</f>
        <v>#REF!</v>
      </c>
      <c r="J87" s="129" t="e">
        <f>SUMIF(#REF!,'Général compta'!$A87,#REF!)</f>
        <v>#REF!</v>
      </c>
      <c r="K87" s="130" t="e">
        <f>SUMIF(#REF!,'Général compta'!$A87,#REF!)</f>
        <v>#REF!</v>
      </c>
    </row>
    <row r="88" spans="1:11" outlineLevel="1" x14ac:dyDescent="0.25">
      <c r="A88" s="150" t="s">
        <v>435</v>
      </c>
      <c r="B88" s="134" t="s">
        <v>265</v>
      </c>
      <c r="C88" s="182" t="e">
        <f t="shared" si="21"/>
        <v>#REF!</v>
      </c>
      <c r="D88" s="189" t="e">
        <f t="shared" si="22"/>
        <v>#REF!</v>
      </c>
      <c r="E88" s="190" t="e">
        <f t="shared" si="23"/>
        <v>#REF!</v>
      </c>
      <c r="F88" s="129" t="e">
        <f>SUMIF(#REF!,'Général compta'!A88,#REF!)</f>
        <v>#REF!</v>
      </c>
      <c r="G88" s="130" t="e">
        <f>SUMIF(#REF!,'Général compta'!A88,#REF!)</f>
        <v>#REF!</v>
      </c>
      <c r="H88" s="129" t="e">
        <f>SUMIF(#REF!,'Général compta'!A88,#REF!)</f>
        <v>#REF!</v>
      </c>
      <c r="I88" s="130" t="e">
        <f>SUMIF(#REF!,'Général compta'!A88,#REF!)</f>
        <v>#REF!</v>
      </c>
      <c r="J88" s="129" t="e">
        <f>SUMIF(#REF!,'Général compta'!$A88,#REF!)</f>
        <v>#REF!</v>
      </c>
      <c r="K88" s="130" t="e">
        <f>SUMIF(#REF!,'Général compta'!$A88,#REF!)</f>
        <v>#REF!</v>
      </c>
    </row>
    <row r="89" spans="1:11" outlineLevel="1" x14ac:dyDescent="0.25">
      <c r="A89" s="150" t="s">
        <v>436</v>
      </c>
      <c r="B89" s="134" t="s">
        <v>272</v>
      </c>
      <c r="C89" s="182" t="e">
        <f t="shared" si="21"/>
        <v>#REF!</v>
      </c>
      <c r="D89" s="189" t="e">
        <f t="shared" si="22"/>
        <v>#REF!</v>
      </c>
      <c r="E89" s="190" t="e">
        <f t="shared" si="23"/>
        <v>#REF!</v>
      </c>
      <c r="F89" s="129" t="e">
        <f>SUMIF(#REF!,'Général compta'!A89,#REF!)</f>
        <v>#REF!</v>
      </c>
      <c r="G89" s="130" t="e">
        <f>SUMIF(#REF!,'Général compta'!A89,#REF!)</f>
        <v>#REF!</v>
      </c>
      <c r="H89" s="129" t="e">
        <f>SUMIF(#REF!,'Général compta'!A89,#REF!)</f>
        <v>#REF!</v>
      </c>
      <c r="I89" s="130" t="e">
        <f>SUMIF(#REF!,'Général compta'!A89,#REF!)</f>
        <v>#REF!</v>
      </c>
      <c r="J89" s="129" t="e">
        <f>SUMIF(#REF!,'Général compta'!$A89,#REF!)</f>
        <v>#REF!</v>
      </c>
      <c r="K89" s="130" t="e">
        <f>SUMIF(#REF!,'Général compta'!$A89,#REF!)</f>
        <v>#REF!</v>
      </c>
    </row>
    <row r="90" spans="1:11" outlineLevel="1" x14ac:dyDescent="0.25">
      <c r="A90" s="150" t="s">
        <v>437</v>
      </c>
      <c r="B90" s="134" t="s">
        <v>273</v>
      </c>
      <c r="C90" s="182" t="e">
        <f t="shared" si="21"/>
        <v>#REF!</v>
      </c>
      <c r="D90" s="189" t="e">
        <f t="shared" si="22"/>
        <v>#REF!</v>
      </c>
      <c r="E90" s="190" t="e">
        <f t="shared" si="23"/>
        <v>#REF!</v>
      </c>
      <c r="F90" s="129" t="e">
        <f>SUMIF(#REF!,'Général compta'!A90,#REF!)</f>
        <v>#REF!</v>
      </c>
      <c r="G90" s="130" t="e">
        <f>SUMIF(#REF!,'Général compta'!A90,#REF!)</f>
        <v>#REF!</v>
      </c>
      <c r="H90" s="129" t="e">
        <f>SUMIF(#REF!,'Général compta'!A90,#REF!)</f>
        <v>#REF!</v>
      </c>
      <c r="I90" s="130" t="e">
        <f>SUMIF(#REF!,'Général compta'!A90,#REF!)</f>
        <v>#REF!</v>
      </c>
      <c r="J90" s="129" t="e">
        <f>SUMIF(#REF!,'Général compta'!$A90,#REF!)</f>
        <v>#REF!</v>
      </c>
      <c r="K90" s="130" t="e">
        <f>SUMIF(#REF!,'Général compta'!$A90,#REF!)</f>
        <v>#REF!</v>
      </c>
    </row>
    <row r="91" spans="1:11" outlineLevel="1" x14ac:dyDescent="0.25">
      <c r="A91" s="150" t="s">
        <v>438</v>
      </c>
      <c r="B91" s="134" t="s">
        <v>274</v>
      </c>
      <c r="C91" s="182" t="e">
        <f t="shared" si="21"/>
        <v>#REF!</v>
      </c>
      <c r="D91" s="189" t="e">
        <f t="shared" si="22"/>
        <v>#REF!</v>
      </c>
      <c r="E91" s="190" t="e">
        <f t="shared" si="23"/>
        <v>#REF!</v>
      </c>
      <c r="F91" s="129" t="e">
        <f>SUMIF(#REF!,'Général compta'!A91,#REF!)</f>
        <v>#REF!</v>
      </c>
      <c r="G91" s="130" t="e">
        <f>SUMIF(#REF!,'Général compta'!A91,#REF!)</f>
        <v>#REF!</v>
      </c>
      <c r="H91" s="129" t="e">
        <f>SUMIF(#REF!,'Général compta'!A91,#REF!)</f>
        <v>#REF!</v>
      </c>
      <c r="I91" s="130" t="e">
        <f>SUMIF(#REF!,'Général compta'!A91,#REF!)</f>
        <v>#REF!</v>
      </c>
      <c r="J91" s="129" t="e">
        <f>SUMIF(#REF!,'Général compta'!$A91,#REF!)</f>
        <v>#REF!</v>
      </c>
      <c r="K91" s="130" t="e">
        <f>SUMIF(#REF!,'Général compta'!$A91,#REF!)</f>
        <v>#REF!</v>
      </c>
    </row>
    <row r="92" spans="1:11" outlineLevel="1" x14ac:dyDescent="0.25">
      <c r="A92" s="150" t="s">
        <v>439</v>
      </c>
      <c r="B92" s="134" t="s">
        <v>271</v>
      </c>
      <c r="C92" s="182" t="e">
        <f t="shared" si="21"/>
        <v>#REF!</v>
      </c>
      <c r="D92" s="189" t="e">
        <f t="shared" si="22"/>
        <v>#REF!</v>
      </c>
      <c r="E92" s="190" t="e">
        <f t="shared" si="23"/>
        <v>#REF!</v>
      </c>
      <c r="F92" s="129" t="e">
        <f>SUMIF(#REF!,'Général compta'!A92,#REF!)</f>
        <v>#REF!</v>
      </c>
      <c r="G92" s="130" t="e">
        <f>SUMIF(#REF!,'Général compta'!A92,#REF!)</f>
        <v>#REF!</v>
      </c>
      <c r="H92" s="129" t="e">
        <f>SUMIF(#REF!,'Général compta'!A92,#REF!)</f>
        <v>#REF!</v>
      </c>
      <c r="I92" s="130" t="e">
        <f>SUMIF(#REF!,'Général compta'!A92,#REF!)</f>
        <v>#REF!</v>
      </c>
      <c r="J92" s="129" t="e">
        <f>SUMIF(#REF!,'Général compta'!$A92,#REF!)</f>
        <v>#REF!</v>
      </c>
      <c r="K92" s="130" t="e">
        <f>SUMIF(#REF!,'Général compta'!$A92,#REF!)</f>
        <v>#REF!</v>
      </c>
    </row>
    <row r="93" spans="1:11" outlineLevel="1" x14ac:dyDescent="0.25">
      <c r="A93" s="150" t="s">
        <v>440</v>
      </c>
      <c r="B93" s="134" t="s">
        <v>307</v>
      </c>
      <c r="C93" s="182" t="e">
        <f t="shared" si="21"/>
        <v>#REF!</v>
      </c>
      <c r="D93" s="189" t="e">
        <f t="shared" si="22"/>
        <v>#REF!</v>
      </c>
      <c r="E93" s="190" t="e">
        <f t="shared" si="23"/>
        <v>#REF!</v>
      </c>
      <c r="F93" s="129" t="e">
        <f>SUMIF(#REF!,'Général compta'!A93,#REF!)</f>
        <v>#REF!</v>
      </c>
      <c r="G93" s="130" t="e">
        <f>SUMIF(#REF!,'Général compta'!A93,#REF!)</f>
        <v>#REF!</v>
      </c>
      <c r="H93" s="129" t="e">
        <f>SUMIF(#REF!,'Général compta'!A93,#REF!)</f>
        <v>#REF!</v>
      </c>
      <c r="I93" s="130" t="e">
        <f>SUMIF(#REF!,'Général compta'!A93,#REF!)</f>
        <v>#REF!</v>
      </c>
      <c r="J93" s="129" t="e">
        <f>SUMIF(#REF!,'Général compta'!$A93,#REF!)</f>
        <v>#REF!</v>
      </c>
      <c r="K93" s="130" t="e">
        <f>SUMIF(#REF!,'Général compta'!$A93,#REF!)</f>
        <v>#REF!</v>
      </c>
    </row>
    <row r="94" spans="1:11" outlineLevel="1" x14ac:dyDescent="0.25">
      <c r="A94" s="150" t="s">
        <v>441</v>
      </c>
      <c r="B94" s="134" t="s">
        <v>308</v>
      </c>
      <c r="C94" s="182" t="e">
        <f t="shared" si="21"/>
        <v>#REF!</v>
      </c>
      <c r="D94" s="189" t="e">
        <f t="shared" si="22"/>
        <v>#REF!</v>
      </c>
      <c r="E94" s="190" t="e">
        <f t="shared" si="23"/>
        <v>#REF!</v>
      </c>
      <c r="F94" s="129" t="e">
        <f>SUMIF(#REF!,'Général compta'!A94,#REF!)</f>
        <v>#REF!</v>
      </c>
      <c r="G94" s="130" t="e">
        <f>SUMIF(#REF!,'Général compta'!A94,#REF!)</f>
        <v>#REF!</v>
      </c>
      <c r="H94" s="129" t="e">
        <f>SUMIF(#REF!,'Général compta'!A94,#REF!)</f>
        <v>#REF!</v>
      </c>
      <c r="I94" s="130" t="e">
        <f>SUMIF(#REF!,'Général compta'!A94,#REF!)</f>
        <v>#REF!</v>
      </c>
      <c r="J94" s="129" t="e">
        <f>SUMIF(#REF!,'Général compta'!$A94,#REF!)</f>
        <v>#REF!</v>
      </c>
      <c r="K94" s="130" t="e">
        <f>SUMIF(#REF!,'Général compta'!$A94,#REF!)</f>
        <v>#REF!</v>
      </c>
    </row>
    <row r="95" spans="1:11" outlineLevel="1" x14ac:dyDescent="0.25">
      <c r="A95" s="150" t="s">
        <v>442</v>
      </c>
      <c r="B95" s="134" t="s">
        <v>309</v>
      </c>
      <c r="C95" s="182" t="e">
        <f t="shared" si="21"/>
        <v>#REF!</v>
      </c>
      <c r="D95" s="189" t="e">
        <f t="shared" si="22"/>
        <v>#REF!</v>
      </c>
      <c r="E95" s="190" t="e">
        <f t="shared" si="23"/>
        <v>#REF!</v>
      </c>
      <c r="F95" s="129" t="e">
        <f>SUMIF(#REF!,'Général compta'!A95,#REF!)</f>
        <v>#REF!</v>
      </c>
      <c r="G95" s="130" t="e">
        <f>SUMIF(#REF!,'Général compta'!A95,#REF!)</f>
        <v>#REF!</v>
      </c>
      <c r="H95" s="129" t="e">
        <f>SUMIF(#REF!,'Général compta'!A95,#REF!)</f>
        <v>#REF!</v>
      </c>
      <c r="I95" s="130" t="e">
        <f>SUMIF(#REF!,'Général compta'!A95,#REF!)</f>
        <v>#REF!</v>
      </c>
      <c r="J95" s="129" t="e">
        <f>SUMIF(#REF!,'Général compta'!$A95,#REF!)</f>
        <v>#REF!</v>
      </c>
      <c r="K95" s="130" t="e">
        <f>SUMIF(#REF!,'Général compta'!$A95,#REF!)</f>
        <v>#REF!</v>
      </c>
    </row>
    <row r="96" spans="1:11" outlineLevel="1" x14ac:dyDescent="0.25">
      <c r="A96" s="161" t="s">
        <v>443</v>
      </c>
      <c r="B96" s="157" t="s">
        <v>310</v>
      </c>
      <c r="C96" s="183" t="e">
        <f t="shared" si="21"/>
        <v>#REF!</v>
      </c>
      <c r="D96" s="191" t="e">
        <f t="shared" si="22"/>
        <v>#REF!</v>
      </c>
      <c r="E96" s="192" t="e">
        <f t="shared" si="23"/>
        <v>#REF!</v>
      </c>
      <c r="F96" s="203" t="e">
        <f>SUMIF(#REF!,'Général compta'!A96,#REF!)</f>
        <v>#REF!</v>
      </c>
      <c r="G96" s="204" t="e">
        <f>SUMIF(#REF!,'Général compta'!A96,#REF!)</f>
        <v>#REF!</v>
      </c>
      <c r="H96" s="203" t="e">
        <f>SUMIF(#REF!,'Général compta'!A96,#REF!)</f>
        <v>#REF!</v>
      </c>
      <c r="I96" s="204" t="e">
        <f>SUMIF(#REF!,'Général compta'!A96,#REF!)</f>
        <v>#REF!</v>
      </c>
      <c r="J96" s="203" t="e">
        <f>SUMIF(#REF!,'Général compta'!$A96,#REF!)</f>
        <v>#REF!</v>
      </c>
      <c r="K96" s="204" t="e">
        <f>SUMIF(#REF!,'Général compta'!$A96,#REF!)</f>
        <v>#REF!</v>
      </c>
    </row>
    <row r="97" spans="1:11" s="37" customFormat="1" x14ac:dyDescent="0.25">
      <c r="A97" s="178" t="s">
        <v>306</v>
      </c>
      <c r="B97" s="179" t="s">
        <v>313</v>
      </c>
      <c r="C97" s="176" t="e">
        <f t="shared" si="21"/>
        <v>#REF!</v>
      </c>
      <c r="D97" s="197" t="e">
        <f t="shared" si="22"/>
        <v>#REF!</v>
      </c>
      <c r="E97" s="198" t="e">
        <f t="shared" si="23"/>
        <v>#REF!</v>
      </c>
      <c r="F97" s="197" t="e">
        <f>SUM(F98:F108)</f>
        <v>#REF!</v>
      </c>
      <c r="G97" s="198" t="e">
        <f t="shared" ref="G97:K97" si="30">SUM(G98:G108)</f>
        <v>#REF!</v>
      </c>
      <c r="H97" s="197" t="e">
        <f>SUM(H98:H108)</f>
        <v>#REF!</v>
      </c>
      <c r="I97" s="198" t="e">
        <f t="shared" ref="I97" si="31">SUM(I98:I108)</f>
        <v>#REF!</v>
      </c>
      <c r="J97" s="197" t="e">
        <f t="shared" si="30"/>
        <v>#REF!</v>
      </c>
      <c r="K97" s="198" t="e">
        <f t="shared" si="30"/>
        <v>#REF!</v>
      </c>
    </row>
    <row r="98" spans="1:11" outlineLevel="1" x14ac:dyDescent="0.25">
      <c r="A98" s="160" t="s">
        <v>444</v>
      </c>
      <c r="B98" s="153" t="s">
        <v>411</v>
      </c>
      <c r="C98" s="181" t="e">
        <f t="shared" si="21"/>
        <v>#REF!</v>
      </c>
      <c r="D98" s="187" t="e">
        <f t="shared" si="22"/>
        <v>#REF!</v>
      </c>
      <c r="E98" s="188" t="e">
        <f t="shared" si="23"/>
        <v>#REF!</v>
      </c>
      <c r="F98" s="201" t="e">
        <f>SUMIF(#REF!,'Général compta'!A98,#REF!)</f>
        <v>#REF!</v>
      </c>
      <c r="G98" s="202" t="e">
        <f>SUMIF(#REF!,'Général compta'!A98,#REF!)</f>
        <v>#REF!</v>
      </c>
      <c r="H98" s="201" t="e">
        <f>SUMIF(#REF!,'Général compta'!A98,#REF!)</f>
        <v>#REF!</v>
      </c>
      <c r="I98" s="202" t="e">
        <f>SUMIF(#REF!,'Général compta'!A98,#REF!)</f>
        <v>#REF!</v>
      </c>
      <c r="J98" s="201" t="e">
        <f>SUMIF(#REF!,'Général compta'!$A98,#REF!)</f>
        <v>#REF!</v>
      </c>
      <c r="K98" s="202" t="e">
        <f>SUMIF(#REF!,'Général compta'!$A98,#REF!)</f>
        <v>#REF!</v>
      </c>
    </row>
    <row r="99" spans="1:11" outlineLevel="1" x14ac:dyDescent="0.25">
      <c r="A99" s="150" t="s">
        <v>445</v>
      </c>
      <c r="B99" s="134" t="s">
        <v>412</v>
      </c>
      <c r="C99" s="182" t="e">
        <f t="shared" si="21"/>
        <v>#REF!</v>
      </c>
      <c r="D99" s="189" t="e">
        <f t="shared" si="22"/>
        <v>#REF!</v>
      </c>
      <c r="E99" s="190" t="e">
        <f t="shared" si="23"/>
        <v>#REF!</v>
      </c>
      <c r="F99" s="129" t="e">
        <f>SUMIF(#REF!,'Général compta'!A99,#REF!)</f>
        <v>#REF!</v>
      </c>
      <c r="G99" s="130" t="e">
        <f>SUMIF(#REF!,'Général compta'!A99,#REF!)</f>
        <v>#REF!</v>
      </c>
      <c r="H99" s="129" t="e">
        <f>SUMIF(#REF!,'Général compta'!A99,#REF!)</f>
        <v>#REF!</v>
      </c>
      <c r="I99" s="130" t="e">
        <f>SUMIF(#REF!,'Général compta'!A99,#REF!)</f>
        <v>#REF!</v>
      </c>
      <c r="J99" s="129" t="e">
        <f>SUMIF(#REF!,'Général compta'!$A99,#REF!)</f>
        <v>#REF!</v>
      </c>
      <c r="K99" s="130" t="e">
        <f>SUMIF(#REF!,'Général compta'!$A99,#REF!)</f>
        <v>#REF!</v>
      </c>
    </row>
    <row r="100" spans="1:11" outlineLevel="1" x14ac:dyDescent="0.25">
      <c r="A100" s="150" t="s">
        <v>446</v>
      </c>
      <c r="B100" s="134" t="s">
        <v>265</v>
      </c>
      <c r="C100" s="182" t="e">
        <f t="shared" si="21"/>
        <v>#REF!</v>
      </c>
      <c r="D100" s="189" t="e">
        <f t="shared" si="22"/>
        <v>#REF!</v>
      </c>
      <c r="E100" s="190" t="e">
        <f t="shared" si="23"/>
        <v>#REF!</v>
      </c>
      <c r="F100" s="129" t="e">
        <f>SUMIF(#REF!,'Général compta'!A100,#REF!)</f>
        <v>#REF!</v>
      </c>
      <c r="G100" s="130" t="e">
        <f>SUMIF(#REF!,'Général compta'!A100,#REF!)</f>
        <v>#REF!</v>
      </c>
      <c r="H100" s="129" t="e">
        <f>SUMIF(#REF!,'Général compta'!A100,#REF!)</f>
        <v>#REF!</v>
      </c>
      <c r="I100" s="130" t="e">
        <f>SUMIF(#REF!,'Général compta'!A100,#REF!)</f>
        <v>#REF!</v>
      </c>
      <c r="J100" s="129" t="e">
        <f>SUMIF(#REF!,'Général compta'!$A100,#REF!)</f>
        <v>#REF!</v>
      </c>
      <c r="K100" s="130" t="e">
        <f>SUMIF(#REF!,'Général compta'!$A100,#REF!)</f>
        <v>#REF!</v>
      </c>
    </row>
    <row r="101" spans="1:11" outlineLevel="1" x14ac:dyDescent="0.25">
      <c r="A101" s="150" t="s">
        <v>447</v>
      </c>
      <c r="B101" s="134" t="s">
        <v>272</v>
      </c>
      <c r="C101" s="182" t="e">
        <f t="shared" si="21"/>
        <v>#REF!</v>
      </c>
      <c r="D101" s="189" t="e">
        <f t="shared" si="22"/>
        <v>#REF!</v>
      </c>
      <c r="E101" s="190" t="e">
        <f t="shared" si="23"/>
        <v>#REF!</v>
      </c>
      <c r="F101" s="129" t="e">
        <f>SUMIF(#REF!,'Général compta'!A101,#REF!)</f>
        <v>#REF!</v>
      </c>
      <c r="G101" s="130" t="e">
        <f>SUMIF(#REF!,'Général compta'!A101,#REF!)</f>
        <v>#REF!</v>
      </c>
      <c r="H101" s="129" t="e">
        <f>SUMIF(#REF!,'Général compta'!A101,#REF!)</f>
        <v>#REF!</v>
      </c>
      <c r="I101" s="130" t="e">
        <f>SUMIF(#REF!,'Général compta'!A101,#REF!)</f>
        <v>#REF!</v>
      </c>
      <c r="J101" s="129" t="e">
        <f>SUMIF(#REF!,'Général compta'!$A101,#REF!)</f>
        <v>#REF!</v>
      </c>
      <c r="K101" s="130" t="e">
        <f>SUMIF(#REF!,'Général compta'!$A101,#REF!)</f>
        <v>#REF!</v>
      </c>
    </row>
    <row r="102" spans="1:11" outlineLevel="1" x14ac:dyDescent="0.25">
      <c r="A102" s="150" t="s">
        <v>448</v>
      </c>
      <c r="B102" s="134" t="s">
        <v>273</v>
      </c>
      <c r="C102" s="182" t="e">
        <f t="shared" si="21"/>
        <v>#REF!</v>
      </c>
      <c r="D102" s="189" t="e">
        <f t="shared" si="22"/>
        <v>#REF!</v>
      </c>
      <c r="E102" s="190" t="e">
        <f t="shared" si="23"/>
        <v>#REF!</v>
      </c>
      <c r="F102" s="129" t="e">
        <f>SUMIF(#REF!,'Général compta'!A102,#REF!)</f>
        <v>#REF!</v>
      </c>
      <c r="G102" s="130" t="e">
        <f>SUMIF(#REF!,'Général compta'!A102,#REF!)</f>
        <v>#REF!</v>
      </c>
      <c r="H102" s="129" t="e">
        <f>SUMIF(#REF!,'Général compta'!A102,#REF!)</f>
        <v>#REF!</v>
      </c>
      <c r="I102" s="130" t="e">
        <f>SUMIF(#REF!,'Général compta'!A102,#REF!)</f>
        <v>#REF!</v>
      </c>
      <c r="J102" s="129" t="e">
        <f>SUMIF(#REF!,'Général compta'!$A102,#REF!)</f>
        <v>#REF!</v>
      </c>
      <c r="K102" s="130" t="e">
        <f>SUMIF(#REF!,'Général compta'!$A102,#REF!)</f>
        <v>#REF!</v>
      </c>
    </row>
    <row r="103" spans="1:11" outlineLevel="1" x14ac:dyDescent="0.25">
      <c r="A103" s="150" t="s">
        <v>449</v>
      </c>
      <c r="B103" s="134" t="s">
        <v>274</v>
      </c>
      <c r="C103" s="182" t="e">
        <f t="shared" si="21"/>
        <v>#REF!</v>
      </c>
      <c r="D103" s="189" t="e">
        <f t="shared" si="22"/>
        <v>#REF!</v>
      </c>
      <c r="E103" s="190" t="e">
        <f t="shared" si="23"/>
        <v>#REF!</v>
      </c>
      <c r="F103" s="129" t="e">
        <f>SUMIF(#REF!,'Général compta'!A103,#REF!)</f>
        <v>#REF!</v>
      </c>
      <c r="G103" s="130" t="e">
        <f>SUMIF(#REF!,'Général compta'!A103,#REF!)</f>
        <v>#REF!</v>
      </c>
      <c r="H103" s="129" t="e">
        <f>SUMIF(#REF!,'Général compta'!A103,#REF!)</f>
        <v>#REF!</v>
      </c>
      <c r="I103" s="130" t="e">
        <f>SUMIF(#REF!,'Général compta'!A103,#REF!)</f>
        <v>#REF!</v>
      </c>
      <c r="J103" s="129" t="e">
        <f>SUMIF(#REF!,'Général compta'!$A103,#REF!)</f>
        <v>#REF!</v>
      </c>
      <c r="K103" s="130" t="e">
        <f>SUMIF(#REF!,'Général compta'!$A103,#REF!)</f>
        <v>#REF!</v>
      </c>
    </row>
    <row r="104" spans="1:11" outlineLevel="1" x14ac:dyDescent="0.25">
      <c r="A104" s="150" t="s">
        <v>450</v>
      </c>
      <c r="B104" s="134" t="s">
        <v>271</v>
      </c>
      <c r="C104" s="182" t="e">
        <f t="shared" si="21"/>
        <v>#REF!</v>
      </c>
      <c r="D104" s="189" t="e">
        <f t="shared" si="22"/>
        <v>#REF!</v>
      </c>
      <c r="E104" s="190" t="e">
        <f t="shared" si="23"/>
        <v>#REF!</v>
      </c>
      <c r="F104" s="129" t="e">
        <f>SUMIF(#REF!,'Général compta'!A104,#REF!)</f>
        <v>#REF!</v>
      </c>
      <c r="G104" s="130" t="e">
        <f>SUMIF(#REF!,'Général compta'!A104,#REF!)</f>
        <v>#REF!</v>
      </c>
      <c r="H104" s="129" t="e">
        <f>SUMIF(#REF!,'Général compta'!A104,#REF!)</f>
        <v>#REF!</v>
      </c>
      <c r="I104" s="130" t="e">
        <f>SUMIF(#REF!,'Général compta'!A104,#REF!)</f>
        <v>#REF!</v>
      </c>
      <c r="J104" s="129" t="e">
        <f>SUMIF(#REF!,'Général compta'!$A104,#REF!)</f>
        <v>#REF!</v>
      </c>
      <c r="K104" s="130" t="e">
        <f>SUMIF(#REF!,'Général compta'!$A104,#REF!)</f>
        <v>#REF!</v>
      </c>
    </row>
    <row r="105" spans="1:11" outlineLevel="1" x14ac:dyDescent="0.25">
      <c r="A105" s="150" t="s">
        <v>451</v>
      </c>
      <c r="B105" s="134" t="s">
        <v>307</v>
      </c>
      <c r="C105" s="182" t="e">
        <f t="shared" si="21"/>
        <v>#REF!</v>
      </c>
      <c r="D105" s="189" t="e">
        <f t="shared" si="22"/>
        <v>#REF!</v>
      </c>
      <c r="E105" s="190" t="e">
        <f t="shared" si="23"/>
        <v>#REF!</v>
      </c>
      <c r="F105" s="129" t="e">
        <f>SUMIF(#REF!,'Général compta'!A105,#REF!)</f>
        <v>#REF!</v>
      </c>
      <c r="G105" s="130" t="e">
        <f>SUMIF(#REF!,'Général compta'!A105,#REF!)</f>
        <v>#REF!</v>
      </c>
      <c r="H105" s="129" t="e">
        <f>SUMIF(#REF!,'Général compta'!A105,#REF!)</f>
        <v>#REF!</v>
      </c>
      <c r="I105" s="130" t="e">
        <f>SUMIF(#REF!,'Général compta'!A105,#REF!)</f>
        <v>#REF!</v>
      </c>
      <c r="J105" s="129" t="e">
        <f>SUMIF(#REF!,'Général compta'!$A105,#REF!)</f>
        <v>#REF!</v>
      </c>
      <c r="K105" s="130" t="e">
        <f>SUMIF(#REF!,'Général compta'!$A105,#REF!)</f>
        <v>#REF!</v>
      </c>
    </row>
    <row r="106" spans="1:11" outlineLevel="1" x14ac:dyDescent="0.25">
      <c r="A106" s="150" t="s">
        <v>452</v>
      </c>
      <c r="B106" s="134" t="s">
        <v>308</v>
      </c>
      <c r="C106" s="182" t="e">
        <f t="shared" si="21"/>
        <v>#REF!</v>
      </c>
      <c r="D106" s="189" t="e">
        <f t="shared" si="22"/>
        <v>#REF!</v>
      </c>
      <c r="E106" s="190" t="e">
        <f t="shared" si="23"/>
        <v>#REF!</v>
      </c>
      <c r="F106" s="129" t="e">
        <f>SUMIF(#REF!,'Général compta'!A106,#REF!)</f>
        <v>#REF!</v>
      </c>
      <c r="G106" s="130" t="e">
        <f>SUMIF(#REF!,'Général compta'!A106,#REF!)</f>
        <v>#REF!</v>
      </c>
      <c r="H106" s="129" t="e">
        <f>SUMIF(#REF!,'Général compta'!A106,#REF!)</f>
        <v>#REF!</v>
      </c>
      <c r="I106" s="130" t="e">
        <f>SUMIF(#REF!,'Général compta'!A106,#REF!)</f>
        <v>#REF!</v>
      </c>
      <c r="J106" s="129" t="e">
        <f>SUMIF(#REF!,'Général compta'!$A106,#REF!)</f>
        <v>#REF!</v>
      </c>
      <c r="K106" s="130" t="e">
        <f>SUMIF(#REF!,'Général compta'!$A106,#REF!)</f>
        <v>#REF!</v>
      </c>
    </row>
    <row r="107" spans="1:11" outlineLevel="1" x14ac:dyDescent="0.25">
      <c r="A107" s="150" t="s">
        <v>453</v>
      </c>
      <c r="B107" s="134" t="s">
        <v>309</v>
      </c>
      <c r="C107" s="182" t="e">
        <f t="shared" si="21"/>
        <v>#REF!</v>
      </c>
      <c r="D107" s="189" t="e">
        <f t="shared" si="22"/>
        <v>#REF!</v>
      </c>
      <c r="E107" s="190" t="e">
        <f t="shared" si="23"/>
        <v>#REF!</v>
      </c>
      <c r="F107" s="129" t="e">
        <f>SUMIF(#REF!,'Général compta'!A107,#REF!)</f>
        <v>#REF!</v>
      </c>
      <c r="G107" s="130" t="e">
        <f>SUMIF(#REF!,'Général compta'!A107,#REF!)</f>
        <v>#REF!</v>
      </c>
      <c r="H107" s="129" t="e">
        <f>SUMIF(#REF!,'Général compta'!A107,#REF!)</f>
        <v>#REF!</v>
      </c>
      <c r="I107" s="130" t="e">
        <f>SUMIF(#REF!,'Général compta'!A107,#REF!)</f>
        <v>#REF!</v>
      </c>
      <c r="J107" s="129" t="e">
        <f>SUMIF(#REF!,'Général compta'!$A107,#REF!)</f>
        <v>#REF!</v>
      </c>
      <c r="K107" s="130" t="e">
        <f>SUMIF(#REF!,'Général compta'!$A107,#REF!)</f>
        <v>#REF!</v>
      </c>
    </row>
    <row r="108" spans="1:11" outlineLevel="1" x14ac:dyDescent="0.25">
      <c r="A108" s="161" t="s">
        <v>454</v>
      </c>
      <c r="B108" s="157" t="s">
        <v>310</v>
      </c>
      <c r="C108" s="183" t="e">
        <f t="shared" si="21"/>
        <v>#REF!</v>
      </c>
      <c r="D108" s="191" t="e">
        <f t="shared" si="22"/>
        <v>#REF!</v>
      </c>
      <c r="E108" s="192" t="e">
        <f t="shared" si="23"/>
        <v>#REF!</v>
      </c>
      <c r="F108" s="203" t="e">
        <f>SUMIF(#REF!,'Général compta'!A108,#REF!)</f>
        <v>#REF!</v>
      </c>
      <c r="G108" s="204" t="e">
        <f>SUMIF(#REF!,'Général compta'!A108,#REF!)</f>
        <v>#REF!</v>
      </c>
      <c r="H108" s="203" t="e">
        <f>SUMIF(#REF!,'Général compta'!A108,#REF!)</f>
        <v>#REF!</v>
      </c>
      <c r="I108" s="204" t="e">
        <f>SUMIF(#REF!,'Général compta'!A108,#REF!)</f>
        <v>#REF!</v>
      </c>
      <c r="J108" s="203" t="e">
        <f>SUMIF(#REF!,'Général compta'!$A108,#REF!)</f>
        <v>#REF!</v>
      </c>
      <c r="K108" s="204" t="e">
        <f>SUMIF(#REF!,'Général compta'!$A108,#REF!)</f>
        <v>#REF!</v>
      </c>
    </row>
    <row r="109" spans="1:11" s="37" customFormat="1" x14ac:dyDescent="0.25">
      <c r="A109" s="178" t="s">
        <v>306</v>
      </c>
      <c r="B109" s="179" t="s">
        <v>275</v>
      </c>
      <c r="C109" s="176" t="e">
        <f t="shared" si="21"/>
        <v>#REF!</v>
      </c>
      <c r="D109" s="197" t="e">
        <f t="shared" si="22"/>
        <v>#REF!</v>
      </c>
      <c r="E109" s="198" t="e">
        <f t="shared" si="23"/>
        <v>#REF!</v>
      </c>
      <c r="F109" s="197" t="e">
        <f>SUM(F110:F112)</f>
        <v>#REF!</v>
      </c>
      <c r="G109" s="198" t="e">
        <f t="shared" ref="G109:K109" si="32">SUM(G110:G112)</f>
        <v>#REF!</v>
      </c>
      <c r="H109" s="197" t="e">
        <f>SUM(H110:H112)</f>
        <v>#REF!</v>
      </c>
      <c r="I109" s="198" t="e">
        <f t="shared" ref="I109" si="33">SUM(I110:I112)</f>
        <v>#REF!</v>
      </c>
      <c r="J109" s="197" t="e">
        <f t="shared" si="32"/>
        <v>#REF!</v>
      </c>
      <c r="K109" s="198" t="e">
        <f t="shared" si="32"/>
        <v>#REF!</v>
      </c>
    </row>
    <row r="110" spans="1:11" outlineLevel="1" x14ac:dyDescent="0.25">
      <c r="A110" s="162" t="s">
        <v>455</v>
      </c>
      <c r="B110" s="153" t="s">
        <v>314</v>
      </c>
      <c r="C110" s="181" t="e">
        <f t="shared" si="21"/>
        <v>#REF!</v>
      </c>
      <c r="D110" s="187" t="e">
        <f t="shared" si="22"/>
        <v>#REF!</v>
      </c>
      <c r="E110" s="188" t="e">
        <f t="shared" si="23"/>
        <v>#REF!</v>
      </c>
      <c r="F110" s="201" t="e">
        <f>SUMIF(#REF!,'Général compta'!A110,#REF!)</f>
        <v>#REF!</v>
      </c>
      <c r="G110" s="202" t="e">
        <f>SUMIF(#REF!,'Général compta'!A110,#REF!)</f>
        <v>#REF!</v>
      </c>
      <c r="H110" s="201" t="e">
        <f>SUMIF(#REF!,'Général compta'!A110,#REF!)</f>
        <v>#REF!</v>
      </c>
      <c r="I110" s="202" t="e">
        <f>SUMIF(#REF!,'Général compta'!A110,#REF!)</f>
        <v>#REF!</v>
      </c>
      <c r="J110" s="201" t="e">
        <f>SUMIF(#REF!,'Général compta'!$A110,#REF!)</f>
        <v>#REF!</v>
      </c>
      <c r="K110" s="202" t="e">
        <f>SUMIF(#REF!,'Général compta'!$A110,#REF!)</f>
        <v>#REF!</v>
      </c>
    </row>
    <row r="111" spans="1:11" outlineLevel="1" x14ac:dyDescent="0.25">
      <c r="A111" s="133" t="s">
        <v>456</v>
      </c>
      <c r="B111" s="134" t="s">
        <v>273</v>
      </c>
      <c r="C111" s="182" t="e">
        <f t="shared" si="21"/>
        <v>#REF!</v>
      </c>
      <c r="D111" s="189" t="e">
        <f t="shared" si="22"/>
        <v>#REF!</v>
      </c>
      <c r="E111" s="190" t="e">
        <f t="shared" si="23"/>
        <v>#REF!</v>
      </c>
      <c r="F111" s="129" t="e">
        <f>SUMIF(#REF!,'Général compta'!A111,#REF!)</f>
        <v>#REF!</v>
      </c>
      <c r="G111" s="130" t="e">
        <f>SUMIF(#REF!,'Général compta'!A111,#REF!)</f>
        <v>#REF!</v>
      </c>
      <c r="H111" s="129" t="e">
        <f>SUMIF(#REF!,'Général compta'!A111,#REF!)</f>
        <v>#REF!</v>
      </c>
      <c r="I111" s="130" t="e">
        <f>SUMIF(#REF!,'Général compta'!A111,#REF!)</f>
        <v>#REF!</v>
      </c>
      <c r="J111" s="129" t="e">
        <f>SUMIF(#REF!,'Général compta'!$A111,#REF!)</f>
        <v>#REF!</v>
      </c>
      <c r="K111" s="130" t="e">
        <f>SUMIF(#REF!,'Général compta'!$A111,#REF!)</f>
        <v>#REF!</v>
      </c>
    </row>
    <row r="112" spans="1:11" outlineLevel="1" x14ac:dyDescent="0.25">
      <c r="A112" s="163" t="s">
        <v>457</v>
      </c>
      <c r="B112" s="157" t="s">
        <v>310</v>
      </c>
      <c r="C112" s="183" t="e">
        <f t="shared" si="21"/>
        <v>#REF!</v>
      </c>
      <c r="D112" s="191" t="e">
        <f t="shared" si="22"/>
        <v>#REF!</v>
      </c>
      <c r="E112" s="192" t="e">
        <f t="shared" si="23"/>
        <v>#REF!</v>
      </c>
      <c r="F112" s="203" t="e">
        <f>SUMIF(#REF!,'Général compta'!A112,#REF!)</f>
        <v>#REF!</v>
      </c>
      <c r="G112" s="204" t="e">
        <f>SUMIF(#REF!,'Général compta'!A112,#REF!)</f>
        <v>#REF!</v>
      </c>
      <c r="H112" s="203" t="e">
        <f>SUMIF(#REF!,'Général compta'!A112,#REF!)</f>
        <v>#REF!</v>
      </c>
      <c r="I112" s="204" t="e">
        <f>SUMIF(#REF!,'Général compta'!A112,#REF!)</f>
        <v>#REF!</v>
      </c>
      <c r="J112" s="203" t="e">
        <f>SUMIF(#REF!,'Général compta'!$A112,#REF!)</f>
        <v>#REF!</v>
      </c>
      <c r="K112" s="204" t="e">
        <f>SUMIF(#REF!,'Général compta'!$A112,#REF!)</f>
        <v>#REF!</v>
      </c>
    </row>
    <row r="113" spans="1:11" s="37" customFormat="1" x14ac:dyDescent="0.25">
      <c r="A113" s="154" t="s">
        <v>276</v>
      </c>
      <c r="B113" s="155" t="s">
        <v>277</v>
      </c>
      <c r="C113" s="177" t="e">
        <f t="shared" si="21"/>
        <v>#REF!</v>
      </c>
      <c r="D113" s="185" t="e">
        <f t="shared" si="22"/>
        <v>#REF!</v>
      </c>
      <c r="E113" s="186" t="e">
        <f t="shared" si="23"/>
        <v>#REF!</v>
      </c>
      <c r="F113" s="185" t="e">
        <f>SUM(F114:F116)</f>
        <v>#REF!</v>
      </c>
      <c r="G113" s="186" t="e">
        <f t="shared" ref="G113:K113" si="34">SUM(G114:G116)</f>
        <v>#REF!</v>
      </c>
      <c r="H113" s="185" t="e">
        <f>SUM(H114:H116)</f>
        <v>#REF!</v>
      </c>
      <c r="I113" s="186" t="e">
        <f t="shared" ref="I113" si="35">SUM(I114:I116)</f>
        <v>#REF!</v>
      </c>
      <c r="J113" s="185" t="e">
        <f t="shared" si="34"/>
        <v>#REF!</v>
      </c>
      <c r="K113" s="186" t="e">
        <f t="shared" si="34"/>
        <v>#REF!</v>
      </c>
    </row>
    <row r="114" spans="1:11" x14ac:dyDescent="0.25">
      <c r="A114" s="152" t="s">
        <v>278</v>
      </c>
      <c r="B114" s="153" t="s">
        <v>279</v>
      </c>
      <c r="C114" s="181" t="e">
        <f t="shared" si="21"/>
        <v>#REF!</v>
      </c>
      <c r="D114" s="187" t="e">
        <f t="shared" si="22"/>
        <v>#REF!</v>
      </c>
      <c r="E114" s="188" t="e">
        <f t="shared" si="23"/>
        <v>#REF!</v>
      </c>
      <c r="F114" s="201" t="e">
        <f>SUMIF(#REF!,'Général compta'!A114,#REF!)</f>
        <v>#REF!</v>
      </c>
      <c r="G114" s="202" t="e">
        <f>SUMIF(#REF!,'Général compta'!A114,#REF!)</f>
        <v>#REF!</v>
      </c>
      <c r="H114" s="201" t="e">
        <f>SUMIF(#REF!,'Général compta'!A114,#REF!)</f>
        <v>#REF!</v>
      </c>
      <c r="I114" s="202" t="e">
        <f>SUMIF(#REF!,'Général compta'!A114,#REF!)</f>
        <v>#REF!</v>
      </c>
      <c r="J114" s="201" t="e">
        <f>SUMIF(#REF!,'Général compta'!$A114,#REF!)</f>
        <v>#REF!</v>
      </c>
      <c r="K114" s="202" t="e">
        <f>SUMIF(#REF!,'Général compta'!$A114,#REF!)</f>
        <v>#REF!</v>
      </c>
    </row>
    <row r="115" spans="1:11" x14ac:dyDescent="0.25">
      <c r="A115" s="149" t="s">
        <v>280</v>
      </c>
      <c r="B115" s="134" t="s">
        <v>281</v>
      </c>
      <c r="C115" s="182" t="e">
        <f t="shared" si="21"/>
        <v>#REF!</v>
      </c>
      <c r="D115" s="189" t="e">
        <f t="shared" si="22"/>
        <v>#REF!</v>
      </c>
      <c r="E115" s="190" t="e">
        <f t="shared" si="23"/>
        <v>#REF!</v>
      </c>
      <c r="F115" s="129" t="e">
        <f>SUMIF(#REF!,'Général compta'!A115,#REF!)</f>
        <v>#REF!</v>
      </c>
      <c r="G115" s="130" t="e">
        <f>SUMIF(#REF!,'Général compta'!A115,#REF!)</f>
        <v>#REF!</v>
      </c>
      <c r="H115" s="129" t="e">
        <f>SUMIF(#REF!,'Général compta'!A115,#REF!)</f>
        <v>#REF!</v>
      </c>
      <c r="I115" s="130" t="e">
        <f>SUMIF(#REF!,'Général compta'!A115,#REF!)</f>
        <v>#REF!</v>
      </c>
      <c r="J115" s="129" t="e">
        <f>SUMIF(#REF!,'Général compta'!$A115,#REF!)</f>
        <v>#REF!</v>
      </c>
      <c r="K115" s="130" t="e">
        <f>SUMIF(#REF!,'Général compta'!$A115,#REF!)</f>
        <v>#REF!</v>
      </c>
    </row>
    <row r="116" spans="1:11" x14ac:dyDescent="0.25">
      <c r="A116" s="156" t="s">
        <v>282</v>
      </c>
      <c r="B116" s="157" t="s">
        <v>283</v>
      </c>
      <c r="C116" s="183" t="e">
        <f t="shared" si="21"/>
        <v>#REF!</v>
      </c>
      <c r="D116" s="191" t="e">
        <f t="shared" si="22"/>
        <v>#REF!</v>
      </c>
      <c r="E116" s="192" t="e">
        <f t="shared" si="23"/>
        <v>#REF!</v>
      </c>
      <c r="F116" s="203" t="e">
        <f>SUMIF(#REF!,'Général compta'!A116,#REF!)</f>
        <v>#REF!</v>
      </c>
      <c r="G116" s="204" t="e">
        <f>SUMIF(#REF!,'Général compta'!A116,#REF!)</f>
        <v>#REF!</v>
      </c>
      <c r="H116" s="203" t="e">
        <f>SUMIF(#REF!,'Général compta'!A116,#REF!)</f>
        <v>#REF!</v>
      </c>
      <c r="I116" s="204" t="e">
        <f>SUMIF(#REF!,'Général compta'!A116,#REF!)</f>
        <v>#REF!</v>
      </c>
      <c r="J116" s="203" t="e">
        <f>SUMIF(#REF!,'Général compta'!$A116,#REF!)</f>
        <v>#REF!</v>
      </c>
      <c r="K116" s="204" t="e">
        <f>SUMIF(#REF!,'Général compta'!$A116,#REF!)</f>
        <v>#REF!</v>
      </c>
    </row>
    <row r="117" spans="1:11" s="37" customFormat="1" x14ac:dyDescent="0.25">
      <c r="A117" s="154" t="s">
        <v>284</v>
      </c>
      <c r="B117" s="155" t="s">
        <v>285</v>
      </c>
      <c r="C117" s="177" t="e">
        <f t="shared" si="21"/>
        <v>#REF!</v>
      </c>
      <c r="D117" s="185" t="e">
        <f t="shared" si="22"/>
        <v>#REF!</v>
      </c>
      <c r="E117" s="186" t="e">
        <f t="shared" si="23"/>
        <v>#REF!</v>
      </c>
      <c r="F117" s="185" t="e">
        <f>SUM(F118:F120)</f>
        <v>#REF!</v>
      </c>
      <c r="G117" s="186" t="e">
        <f t="shared" ref="G117:K117" si="36">SUM(G118:G120)</f>
        <v>#REF!</v>
      </c>
      <c r="H117" s="185" t="e">
        <f>SUM(H118:H120)</f>
        <v>#REF!</v>
      </c>
      <c r="I117" s="186" t="e">
        <f t="shared" ref="I117" si="37">SUM(I118:I120)</f>
        <v>#REF!</v>
      </c>
      <c r="J117" s="185" t="e">
        <f t="shared" si="36"/>
        <v>#REF!</v>
      </c>
      <c r="K117" s="186" t="e">
        <f t="shared" si="36"/>
        <v>#REF!</v>
      </c>
    </row>
    <row r="118" spans="1:11" x14ac:dyDescent="0.25">
      <c r="A118" s="152" t="s">
        <v>286</v>
      </c>
      <c r="B118" s="153" t="s">
        <v>287</v>
      </c>
      <c r="C118" s="181" t="e">
        <f t="shared" si="21"/>
        <v>#REF!</v>
      </c>
      <c r="D118" s="187" t="e">
        <f t="shared" si="22"/>
        <v>#REF!</v>
      </c>
      <c r="E118" s="188" t="e">
        <f t="shared" si="23"/>
        <v>#REF!</v>
      </c>
      <c r="F118" s="201" t="e">
        <f>SUMIF(#REF!,'Général compta'!A118,#REF!)</f>
        <v>#REF!</v>
      </c>
      <c r="G118" s="202" t="e">
        <f>SUMIF(#REF!,'Général compta'!A118,#REF!)</f>
        <v>#REF!</v>
      </c>
      <c r="H118" s="201" t="e">
        <f>SUMIF(#REF!,'Général compta'!A118,#REF!)</f>
        <v>#REF!</v>
      </c>
      <c r="I118" s="202" t="e">
        <f>SUMIF(#REF!,'Général compta'!A118,#REF!)</f>
        <v>#REF!</v>
      </c>
      <c r="J118" s="201" t="e">
        <f>SUMIF(#REF!,'Général compta'!$A118,#REF!)</f>
        <v>#REF!</v>
      </c>
      <c r="K118" s="202" t="e">
        <f>SUMIF(#REF!,'Général compta'!$A118,#REF!)</f>
        <v>#REF!</v>
      </c>
    </row>
    <row r="119" spans="1:11" x14ac:dyDescent="0.25">
      <c r="A119" s="149" t="s">
        <v>288</v>
      </c>
      <c r="B119" s="134" t="s">
        <v>289</v>
      </c>
      <c r="C119" s="182" t="e">
        <f t="shared" si="21"/>
        <v>#REF!</v>
      </c>
      <c r="D119" s="189" t="e">
        <f t="shared" si="22"/>
        <v>#REF!</v>
      </c>
      <c r="E119" s="190" t="e">
        <f t="shared" si="23"/>
        <v>#REF!</v>
      </c>
      <c r="F119" s="129" t="e">
        <f>SUMIF(#REF!,'Général compta'!A119,#REF!)</f>
        <v>#REF!</v>
      </c>
      <c r="G119" s="130" t="e">
        <f>SUMIF(#REF!,'Général compta'!A119,#REF!)</f>
        <v>#REF!</v>
      </c>
      <c r="H119" s="129" t="e">
        <f>SUMIF(#REF!,'Général compta'!A119,#REF!)</f>
        <v>#REF!</v>
      </c>
      <c r="I119" s="130" t="e">
        <f>SUMIF(#REF!,'Général compta'!A119,#REF!)</f>
        <v>#REF!</v>
      </c>
      <c r="J119" s="129" t="e">
        <f>SUMIF(#REF!,'Général compta'!$A119,#REF!)</f>
        <v>#REF!</v>
      </c>
      <c r="K119" s="130" t="e">
        <f>SUMIF(#REF!,'Général compta'!$A119,#REF!)</f>
        <v>#REF!</v>
      </c>
    </row>
    <row r="120" spans="1:11" x14ac:dyDescent="0.25">
      <c r="A120" s="156" t="s">
        <v>290</v>
      </c>
      <c r="B120" s="157" t="s">
        <v>291</v>
      </c>
      <c r="C120" s="183" t="e">
        <f t="shared" si="21"/>
        <v>#REF!</v>
      </c>
      <c r="D120" s="191" t="e">
        <f t="shared" si="22"/>
        <v>#REF!</v>
      </c>
      <c r="E120" s="192" t="e">
        <f t="shared" si="23"/>
        <v>#REF!</v>
      </c>
      <c r="F120" s="203" t="e">
        <f>SUMIF(#REF!,'Général compta'!A120,#REF!)</f>
        <v>#REF!</v>
      </c>
      <c r="G120" s="204" t="e">
        <f>SUMIF(#REF!,'Général compta'!A120,#REF!)</f>
        <v>#REF!</v>
      </c>
      <c r="H120" s="203" t="e">
        <f>SUMIF(#REF!,'Général compta'!A120,#REF!)</f>
        <v>#REF!</v>
      </c>
      <c r="I120" s="204" t="e">
        <f>SUMIF(#REF!,'Général compta'!A120,#REF!)</f>
        <v>#REF!</v>
      </c>
      <c r="J120" s="203" t="e">
        <f>SUMIF(#REF!,'Général compta'!$A120,#REF!)</f>
        <v>#REF!</v>
      </c>
      <c r="K120" s="204" t="e">
        <f>SUMIF(#REF!,'Général compta'!$A120,#REF!)</f>
        <v>#REF!</v>
      </c>
    </row>
    <row r="121" spans="1:11" s="37" customFormat="1" x14ac:dyDescent="0.25">
      <c r="A121" s="154">
        <v>68</v>
      </c>
      <c r="B121" s="155" t="s">
        <v>292</v>
      </c>
      <c r="C121" s="177" t="e">
        <f t="shared" si="21"/>
        <v>#REF!</v>
      </c>
      <c r="D121" s="185" t="e">
        <f t="shared" si="22"/>
        <v>#REF!</v>
      </c>
      <c r="E121" s="186" t="e">
        <f t="shared" si="23"/>
        <v>#REF!</v>
      </c>
      <c r="F121" s="185" t="e">
        <f>SUM(F122:F125)</f>
        <v>#REF!</v>
      </c>
      <c r="G121" s="186" t="e">
        <f t="shared" ref="G121:K121" si="38">SUM(G122:G125)</f>
        <v>#REF!</v>
      </c>
      <c r="H121" s="185" t="e">
        <f>SUM(H122:H125)</f>
        <v>#REF!</v>
      </c>
      <c r="I121" s="186" t="e">
        <f t="shared" ref="I121" si="39">SUM(I122:I125)</f>
        <v>#REF!</v>
      </c>
      <c r="J121" s="185" t="e">
        <f t="shared" si="38"/>
        <v>#REF!</v>
      </c>
      <c r="K121" s="186" t="e">
        <f t="shared" si="38"/>
        <v>#REF!</v>
      </c>
    </row>
    <row r="122" spans="1:11" x14ac:dyDescent="0.25">
      <c r="A122" s="152" t="s">
        <v>293</v>
      </c>
      <c r="B122" s="153" t="s">
        <v>294</v>
      </c>
      <c r="C122" s="181" t="e">
        <f t="shared" si="21"/>
        <v>#REF!</v>
      </c>
      <c r="D122" s="187" t="e">
        <f t="shared" si="22"/>
        <v>#REF!</v>
      </c>
      <c r="E122" s="188" t="e">
        <f t="shared" si="23"/>
        <v>#REF!</v>
      </c>
      <c r="F122" s="201" t="e">
        <f>SUMIF(#REF!,'Général compta'!A122,#REF!)</f>
        <v>#REF!</v>
      </c>
      <c r="G122" s="202" t="e">
        <f>SUMIF(#REF!,'Général compta'!A122,#REF!)</f>
        <v>#REF!</v>
      </c>
      <c r="H122" s="201" t="e">
        <f>SUMIF(#REF!,'Général compta'!A122,#REF!)</f>
        <v>#REF!</v>
      </c>
      <c r="I122" s="202" t="e">
        <f>SUMIF(#REF!,'Général compta'!A122,#REF!)</f>
        <v>#REF!</v>
      </c>
      <c r="J122" s="201" t="e">
        <f>SUMIF(#REF!,'Général compta'!$A122,#REF!)</f>
        <v>#REF!</v>
      </c>
      <c r="K122" s="202" t="e">
        <f>SUMIF(#REF!,'Général compta'!$A122,#REF!)</f>
        <v>#REF!</v>
      </c>
    </row>
    <row r="123" spans="1:11" x14ac:dyDescent="0.25">
      <c r="A123" s="149" t="s">
        <v>295</v>
      </c>
      <c r="B123" s="134" t="s">
        <v>296</v>
      </c>
      <c r="C123" s="182" t="e">
        <f t="shared" si="21"/>
        <v>#REF!</v>
      </c>
      <c r="D123" s="189" t="e">
        <f t="shared" si="22"/>
        <v>#REF!</v>
      </c>
      <c r="E123" s="190" t="e">
        <f t="shared" si="23"/>
        <v>#REF!</v>
      </c>
      <c r="F123" s="129" t="e">
        <f>SUMIF(#REF!,'Général compta'!A123,#REF!)</f>
        <v>#REF!</v>
      </c>
      <c r="G123" s="130" t="e">
        <f>SUMIF(#REF!,'Général compta'!A123,#REF!)</f>
        <v>#REF!</v>
      </c>
      <c r="H123" s="129" t="e">
        <f>SUMIF(#REF!,'Général compta'!A123,#REF!)</f>
        <v>#REF!</v>
      </c>
      <c r="I123" s="130" t="e">
        <f>SUMIF(#REF!,'Général compta'!A123,#REF!)</f>
        <v>#REF!</v>
      </c>
      <c r="J123" s="129" t="e">
        <f>SUMIF(#REF!,'Général compta'!$A123,#REF!)</f>
        <v>#REF!</v>
      </c>
      <c r="K123" s="130" t="e">
        <f>SUMIF(#REF!,'Général compta'!$A123,#REF!)</f>
        <v>#REF!</v>
      </c>
    </row>
    <row r="124" spans="1:11" x14ac:dyDescent="0.25">
      <c r="A124" s="149" t="s">
        <v>297</v>
      </c>
      <c r="B124" s="134" t="s">
        <v>298</v>
      </c>
      <c r="C124" s="182" t="e">
        <f t="shared" si="21"/>
        <v>#REF!</v>
      </c>
      <c r="D124" s="189" t="e">
        <f t="shared" si="22"/>
        <v>#REF!</v>
      </c>
      <c r="E124" s="190" t="e">
        <f t="shared" si="23"/>
        <v>#REF!</v>
      </c>
      <c r="F124" s="129" t="e">
        <f>SUMIF(#REF!,'Général compta'!A124,#REF!)</f>
        <v>#REF!</v>
      </c>
      <c r="G124" s="130" t="e">
        <f>SUMIF(#REF!,'Général compta'!A124,#REF!)</f>
        <v>#REF!</v>
      </c>
      <c r="H124" s="129" t="e">
        <f>SUMIF(#REF!,'Général compta'!A124,#REF!)</f>
        <v>#REF!</v>
      </c>
      <c r="I124" s="130" t="e">
        <f>SUMIF(#REF!,'Général compta'!A124,#REF!)</f>
        <v>#REF!</v>
      </c>
      <c r="J124" s="129" t="e">
        <f>SUMIF(#REF!,'Général compta'!$A124,#REF!)</f>
        <v>#REF!</v>
      </c>
      <c r="K124" s="130" t="e">
        <f>SUMIF(#REF!,'Général compta'!$A124,#REF!)</f>
        <v>#REF!</v>
      </c>
    </row>
    <row r="125" spans="1:11" x14ac:dyDescent="0.25">
      <c r="A125" s="149" t="s">
        <v>299</v>
      </c>
      <c r="B125" s="134" t="s">
        <v>300</v>
      </c>
      <c r="C125" s="182" t="e">
        <f t="shared" si="21"/>
        <v>#REF!</v>
      </c>
      <c r="D125" s="189" t="e">
        <f t="shared" si="22"/>
        <v>#REF!</v>
      </c>
      <c r="E125" s="190" t="e">
        <f t="shared" si="23"/>
        <v>#REF!</v>
      </c>
      <c r="F125" s="129" t="e">
        <f>SUMIF(#REF!,'Général compta'!A125,#REF!)</f>
        <v>#REF!</v>
      </c>
      <c r="G125" s="130" t="e">
        <f>SUMIF(#REF!,'Général compta'!A125,#REF!)</f>
        <v>#REF!</v>
      </c>
      <c r="H125" s="129" t="e">
        <f>SUMIF(#REF!,'Général compta'!A125,#REF!)</f>
        <v>#REF!</v>
      </c>
      <c r="I125" s="130" t="e">
        <f>SUMIF(#REF!,'Général compta'!A125,#REF!)</f>
        <v>#REF!</v>
      </c>
      <c r="J125" s="129" t="e">
        <f>SUMIF(#REF!,'Général compta'!$A125,#REF!)</f>
        <v>#REF!</v>
      </c>
      <c r="K125" s="130" t="e">
        <f>SUMIF(#REF!,'Général compta'!$A125,#REF!)</f>
        <v>#REF!</v>
      </c>
    </row>
    <row r="126" spans="1:11" s="37" customFormat="1" x14ac:dyDescent="0.25">
      <c r="A126" s="151" t="s">
        <v>316</v>
      </c>
      <c r="B126" s="137"/>
      <c r="C126" s="138" t="e">
        <f t="shared" si="21"/>
        <v>#REF!</v>
      </c>
      <c r="D126" s="131" t="e">
        <f t="shared" si="22"/>
        <v>#REF!</v>
      </c>
      <c r="E126" s="132" t="e">
        <f t="shared" si="23"/>
        <v>#REF!</v>
      </c>
      <c r="F126" s="131" t="e">
        <f>F121+F117+F113+F72+F68+F64+F61+F58+F49+F44+F35+F16+F7</f>
        <v>#REF!</v>
      </c>
      <c r="G126" s="132" t="e">
        <f t="shared" ref="G126:K126" si="40">G121+G117+G113+G72+G68+G64+G61+G58+G49+G44+G35+G16+G7</f>
        <v>#REF!</v>
      </c>
      <c r="H126" s="131" t="e">
        <f>H121+H117+H113+H72+H68+H64+H61+H58+H49+H44+H35+H16+H7</f>
        <v>#REF!</v>
      </c>
      <c r="I126" s="132" t="e">
        <f t="shared" ref="I126" si="41">I121+I117+I113+I72+I68+I64+I61+I58+I49+I44+I35+I16+I7</f>
        <v>#REF!</v>
      </c>
      <c r="J126" s="131" t="e">
        <f t="shared" si="40"/>
        <v>#REF!</v>
      </c>
      <c r="K126" s="132" t="e">
        <f t="shared" si="40"/>
        <v>#REF!</v>
      </c>
    </row>
    <row r="127" spans="1:11" s="146" customFormat="1" ht="15" customHeight="1" x14ac:dyDescent="0.25">
      <c r="A127" s="169"/>
      <c r="B127" s="170" t="s">
        <v>493</v>
      </c>
      <c r="C127" s="171"/>
      <c r="D127" s="171"/>
      <c r="E127" s="171"/>
      <c r="F127" s="172" t="s">
        <v>421</v>
      </c>
      <c r="G127" s="173" t="e">
        <f>#REF!</f>
        <v>#REF!</v>
      </c>
      <c r="H127" s="172" t="s">
        <v>458</v>
      </c>
      <c r="I127" s="173" t="e">
        <f>#REF!</f>
        <v>#REF!</v>
      </c>
      <c r="J127" s="172" t="s">
        <v>492</v>
      </c>
      <c r="K127" s="173" t="e">
        <f>#REF!</f>
        <v>#REF!</v>
      </c>
    </row>
    <row r="128" spans="1:11" x14ac:dyDescent="0.25">
      <c r="A128" s="164" t="s">
        <v>315</v>
      </c>
      <c r="B128" s="165"/>
      <c r="C128" s="174"/>
      <c r="D128" s="175"/>
      <c r="E128" s="175"/>
      <c r="F128" s="175"/>
      <c r="G128" s="175"/>
      <c r="H128" s="175"/>
      <c r="I128" s="175"/>
      <c r="J128" s="175"/>
      <c r="K128" s="175"/>
    </row>
    <row r="129" spans="1:11" s="37" customFormat="1" x14ac:dyDescent="0.25">
      <c r="A129" s="154">
        <v>70</v>
      </c>
      <c r="B129" s="155" t="s">
        <v>317</v>
      </c>
      <c r="C129" s="177" t="e">
        <f t="shared" si="21"/>
        <v>#REF!</v>
      </c>
      <c r="D129" s="185" t="e">
        <f t="shared" si="22"/>
        <v>#REF!</v>
      </c>
      <c r="E129" s="186" t="e">
        <f t="shared" si="23"/>
        <v>#REF!</v>
      </c>
      <c r="F129" s="185" t="e">
        <f>SUM(F130:F136)</f>
        <v>#REF!</v>
      </c>
      <c r="G129" s="186" t="e">
        <f t="shared" ref="G129:K129" si="42">SUM(G130:G136)</f>
        <v>#REF!</v>
      </c>
      <c r="H129" s="185" t="e">
        <f>SUM(H130:H136)</f>
        <v>#REF!</v>
      </c>
      <c r="I129" s="186" t="e">
        <f t="shared" ref="I129" si="43">SUM(I130:I136)</f>
        <v>#REF!</v>
      </c>
      <c r="J129" s="185" t="e">
        <f t="shared" si="42"/>
        <v>#REF!</v>
      </c>
      <c r="K129" s="186" t="e">
        <f t="shared" si="42"/>
        <v>#REF!</v>
      </c>
    </row>
    <row r="130" spans="1:11" x14ac:dyDescent="0.25">
      <c r="A130" s="152" t="s">
        <v>318</v>
      </c>
      <c r="B130" s="153" t="s">
        <v>319</v>
      </c>
      <c r="C130" s="181" t="e">
        <f t="shared" si="21"/>
        <v>#REF!</v>
      </c>
      <c r="D130" s="187" t="e">
        <f t="shared" si="22"/>
        <v>#REF!</v>
      </c>
      <c r="E130" s="188" t="e">
        <f t="shared" si="23"/>
        <v>#REF!</v>
      </c>
      <c r="F130" s="201" t="e">
        <f>SUMIF(#REF!,'Général compta'!A130,#REF!)</f>
        <v>#REF!</v>
      </c>
      <c r="G130" s="202" t="e">
        <f>SUMIF(#REF!,'Général compta'!A130,#REF!)</f>
        <v>#REF!</v>
      </c>
      <c r="H130" s="201" t="e">
        <f>SUMIF(#REF!,'Général compta'!A130,#REF!)</f>
        <v>#REF!</v>
      </c>
      <c r="I130" s="202" t="e">
        <f>SUMIF(#REF!,'Général compta'!A130,#REF!)</f>
        <v>#REF!</v>
      </c>
      <c r="J130" s="201" t="e">
        <f>SUMIF(#REF!,'Général compta'!$A130,#REF!)</f>
        <v>#REF!</v>
      </c>
      <c r="K130" s="202" t="e">
        <f>SUMIF(#REF!,'Général compta'!$A130,#REF!)</f>
        <v>#REF!</v>
      </c>
    </row>
    <row r="131" spans="1:11" x14ac:dyDescent="0.25">
      <c r="A131" s="149" t="s">
        <v>320</v>
      </c>
      <c r="B131" s="134" t="s">
        <v>321</v>
      </c>
      <c r="C131" s="182" t="e">
        <f t="shared" si="21"/>
        <v>#REF!</v>
      </c>
      <c r="D131" s="189" t="e">
        <f t="shared" si="22"/>
        <v>#REF!</v>
      </c>
      <c r="E131" s="190" t="e">
        <f t="shared" si="23"/>
        <v>#REF!</v>
      </c>
      <c r="F131" s="129" t="e">
        <f>SUMIF(#REF!,'Général compta'!A131,#REF!)</f>
        <v>#REF!</v>
      </c>
      <c r="G131" s="130" t="e">
        <f>SUMIF(#REF!,'Général compta'!A131,#REF!)</f>
        <v>#REF!</v>
      </c>
      <c r="H131" s="129" t="e">
        <f>SUMIF(#REF!,'Général compta'!A131,#REF!)</f>
        <v>#REF!</v>
      </c>
      <c r="I131" s="130" t="e">
        <f>SUMIF(#REF!,'Général compta'!A131,#REF!)</f>
        <v>#REF!</v>
      </c>
      <c r="J131" s="129" t="e">
        <f>SUMIF(#REF!,'Général compta'!$A131,#REF!)</f>
        <v>#REF!</v>
      </c>
      <c r="K131" s="130" t="e">
        <f>SUMIF(#REF!,'Général compta'!$A131,#REF!)</f>
        <v>#REF!</v>
      </c>
    </row>
    <row r="132" spans="1:11" x14ac:dyDescent="0.25">
      <c r="A132" s="149" t="s">
        <v>322</v>
      </c>
      <c r="B132" s="134" t="s">
        <v>323</v>
      </c>
      <c r="C132" s="182" t="e">
        <f t="shared" si="21"/>
        <v>#REF!</v>
      </c>
      <c r="D132" s="189" t="e">
        <f t="shared" si="22"/>
        <v>#REF!</v>
      </c>
      <c r="E132" s="190" t="e">
        <f t="shared" si="23"/>
        <v>#REF!</v>
      </c>
      <c r="F132" s="129" t="e">
        <f>SUMIF(#REF!,'Général compta'!A132,#REF!)</f>
        <v>#REF!</v>
      </c>
      <c r="G132" s="130" t="e">
        <f>SUMIF(#REF!,'Général compta'!A132,#REF!)</f>
        <v>#REF!</v>
      </c>
      <c r="H132" s="129" t="e">
        <f>SUMIF(#REF!,'Général compta'!A132,#REF!)</f>
        <v>#REF!</v>
      </c>
      <c r="I132" s="130" t="e">
        <f>SUMIF(#REF!,'Général compta'!A132,#REF!)</f>
        <v>#REF!</v>
      </c>
      <c r="J132" s="129" t="e">
        <f>SUMIF(#REF!,'Général compta'!$A132,#REF!)</f>
        <v>#REF!</v>
      </c>
      <c r="K132" s="130" t="e">
        <f>SUMIF(#REF!,'Général compta'!$A132,#REF!)</f>
        <v>#REF!</v>
      </c>
    </row>
    <row r="133" spans="1:11" x14ac:dyDescent="0.25">
      <c r="A133" s="149" t="s">
        <v>324</v>
      </c>
      <c r="B133" s="134" t="s">
        <v>325</v>
      </c>
      <c r="C133" s="182" t="e">
        <f t="shared" si="21"/>
        <v>#REF!</v>
      </c>
      <c r="D133" s="189" t="e">
        <f t="shared" si="22"/>
        <v>#REF!</v>
      </c>
      <c r="E133" s="190" t="e">
        <f t="shared" si="23"/>
        <v>#REF!</v>
      </c>
      <c r="F133" s="129" t="e">
        <f>SUMIF(#REF!,'Général compta'!A133,#REF!)</f>
        <v>#REF!</v>
      </c>
      <c r="G133" s="130" t="e">
        <f>SUMIF(#REF!,'Général compta'!A133,#REF!)</f>
        <v>#REF!</v>
      </c>
      <c r="H133" s="129" t="e">
        <f>SUMIF(#REF!,'Général compta'!A133,#REF!)</f>
        <v>#REF!</v>
      </c>
      <c r="I133" s="130" t="e">
        <f>SUMIF(#REF!,'Général compta'!A133,#REF!)</f>
        <v>#REF!</v>
      </c>
      <c r="J133" s="129" t="e">
        <f>SUMIF(#REF!,'Général compta'!$A133,#REF!)</f>
        <v>#REF!</v>
      </c>
      <c r="K133" s="130" t="e">
        <f>SUMIF(#REF!,'Général compta'!$A133,#REF!)</f>
        <v>#REF!</v>
      </c>
    </row>
    <row r="134" spans="1:11" x14ac:dyDescent="0.25">
      <c r="A134" s="149" t="s">
        <v>326</v>
      </c>
      <c r="B134" s="134" t="s">
        <v>327</v>
      </c>
      <c r="C134" s="182" t="e">
        <f t="shared" si="21"/>
        <v>#REF!</v>
      </c>
      <c r="D134" s="189" t="e">
        <f t="shared" si="22"/>
        <v>#REF!</v>
      </c>
      <c r="E134" s="190" t="e">
        <f t="shared" si="23"/>
        <v>#REF!</v>
      </c>
      <c r="F134" s="129" t="e">
        <f>SUMIF(#REF!,'Général compta'!A134,#REF!)</f>
        <v>#REF!</v>
      </c>
      <c r="G134" s="130" t="e">
        <f>SUMIF(#REF!,'Général compta'!A134,#REF!)</f>
        <v>#REF!</v>
      </c>
      <c r="H134" s="129" t="e">
        <f>SUMIF(#REF!,'Général compta'!A134,#REF!)</f>
        <v>#REF!</v>
      </c>
      <c r="I134" s="130" t="e">
        <f>SUMIF(#REF!,'Général compta'!A134,#REF!)</f>
        <v>#REF!</v>
      </c>
      <c r="J134" s="129" t="e">
        <f>SUMIF(#REF!,'Général compta'!$A134,#REF!)</f>
        <v>#REF!</v>
      </c>
      <c r="K134" s="130" t="e">
        <f>SUMIF(#REF!,'Général compta'!$A134,#REF!)</f>
        <v>#REF!</v>
      </c>
    </row>
    <row r="135" spans="1:11" x14ac:dyDescent="0.25">
      <c r="A135" s="149" t="s">
        <v>328</v>
      </c>
      <c r="B135" s="134" t="s">
        <v>329</v>
      </c>
      <c r="C135" s="182" t="e">
        <f t="shared" si="21"/>
        <v>#REF!</v>
      </c>
      <c r="D135" s="189" t="e">
        <f t="shared" si="22"/>
        <v>#REF!</v>
      </c>
      <c r="E135" s="190" t="e">
        <f t="shared" si="23"/>
        <v>#REF!</v>
      </c>
      <c r="F135" s="129" t="e">
        <f>SUMIF(#REF!,'Général compta'!A135,#REF!)</f>
        <v>#REF!</v>
      </c>
      <c r="G135" s="130" t="e">
        <f>SUMIF(#REF!,'Général compta'!A135,#REF!)</f>
        <v>#REF!</v>
      </c>
      <c r="H135" s="129" t="e">
        <f>SUMIF(#REF!,'Général compta'!A135,#REF!)</f>
        <v>#REF!</v>
      </c>
      <c r="I135" s="130" t="e">
        <f>SUMIF(#REF!,'Général compta'!A135,#REF!)</f>
        <v>#REF!</v>
      </c>
      <c r="J135" s="129" t="e">
        <f>SUMIF(#REF!,'Général compta'!$A135,#REF!)</f>
        <v>#REF!</v>
      </c>
      <c r="K135" s="130" t="e">
        <f>SUMIF(#REF!,'Général compta'!$A135,#REF!)</f>
        <v>#REF!</v>
      </c>
    </row>
    <row r="136" spans="1:11" x14ac:dyDescent="0.25">
      <c r="A136" s="156" t="s">
        <v>330</v>
      </c>
      <c r="B136" s="157" t="s">
        <v>331</v>
      </c>
      <c r="C136" s="183" t="e">
        <f t="shared" ref="C136:C167" si="44">D136+E136</f>
        <v>#REF!</v>
      </c>
      <c r="D136" s="191" t="e">
        <f t="shared" ref="D136:D167" si="45">F136+H136+J136</f>
        <v>#REF!</v>
      </c>
      <c r="E136" s="192" t="e">
        <f t="shared" ref="E136:E167" si="46">G136++I136+K136</f>
        <v>#REF!</v>
      </c>
      <c r="F136" s="203" t="e">
        <f>SUMIF(#REF!,'Général compta'!A136,#REF!)</f>
        <v>#REF!</v>
      </c>
      <c r="G136" s="204" t="e">
        <f>SUMIF(#REF!,'Général compta'!A136,#REF!)</f>
        <v>#REF!</v>
      </c>
      <c r="H136" s="203" t="e">
        <f>SUMIF(#REF!,'Général compta'!A136,#REF!)</f>
        <v>#REF!</v>
      </c>
      <c r="I136" s="204" t="e">
        <f>SUMIF(#REF!,'Général compta'!A136,#REF!)</f>
        <v>#REF!</v>
      </c>
      <c r="J136" s="203" t="e">
        <f>SUMIF(#REF!,'Général compta'!$A136,#REF!)</f>
        <v>#REF!</v>
      </c>
      <c r="K136" s="204" t="e">
        <f>SUMIF(#REF!,'Général compta'!$A136,#REF!)</f>
        <v>#REF!</v>
      </c>
    </row>
    <row r="137" spans="1:11" s="37" customFormat="1" x14ac:dyDescent="0.25">
      <c r="A137" s="154">
        <v>74</v>
      </c>
      <c r="B137" s="155" t="s">
        <v>332</v>
      </c>
      <c r="C137" s="177" t="e">
        <f t="shared" si="44"/>
        <v>#REF!</v>
      </c>
      <c r="D137" s="185" t="e">
        <f t="shared" si="45"/>
        <v>#REF!</v>
      </c>
      <c r="E137" s="186" t="e">
        <f t="shared" si="46"/>
        <v>#REF!</v>
      </c>
      <c r="F137" s="185" t="e">
        <f>SUM(F138:F143)</f>
        <v>#REF!</v>
      </c>
      <c r="G137" s="186" t="e">
        <f t="shared" ref="G137:K137" si="47">SUM(G138:G143)</f>
        <v>#REF!</v>
      </c>
      <c r="H137" s="185" t="e">
        <f>SUM(H138:H143)</f>
        <v>#REF!</v>
      </c>
      <c r="I137" s="186" t="e">
        <f t="shared" ref="I137" si="48">SUM(I138:I143)</f>
        <v>#REF!</v>
      </c>
      <c r="J137" s="185" t="e">
        <f t="shared" si="47"/>
        <v>#REF!</v>
      </c>
      <c r="K137" s="186" t="e">
        <f t="shared" si="47"/>
        <v>#REF!</v>
      </c>
    </row>
    <row r="138" spans="1:11" x14ac:dyDescent="0.25">
      <c r="A138" s="166">
        <v>741100</v>
      </c>
      <c r="B138" s="167" t="s">
        <v>333</v>
      </c>
      <c r="C138" s="181" t="e">
        <f t="shared" si="44"/>
        <v>#REF!</v>
      </c>
      <c r="D138" s="187" t="e">
        <f t="shared" si="45"/>
        <v>#REF!</v>
      </c>
      <c r="E138" s="188" t="e">
        <f t="shared" si="46"/>
        <v>#REF!</v>
      </c>
      <c r="F138" s="201" t="e">
        <f>SUMIF(#REF!,'Général compta'!A138,#REF!)</f>
        <v>#REF!</v>
      </c>
      <c r="G138" s="202" t="e">
        <f>SUMIF(#REF!,'Général compta'!A138,#REF!)</f>
        <v>#REF!</v>
      </c>
      <c r="H138" s="201" t="e">
        <f>SUMIF(#REF!,'Général compta'!A138,#REF!)</f>
        <v>#REF!</v>
      </c>
      <c r="I138" s="202" t="e">
        <f>SUMIF(#REF!,'Général compta'!A138,#REF!)</f>
        <v>#REF!</v>
      </c>
      <c r="J138" s="201" t="e">
        <f>SUMIF(#REF!,'Général compta'!$A138,#REF!)</f>
        <v>#REF!</v>
      </c>
      <c r="K138" s="202" t="e">
        <f>SUMIF(#REF!,'Général compta'!$A138,#REF!)</f>
        <v>#REF!</v>
      </c>
    </row>
    <row r="139" spans="1:11" x14ac:dyDescent="0.25">
      <c r="A139" s="136">
        <v>741200</v>
      </c>
      <c r="B139" s="135" t="s">
        <v>334</v>
      </c>
      <c r="C139" s="182" t="e">
        <f t="shared" si="44"/>
        <v>#REF!</v>
      </c>
      <c r="D139" s="189" t="e">
        <f t="shared" si="45"/>
        <v>#REF!</v>
      </c>
      <c r="E139" s="190" t="e">
        <f t="shared" si="46"/>
        <v>#REF!</v>
      </c>
      <c r="F139" s="129" t="e">
        <f>SUMIF(#REF!,'Général compta'!A139,#REF!)</f>
        <v>#REF!</v>
      </c>
      <c r="G139" s="130" t="e">
        <f>SUMIF(#REF!,'Général compta'!A139,#REF!)</f>
        <v>#REF!</v>
      </c>
      <c r="H139" s="129" t="e">
        <f>SUMIF(#REF!,'Général compta'!A139,#REF!)</f>
        <v>#REF!</v>
      </c>
      <c r="I139" s="130" t="e">
        <f>SUMIF(#REF!,'Général compta'!A139,#REF!)</f>
        <v>#REF!</v>
      </c>
      <c r="J139" s="129" t="e">
        <f>SUMIF(#REF!,'Général compta'!$A139,#REF!)</f>
        <v>#REF!</v>
      </c>
      <c r="K139" s="130" t="e">
        <f>SUMIF(#REF!,'Général compta'!$A139,#REF!)</f>
        <v>#REF!</v>
      </c>
    </row>
    <row r="140" spans="1:11" x14ac:dyDescent="0.25">
      <c r="A140" s="136">
        <v>741202</v>
      </c>
      <c r="B140" s="135" t="s">
        <v>335</v>
      </c>
      <c r="C140" s="182" t="e">
        <f t="shared" si="44"/>
        <v>#REF!</v>
      </c>
      <c r="D140" s="189" t="e">
        <f t="shared" si="45"/>
        <v>#REF!</v>
      </c>
      <c r="E140" s="190" t="e">
        <f t="shared" si="46"/>
        <v>#REF!</v>
      </c>
      <c r="F140" s="129" t="e">
        <f>SUMIF(#REF!,'Général compta'!A140,#REF!)</f>
        <v>#REF!</v>
      </c>
      <c r="G140" s="130" t="e">
        <f>SUMIF(#REF!,'Général compta'!A140,#REF!)</f>
        <v>#REF!</v>
      </c>
      <c r="H140" s="129" t="e">
        <f>SUMIF(#REF!,'Général compta'!A140,#REF!)</f>
        <v>#REF!</v>
      </c>
      <c r="I140" s="130" t="e">
        <f>SUMIF(#REF!,'Général compta'!A140,#REF!)</f>
        <v>#REF!</v>
      </c>
      <c r="J140" s="129" t="e">
        <f>SUMIF(#REF!,'Général compta'!$A140,#REF!)</f>
        <v>#REF!</v>
      </c>
      <c r="K140" s="130" t="e">
        <f>SUMIF(#REF!,'Général compta'!$A140,#REF!)</f>
        <v>#REF!</v>
      </c>
    </row>
    <row r="141" spans="1:11" x14ac:dyDescent="0.25">
      <c r="A141" s="149" t="s">
        <v>336</v>
      </c>
      <c r="B141" s="135" t="s">
        <v>337</v>
      </c>
      <c r="C141" s="182" t="e">
        <f t="shared" si="44"/>
        <v>#REF!</v>
      </c>
      <c r="D141" s="189" t="e">
        <f t="shared" si="45"/>
        <v>#REF!</v>
      </c>
      <c r="E141" s="190" t="e">
        <f t="shared" si="46"/>
        <v>#REF!</v>
      </c>
      <c r="F141" s="129" t="e">
        <f>SUMIF(#REF!,'Général compta'!A141,#REF!)</f>
        <v>#REF!</v>
      </c>
      <c r="G141" s="130" t="e">
        <f>SUMIF(#REF!,'Général compta'!A141,#REF!)</f>
        <v>#REF!</v>
      </c>
      <c r="H141" s="129" t="e">
        <f>SUMIF(#REF!,'Général compta'!A141,#REF!)</f>
        <v>#REF!</v>
      </c>
      <c r="I141" s="130" t="e">
        <f>SUMIF(#REF!,'Général compta'!A141,#REF!)</f>
        <v>#REF!</v>
      </c>
      <c r="J141" s="129" t="e">
        <f>SUMIF(#REF!,'Général compta'!$A141,#REF!)</f>
        <v>#REF!</v>
      </c>
      <c r="K141" s="130" t="e">
        <f>SUMIF(#REF!,'Général compta'!$A141,#REF!)</f>
        <v>#REF!</v>
      </c>
    </row>
    <row r="142" spans="1:11" x14ac:dyDescent="0.25">
      <c r="A142" s="149" t="s">
        <v>338</v>
      </c>
      <c r="B142" s="135" t="s">
        <v>339</v>
      </c>
      <c r="C142" s="182" t="e">
        <f t="shared" si="44"/>
        <v>#REF!</v>
      </c>
      <c r="D142" s="189" t="e">
        <f t="shared" si="45"/>
        <v>#REF!</v>
      </c>
      <c r="E142" s="190" t="e">
        <f t="shared" si="46"/>
        <v>#REF!</v>
      </c>
      <c r="F142" s="129" t="e">
        <f>SUMIF(#REF!,'Général compta'!A142,#REF!)</f>
        <v>#REF!</v>
      </c>
      <c r="G142" s="130" t="e">
        <f>SUMIF(#REF!,'Général compta'!A142,#REF!)</f>
        <v>#REF!</v>
      </c>
      <c r="H142" s="129" t="e">
        <f>SUMIF(#REF!,'Général compta'!A142,#REF!)</f>
        <v>#REF!</v>
      </c>
      <c r="I142" s="130" t="e">
        <f>SUMIF(#REF!,'Général compta'!A142,#REF!)</f>
        <v>#REF!</v>
      </c>
      <c r="J142" s="129" t="e">
        <f>SUMIF(#REF!,'Général compta'!$A142,#REF!)</f>
        <v>#REF!</v>
      </c>
      <c r="K142" s="130" t="e">
        <f>SUMIF(#REF!,'Général compta'!$A142,#REF!)</f>
        <v>#REF!</v>
      </c>
    </row>
    <row r="143" spans="1:11" x14ac:dyDescent="0.25">
      <c r="A143" s="156" t="s">
        <v>340</v>
      </c>
      <c r="B143" s="159" t="s">
        <v>341</v>
      </c>
      <c r="C143" s="183" t="e">
        <f t="shared" si="44"/>
        <v>#REF!</v>
      </c>
      <c r="D143" s="191" t="e">
        <f t="shared" si="45"/>
        <v>#REF!</v>
      </c>
      <c r="E143" s="192" t="e">
        <f t="shared" si="46"/>
        <v>#REF!</v>
      </c>
      <c r="F143" s="203" t="e">
        <f>SUMIF(#REF!,'Général compta'!A143,#REF!)</f>
        <v>#REF!</v>
      </c>
      <c r="G143" s="204" t="e">
        <f>SUMIF(#REF!,'Général compta'!A143,#REF!)</f>
        <v>#REF!</v>
      </c>
      <c r="H143" s="203" t="e">
        <f>SUMIF(#REF!,'Général compta'!A143,#REF!)</f>
        <v>#REF!</v>
      </c>
      <c r="I143" s="204" t="e">
        <f>SUMIF(#REF!,'Général compta'!A143,#REF!)</f>
        <v>#REF!</v>
      </c>
      <c r="J143" s="203" t="e">
        <f>SUMIF(#REF!,'Général compta'!$A143,#REF!)</f>
        <v>#REF!</v>
      </c>
      <c r="K143" s="204" t="e">
        <f>SUMIF(#REF!,'Général compta'!$A143,#REF!)</f>
        <v>#REF!</v>
      </c>
    </row>
    <row r="144" spans="1:11" s="37" customFormat="1" x14ac:dyDescent="0.25">
      <c r="A144" s="154">
        <v>75</v>
      </c>
      <c r="B144" s="155" t="s">
        <v>342</v>
      </c>
      <c r="C144" s="177" t="e">
        <f t="shared" si="44"/>
        <v>#REF!</v>
      </c>
      <c r="D144" s="185" t="e">
        <f t="shared" si="45"/>
        <v>#REF!</v>
      </c>
      <c r="E144" s="186" t="e">
        <f t="shared" si="46"/>
        <v>#REF!</v>
      </c>
      <c r="F144" s="185" t="e">
        <f>SUM(F145:F149)</f>
        <v>#REF!</v>
      </c>
      <c r="G144" s="186" t="e">
        <f t="shared" ref="G144:K144" si="49">SUM(G145:G149)</f>
        <v>#REF!</v>
      </c>
      <c r="H144" s="185" t="e">
        <f>SUM(H145:H149)</f>
        <v>#REF!</v>
      </c>
      <c r="I144" s="186" t="e">
        <f t="shared" ref="I144" si="50">SUM(I145:I149)</f>
        <v>#REF!</v>
      </c>
      <c r="J144" s="185" t="e">
        <f t="shared" si="49"/>
        <v>#REF!</v>
      </c>
      <c r="K144" s="186" t="e">
        <f t="shared" si="49"/>
        <v>#REF!</v>
      </c>
    </row>
    <row r="145" spans="1:11" x14ac:dyDescent="0.25">
      <c r="A145" s="152" t="s">
        <v>343</v>
      </c>
      <c r="B145" s="153" t="s">
        <v>344</v>
      </c>
      <c r="C145" s="181" t="e">
        <f t="shared" si="44"/>
        <v>#REF!</v>
      </c>
      <c r="D145" s="187" t="e">
        <f t="shared" si="45"/>
        <v>#REF!</v>
      </c>
      <c r="E145" s="188" t="e">
        <f t="shared" si="46"/>
        <v>#REF!</v>
      </c>
      <c r="F145" s="201" t="e">
        <f>SUMIF(#REF!,'Général compta'!A145,#REF!)</f>
        <v>#REF!</v>
      </c>
      <c r="G145" s="202" t="e">
        <f>SUMIF(#REF!,'Général compta'!A145,#REF!)</f>
        <v>#REF!</v>
      </c>
      <c r="H145" s="201" t="e">
        <f>SUMIF(#REF!,'Général compta'!A145,#REF!)</f>
        <v>#REF!</v>
      </c>
      <c r="I145" s="202" t="e">
        <f>SUMIF(#REF!,'Général compta'!A145,#REF!)</f>
        <v>#REF!</v>
      </c>
      <c r="J145" s="201" t="e">
        <f>SUMIF(#REF!,'Général compta'!$A145,#REF!)</f>
        <v>#REF!</v>
      </c>
      <c r="K145" s="202" t="e">
        <f>SUMIF(#REF!,'Général compta'!$A145,#REF!)</f>
        <v>#REF!</v>
      </c>
    </row>
    <row r="146" spans="1:11" x14ac:dyDescent="0.25">
      <c r="A146" s="149" t="s">
        <v>345</v>
      </c>
      <c r="B146" s="134" t="s">
        <v>346</v>
      </c>
      <c r="C146" s="182" t="e">
        <f t="shared" si="44"/>
        <v>#REF!</v>
      </c>
      <c r="D146" s="189" t="e">
        <f t="shared" si="45"/>
        <v>#REF!</v>
      </c>
      <c r="E146" s="190" t="e">
        <f t="shared" si="46"/>
        <v>#REF!</v>
      </c>
      <c r="F146" s="129" t="e">
        <f>SUMIF(#REF!,'Général compta'!A146,#REF!)</f>
        <v>#REF!</v>
      </c>
      <c r="G146" s="130" t="e">
        <f>SUMIF(#REF!,'Général compta'!A146,#REF!)</f>
        <v>#REF!</v>
      </c>
      <c r="H146" s="129" t="e">
        <f>SUMIF(#REF!,'Général compta'!A146,#REF!)</f>
        <v>#REF!</v>
      </c>
      <c r="I146" s="130" t="e">
        <f>SUMIF(#REF!,'Général compta'!A146,#REF!)</f>
        <v>#REF!</v>
      </c>
      <c r="J146" s="129" t="e">
        <f>SUMIF(#REF!,'Général compta'!$A146,#REF!)</f>
        <v>#REF!</v>
      </c>
      <c r="K146" s="130" t="e">
        <f>SUMIF(#REF!,'Général compta'!$A146,#REF!)</f>
        <v>#REF!</v>
      </c>
    </row>
    <row r="147" spans="1:11" x14ac:dyDescent="0.25">
      <c r="A147" s="149" t="s">
        <v>347</v>
      </c>
      <c r="B147" s="134" t="s">
        <v>348</v>
      </c>
      <c r="C147" s="182" t="e">
        <f t="shared" si="44"/>
        <v>#REF!</v>
      </c>
      <c r="D147" s="189" t="e">
        <f t="shared" si="45"/>
        <v>#REF!</v>
      </c>
      <c r="E147" s="190" t="e">
        <f t="shared" si="46"/>
        <v>#REF!</v>
      </c>
      <c r="F147" s="129" t="e">
        <f>SUMIF(#REF!,'Général compta'!A147,#REF!)</f>
        <v>#REF!</v>
      </c>
      <c r="G147" s="130" t="e">
        <f>SUMIF(#REF!,'Général compta'!A147,#REF!)</f>
        <v>#REF!</v>
      </c>
      <c r="H147" s="129" t="e">
        <f>SUMIF(#REF!,'Général compta'!A147,#REF!)</f>
        <v>#REF!</v>
      </c>
      <c r="I147" s="130" t="e">
        <f>SUMIF(#REF!,'Général compta'!A147,#REF!)</f>
        <v>#REF!</v>
      </c>
      <c r="J147" s="129" t="e">
        <f>SUMIF(#REF!,'Général compta'!$A147,#REF!)</f>
        <v>#REF!</v>
      </c>
      <c r="K147" s="130" t="e">
        <f>SUMIF(#REF!,'Général compta'!$A147,#REF!)</f>
        <v>#REF!</v>
      </c>
    </row>
    <row r="148" spans="1:11" x14ac:dyDescent="0.25">
      <c r="A148" s="149" t="s">
        <v>349</v>
      </c>
      <c r="B148" s="134" t="s">
        <v>350</v>
      </c>
      <c r="C148" s="182" t="e">
        <f t="shared" si="44"/>
        <v>#REF!</v>
      </c>
      <c r="D148" s="189" t="e">
        <f t="shared" si="45"/>
        <v>#REF!</v>
      </c>
      <c r="E148" s="190" t="e">
        <f t="shared" si="46"/>
        <v>#REF!</v>
      </c>
      <c r="F148" s="129" t="e">
        <f>SUMIF(#REF!,'Général compta'!A148,#REF!)</f>
        <v>#REF!</v>
      </c>
      <c r="G148" s="130" t="e">
        <f>SUMIF(#REF!,'Général compta'!A148,#REF!)</f>
        <v>#REF!</v>
      </c>
      <c r="H148" s="129" t="e">
        <f>SUMIF(#REF!,'Général compta'!A148,#REF!)</f>
        <v>#REF!</v>
      </c>
      <c r="I148" s="130" t="e">
        <f>SUMIF(#REF!,'Général compta'!A148,#REF!)</f>
        <v>#REF!</v>
      </c>
      <c r="J148" s="129" t="e">
        <f>SUMIF(#REF!,'Général compta'!$A148,#REF!)</f>
        <v>#REF!</v>
      </c>
      <c r="K148" s="130" t="e">
        <f>SUMIF(#REF!,'Général compta'!$A148,#REF!)</f>
        <v>#REF!</v>
      </c>
    </row>
    <row r="149" spans="1:11" x14ac:dyDescent="0.25">
      <c r="A149" s="156" t="s">
        <v>351</v>
      </c>
      <c r="B149" s="157" t="s">
        <v>352</v>
      </c>
      <c r="C149" s="183" t="e">
        <f t="shared" si="44"/>
        <v>#REF!</v>
      </c>
      <c r="D149" s="191" t="e">
        <f t="shared" si="45"/>
        <v>#REF!</v>
      </c>
      <c r="E149" s="192" t="e">
        <f t="shared" si="46"/>
        <v>#REF!</v>
      </c>
      <c r="F149" s="203" t="e">
        <f>SUMIF(#REF!,'Général compta'!A149,#REF!)</f>
        <v>#REF!</v>
      </c>
      <c r="G149" s="204" t="e">
        <f>SUMIF(#REF!,'Général compta'!A149,#REF!)</f>
        <v>#REF!</v>
      </c>
      <c r="H149" s="203" t="e">
        <f>SUMIF(#REF!,'Général compta'!A149,#REF!)</f>
        <v>#REF!</v>
      </c>
      <c r="I149" s="204" t="e">
        <f>SUMIF(#REF!,'Général compta'!A149,#REF!)</f>
        <v>#REF!</v>
      </c>
      <c r="J149" s="203" t="e">
        <f>SUMIF(#REF!,'Général compta'!$A149,#REF!)</f>
        <v>#REF!</v>
      </c>
      <c r="K149" s="204" t="e">
        <f>SUMIF(#REF!,'Général compta'!$A149,#REF!)</f>
        <v>#REF!</v>
      </c>
    </row>
    <row r="150" spans="1:11" s="37" customFormat="1" x14ac:dyDescent="0.25">
      <c r="A150" s="154">
        <v>76</v>
      </c>
      <c r="B150" s="155" t="s">
        <v>353</v>
      </c>
      <c r="C150" s="177" t="e">
        <f t="shared" si="44"/>
        <v>#REF!</v>
      </c>
      <c r="D150" s="185" t="e">
        <f t="shared" si="45"/>
        <v>#REF!</v>
      </c>
      <c r="E150" s="186" t="e">
        <f t="shared" si="46"/>
        <v>#REF!</v>
      </c>
      <c r="F150" s="185" t="e">
        <f>SUM(F151:F153)</f>
        <v>#REF!</v>
      </c>
      <c r="G150" s="186" t="e">
        <f t="shared" ref="G150:K150" si="51">SUM(G151:G153)</f>
        <v>#REF!</v>
      </c>
      <c r="H150" s="185" t="e">
        <f>SUM(H151:H153)</f>
        <v>#REF!</v>
      </c>
      <c r="I150" s="186" t="e">
        <f t="shared" ref="I150" si="52">SUM(I151:I153)</f>
        <v>#REF!</v>
      </c>
      <c r="J150" s="185" t="e">
        <f t="shared" si="51"/>
        <v>#REF!</v>
      </c>
      <c r="K150" s="186" t="e">
        <f t="shared" si="51"/>
        <v>#REF!</v>
      </c>
    </row>
    <row r="151" spans="1:11" x14ac:dyDescent="0.25">
      <c r="A151" s="152" t="s">
        <v>354</v>
      </c>
      <c r="B151" s="153" t="s">
        <v>355</v>
      </c>
      <c r="C151" s="181" t="e">
        <f t="shared" si="44"/>
        <v>#REF!</v>
      </c>
      <c r="D151" s="187" t="e">
        <f t="shared" si="45"/>
        <v>#REF!</v>
      </c>
      <c r="E151" s="188" t="e">
        <f t="shared" si="46"/>
        <v>#REF!</v>
      </c>
      <c r="F151" s="201" t="e">
        <f>SUMIF(#REF!,'Général compta'!A151,#REF!)</f>
        <v>#REF!</v>
      </c>
      <c r="G151" s="202" t="e">
        <f>SUMIF(#REF!,'Général compta'!A151,#REF!)</f>
        <v>#REF!</v>
      </c>
      <c r="H151" s="201" t="e">
        <f>SUMIF(#REF!,'Général compta'!A151,#REF!)</f>
        <v>#REF!</v>
      </c>
      <c r="I151" s="202" t="e">
        <f>SUMIF(#REF!,'Général compta'!A151,#REF!)</f>
        <v>#REF!</v>
      </c>
      <c r="J151" s="201" t="e">
        <f>SUMIF(#REF!,'Général compta'!$A151,#REF!)</f>
        <v>#REF!</v>
      </c>
      <c r="K151" s="202" t="e">
        <f>SUMIF(#REF!,'Général compta'!$A151,#REF!)</f>
        <v>#REF!</v>
      </c>
    </row>
    <row r="152" spans="1:11" x14ac:dyDescent="0.25">
      <c r="A152" s="149" t="s">
        <v>356</v>
      </c>
      <c r="B152" s="134" t="s">
        <v>357</v>
      </c>
      <c r="C152" s="182" t="e">
        <f t="shared" si="44"/>
        <v>#REF!</v>
      </c>
      <c r="D152" s="189" t="e">
        <f t="shared" si="45"/>
        <v>#REF!</v>
      </c>
      <c r="E152" s="190" t="e">
        <f t="shared" si="46"/>
        <v>#REF!</v>
      </c>
      <c r="F152" s="129" t="e">
        <f>SUMIF(#REF!,'Général compta'!A152,#REF!)</f>
        <v>#REF!</v>
      </c>
      <c r="G152" s="130" t="e">
        <f>SUMIF(#REF!,'Général compta'!A152,#REF!)</f>
        <v>#REF!</v>
      </c>
      <c r="H152" s="129" t="e">
        <f>SUMIF(#REF!,'Général compta'!A152,#REF!)</f>
        <v>#REF!</v>
      </c>
      <c r="I152" s="130" t="e">
        <f>SUMIF(#REF!,'Général compta'!A152,#REF!)</f>
        <v>#REF!</v>
      </c>
      <c r="J152" s="129" t="e">
        <f>SUMIF(#REF!,'Général compta'!$A152,#REF!)</f>
        <v>#REF!</v>
      </c>
      <c r="K152" s="130" t="e">
        <f>SUMIF(#REF!,'Général compta'!$A152,#REF!)</f>
        <v>#REF!</v>
      </c>
    </row>
    <row r="153" spans="1:11" x14ac:dyDescent="0.25">
      <c r="A153" s="156" t="s">
        <v>358</v>
      </c>
      <c r="B153" s="157" t="s">
        <v>359</v>
      </c>
      <c r="C153" s="183" t="e">
        <f t="shared" si="44"/>
        <v>#REF!</v>
      </c>
      <c r="D153" s="191" t="e">
        <f t="shared" si="45"/>
        <v>#REF!</v>
      </c>
      <c r="E153" s="192" t="e">
        <f t="shared" si="46"/>
        <v>#REF!</v>
      </c>
      <c r="F153" s="203" t="e">
        <f>SUMIF(#REF!,'Général compta'!A153,#REF!)</f>
        <v>#REF!</v>
      </c>
      <c r="G153" s="204" t="e">
        <f>SUMIF(#REF!,'Général compta'!A153,#REF!)</f>
        <v>#REF!</v>
      </c>
      <c r="H153" s="203" t="e">
        <f>SUMIF(#REF!,'Général compta'!A153,#REF!)</f>
        <v>#REF!</v>
      </c>
      <c r="I153" s="204" t="e">
        <f>SUMIF(#REF!,'Général compta'!A153,#REF!)</f>
        <v>#REF!</v>
      </c>
      <c r="J153" s="203" t="e">
        <f>SUMIF(#REF!,'Général compta'!$A153,#REF!)</f>
        <v>#REF!</v>
      </c>
      <c r="K153" s="204" t="e">
        <f>SUMIF(#REF!,'Général compta'!$A153,#REF!)</f>
        <v>#REF!</v>
      </c>
    </row>
    <row r="154" spans="1:11" s="37" customFormat="1" x14ac:dyDescent="0.25">
      <c r="A154" s="154">
        <v>77</v>
      </c>
      <c r="B154" s="155" t="s">
        <v>360</v>
      </c>
      <c r="C154" s="177" t="e">
        <f t="shared" si="44"/>
        <v>#REF!</v>
      </c>
      <c r="D154" s="185" t="e">
        <f t="shared" si="45"/>
        <v>#REF!</v>
      </c>
      <c r="E154" s="186" t="e">
        <f t="shared" si="46"/>
        <v>#REF!</v>
      </c>
      <c r="F154" s="185" t="e">
        <f>SUM(F155:F159)</f>
        <v>#REF!</v>
      </c>
      <c r="G154" s="186" t="e">
        <f t="shared" ref="G154:K154" si="53">SUM(G155:G159)</f>
        <v>#REF!</v>
      </c>
      <c r="H154" s="185" t="e">
        <f>SUM(H155:H159)</f>
        <v>#REF!</v>
      </c>
      <c r="I154" s="186" t="e">
        <f t="shared" ref="I154" si="54">SUM(I155:I159)</f>
        <v>#REF!</v>
      </c>
      <c r="J154" s="185" t="e">
        <f t="shared" si="53"/>
        <v>#REF!</v>
      </c>
      <c r="K154" s="186" t="e">
        <f t="shared" si="53"/>
        <v>#REF!</v>
      </c>
    </row>
    <row r="155" spans="1:11" x14ac:dyDescent="0.25">
      <c r="A155" s="152" t="s">
        <v>361</v>
      </c>
      <c r="B155" s="153" t="s">
        <v>362</v>
      </c>
      <c r="C155" s="181" t="e">
        <f t="shared" si="44"/>
        <v>#REF!</v>
      </c>
      <c r="D155" s="187" t="e">
        <f t="shared" si="45"/>
        <v>#REF!</v>
      </c>
      <c r="E155" s="188" t="e">
        <f t="shared" si="46"/>
        <v>#REF!</v>
      </c>
      <c r="F155" s="201" t="e">
        <f>SUMIF(#REF!,'Général compta'!A155,#REF!)</f>
        <v>#REF!</v>
      </c>
      <c r="G155" s="202" t="e">
        <f>SUMIF(#REF!,'Général compta'!A155,#REF!)</f>
        <v>#REF!</v>
      </c>
      <c r="H155" s="201" t="e">
        <f>SUMIF(#REF!,'Général compta'!A155,#REF!)</f>
        <v>#REF!</v>
      </c>
      <c r="I155" s="202" t="e">
        <f>SUMIF(#REF!,'Général compta'!A155,#REF!)</f>
        <v>#REF!</v>
      </c>
      <c r="J155" s="201" t="e">
        <f>SUMIF(#REF!,'Général compta'!$A155,#REF!)</f>
        <v>#REF!</v>
      </c>
      <c r="K155" s="202" t="e">
        <f>SUMIF(#REF!,'Général compta'!$A155,#REF!)</f>
        <v>#REF!</v>
      </c>
    </row>
    <row r="156" spans="1:11" x14ac:dyDescent="0.25">
      <c r="A156" s="149" t="s">
        <v>363</v>
      </c>
      <c r="B156" s="134" t="s">
        <v>364</v>
      </c>
      <c r="C156" s="182" t="e">
        <f t="shared" si="44"/>
        <v>#REF!</v>
      </c>
      <c r="D156" s="189" t="e">
        <f t="shared" si="45"/>
        <v>#REF!</v>
      </c>
      <c r="E156" s="190" t="e">
        <f t="shared" si="46"/>
        <v>#REF!</v>
      </c>
      <c r="F156" s="129" t="e">
        <f>SUMIF(#REF!,'Général compta'!A156,#REF!)</f>
        <v>#REF!</v>
      </c>
      <c r="G156" s="130" t="e">
        <f>SUMIF(#REF!,'Général compta'!A156,#REF!)</f>
        <v>#REF!</v>
      </c>
      <c r="H156" s="129" t="e">
        <f>SUMIF(#REF!,'Général compta'!A156,#REF!)</f>
        <v>#REF!</v>
      </c>
      <c r="I156" s="130" t="e">
        <f>SUMIF(#REF!,'Général compta'!A156,#REF!)</f>
        <v>#REF!</v>
      </c>
      <c r="J156" s="129" t="e">
        <f>SUMIF(#REF!,'Général compta'!$A156,#REF!)</f>
        <v>#REF!</v>
      </c>
      <c r="K156" s="130" t="e">
        <f>SUMIF(#REF!,'Général compta'!$A156,#REF!)</f>
        <v>#REF!</v>
      </c>
    </row>
    <row r="157" spans="1:11" x14ac:dyDescent="0.25">
      <c r="A157" s="149" t="s">
        <v>365</v>
      </c>
      <c r="B157" s="134" t="s">
        <v>366</v>
      </c>
      <c r="C157" s="182" t="e">
        <f t="shared" si="44"/>
        <v>#REF!</v>
      </c>
      <c r="D157" s="189" t="e">
        <f t="shared" si="45"/>
        <v>#REF!</v>
      </c>
      <c r="E157" s="190" t="e">
        <f t="shared" si="46"/>
        <v>#REF!</v>
      </c>
      <c r="F157" s="129" t="e">
        <f>SUMIF(#REF!,'Général compta'!A157,#REF!)</f>
        <v>#REF!</v>
      </c>
      <c r="G157" s="130" t="e">
        <f>SUMIF(#REF!,'Général compta'!A157,#REF!)</f>
        <v>#REF!</v>
      </c>
      <c r="H157" s="129" t="e">
        <f>SUMIF(#REF!,'Général compta'!A157,#REF!)</f>
        <v>#REF!</v>
      </c>
      <c r="I157" s="130" t="e">
        <f>SUMIF(#REF!,'Général compta'!A157,#REF!)</f>
        <v>#REF!</v>
      </c>
      <c r="J157" s="129" t="e">
        <f>SUMIF(#REF!,'Général compta'!$A157,#REF!)</f>
        <v>#REF!</v>
      </c>
      <c r="K157" s="130" t="e">
        <f>SUMIF(#REF!,'Général compta'!$A157,#REF!)</f>
        <v>#REF!</v>
      </c>
    </row>
    <row r="158" spans="1:11" x14ac:dyDescent="0.25">
      <c r="A158" s="149" t="s">
        <v>367</v>
      </c>
      <c r="B158" s="134" t="s">
        <v>368</v>
      </c>
      <c r="C158" s="182" t="e">
        <f t="shared" si="44"/>
        <v>#REF!</v>
      </c>
      <c r="D158" s="189" t="e">
        <f t="shared" si="45"/>
        <v>#REF!</v>
      </c>
      <c r="E158" s="190" t="e">
        <f t="shared" si="46"/>
        <v>#REF!</v>
      </c>
      <c r="F158" s="129" t="e">
        <f>SUMIF(#REF!,'Général compta'!A158,#REF!)</f>
        <v>#REF!</v>
      </c>
      <c r="G158" s="130" t="e">
        <f>SUMIF(#REF!,'Général compta'!A158,#REF!)</f>
        <v>#REF!</v>
      </c>
      <c r="H158" s="129" t="e">
        <f>SUMIF(#REF!,'Général compta'!A158,#REF!)</f>
        <v>#REF!</v>
      </c>
      <c r="I158" s="130" t="e">
        <f>SUMIF(#REF!,'Général compta'!A158,#REF!)</f>
        <v>#REF!</v>
      </c>
      <c r="J158" s="129" t="e">
        <f>SUMIF(#REF!,'Général compta'!$A158,#REF!)</f>
        <v>#REF!</v>
      </c>
      <c r="K158" s="130" t="e">
        <f>SUMIF(#REF!,'Général compta'!$A158,#REF!)</f>
        <v>#REF!</v>
      </c>
    </row>
    <row r="159" spans="1:11" x14ac:dyDescent="0.25">
      <c r="A159" s="156" t="s">
        <v>369</v>
      </c>
      <c r="B159" s="157" t="s">
        <v>370</v>
      </c>
      <c r="C159" s="183" t="e">
        <f t="shared" si="44"/>
        <v>#REF!</v>
      </c>
      <c r="D159" s="191" t="e">
        <f t="shared" si="45"/>
        <v>#REF!</v>
      </c>
      <c r="E159" s="192" t="e">
        <f t="shared" si="46"/>
        <v>#REF!</v>
      </c>
      <c r="F159" s="203" t="e">
        <f>SUMIF(#REF!,'Général compta'!A159,#REF!)</f>
        <v>#REF!</v>
      </c>
      <c r="G159" s="204" t="e">
        <f>SUMIF(#REF!,'Général compta'!A159,#REF!)</f>
        <v>#REF!</v>
      </c>
      <c r="H159" s="203" t="e">
        <f>SUMIF(#REF!,'Général compta'!A159,#REF!)</f>
        <v>#REF!</v>
      </c>
      <c r="I159" s="204" t="e">
        <f>SUMIF(#REF!,'Général compta'!A159,#REF!)</f>
        <v>#REF!</v>
      </c>
      <c r="J159" s="203" t="e">
        <f>SUMIF(#REF!,'Général compta'!$A159,#REF!)</f>
        <v>#REF!</v>
      </c>
      <c r="K159" s="204" t="e">
        <f>SUMIF(#REF!,'Général compta'!$A159,#REF!)</f>
        <v>#REF!</v>
      </c>
    </row>
    <row r="160" spans="1:11" s="37" customFormat="1" x14ac:dyDescent="0.25">
      <c r="A160" s="154">
        <v>78</v>
      </c>
      <c r="B160" s="155" t="s">
        <v>371</v>
      </c>
      <c r="C160" s="177" t="e">
        <f t="shared" si="44"/>
        <v>#REF!</v>
      </c>
      <c r="D160" s="185" t="e">
        <f t="shared" si="45"/>
        <v>#REF!</v>
      </c>
      <c r="E160" s="186" t="e">
        <f t="shared" si="46"/>
        <v>#REF!</v>
      </c>
      <c r="F160" s="185" t="e">
        <f>SUM(F161:F166)</f>
        <v>#REF!</v>
      </c>
      <c r="G160" s="186" t="e">
        <f t="shared" ref="G160:K160" si="55">SUM(G161:G166)</f>
        <v>#REF!</v>
      </c>
      <c r="H160" s="185" t="e">
        <f>SUM(H161:H166)</f>
        <v>#REF!</v>
      </c>
      <c r="I160" s="186" t="e">
        <f t="shared" ref="I160" si="56">SUM(I161:I166)</f>
        <v>#REF!</v>
      </c>
      <c r="J160" s="185" t="e">
        <f t="shared" si="55"/>
        <v>#REF!</v>
      </c>
      <c r="K160" s="186" t="e">
        <f t="shared" si="55"/>
        <v>#REF!</v>
      </c>
    </row>
    <row r="161" spans="1:11" x14ac:dyDescent="0.25">
      <c r="A161" s="152" t="s">
        <v>372</v>
      </c>
      <c r="B161" s="153" t="s">
        <v>373</v>
      </c>
      <c r="C161" s="181" t="e">
        <f t="shared" si="44"/>
        <v>#REF!</v>
      </c>
      <c r="D161" s="187" t="e">
        <f t="shared" si="45"/>
        <v>#REF!</v>
      </c>
      <c r="E161" s="188" t="e">
        <f t="shared" si="46"/>
        <v>#REF!</v>
      </c>
      <c r="F161" s="201" t="e">
        <f>SUMIF(#REF!,'Général compta'!A161,#REF!)</f>
        <v>#REF!</v>
      </c>
      <c r="G161" s="202" t="e">
        <f>SUMIF(#REF!,'Général compta'!A161,#REF!)</f>
        <v>#REF!</v>
      </c>
      <c r="H161" s="201" t="e">
        <f>SUMIF(#REF!,'Général compta'!A161,#REF!)</f>
        <v>#REF!</v>
      </c>
      <c r="I161" s="202" t="e">
        <f>SUMIF(#REF!,'Général compta'!A161,#REF!)</f>
        <v>#REF!</v>
      </c>
      <c r="J161" s="201" t="e">
        <f>SUMIF(#REF!,'Général compta'!$A161,#REF!)</f>
        <v>#REF!</v>
      </c>
      <c r="K161" s="202" t="e">
        <f>SUMIF(#REF!,'Général compta'!$A161,#REF!)</f>
        <v>#REF!</v>
      </c>
    </row>
    <row r="162" spans="1:11" x14ac:dyDescent="0.25">
      <c r="A162" s="149" t="s">
        <v>374</v>
      </c>
      <c r="B162" s="134" t="s">
        <v>375</v>
      </c>
      <c r="C162" s="182" t="e">
        <f t="shared" si="44"/>
        <v>#REF!</v>
      </c>
      <c r="D162" s="189" t="e">
        <f t="shared" si="45"/>
        <v>#REF!</v>
      </c>
      <c r="E162" s="190" t="e">
        <f t="shared" si="46"/>
        <v>#REF!</v>
      </c>
      <c r="F162" s="129" t="e">
        <f>SUMIF(#REF!,'Général compta'!A162,#REF!)</f>
        <v>#REF!</v>
      </c>
      <c r="G162" s="130" t="e">
        <f>SUMIF(#REF!,'Général compta'!A162,#REF!)</f>
        <v>#REF!</v>
      </c>
      <c r="H162" s="129" t="e">
        <f>SUMIF(#REF!,'Général compta'!A162,#REF!)</f>
        <v>#REF!</v>
      </c>
      <c r="I162" s="130" t="e">
        <f>SUMIF(#REF!,'Général compta'!A162,#REF!)</f>
        <v>#REF!</v>
      </c>
      <c r="J162" s="129" t="e">
        <f>SUMIF(#REF!,'Général compta'!$A162,#REF!)</f>
        <v>#REF!</v>
      </c>
      <c r="K162" s="130" t="e">
        <f>SUMIF(#REF!,'Général compta'!$A162,#REF!)</f>
        <v>#REF!</v>
      </c>
    </row>
    <row r="163" spans="1:11" x14ac:dyDescent="0.25">
      <c r="A163" s="149" t="s">
        <v>376</v>
      </c>
      <c r="B163" s="134" t="s">
        <v>377</v>
      </c>
      <c r="C163" s="182" t="e">
        <f t="shared" si="44"/>
        <v>#REF!</v>
      </c>
      <c r="D163" s="189" t="e">
        <f t="shared" si="45"/>
        <v>#REF!</v>
      </c>
      <c r="E163" s="190" t="e">
        <f t="shared" si="46"/>
        <v>#REF!</v>
      </c>
      <c r="F163" s="129" t="e">
        <f>SUMIF(#REF!,'Général compta'!A163,#REF!)</f>
        <v>#REF!</v>
      </c>
      <c r="G163" s="130" t="e">
        <f>SUMIF(#REF!,'Général compta'!A163,#REF!)</f>
        <v>#REF!</v>
      </c>
      <c r="H163" s="129" t="e">
        <f>SUMIF(#REF!,'Général compta'!A163,#REF!)</f>
        <v>#REF!</v>
      </c>
      <c r="I163" s="130" t="e">
        <f>SUMIF(#REF!,'Général compta'!A163,#REF!)</f>
        <v>#REF!</v>
      </c>
      <c r="J163" s="129" t="e">
        <f>SUMIF(#REF!,'Général compta'!$A163,#REF!)</f>
        <v>#REF!</v>
      </c>
      <c r="K163" s="130" t="e">
        <f>SUMIF(#REF!,'Général compta'!$A163,#REF!)</f>
        <v>#REF!</v>
      </c>
    </row>
    <row r="164" spans="1:11" x14ac:dyDescent="0.25">
      <c r="A164" s="149" t="s">
        <v>378</v>
      </c>
      <c r="B164" s="134" t="s">
        <v>379</v>
      </c>
      <c r="C164" s="182" t="e">
        <f t="shared" si="44"/>
        <v>#REF!</v>
      </c>
      <c r="D164" s="189" t="e">
        <f t="shared" si="45"/>
        <v>#REF!</v>
      </c>
      <c r="E164" s="190" t="e">
        <f t="shared" si="46"/>
        <v>#REF!</v>
      </c>
      <c r="F164" s="129" t="e">
        <f>SUMIF(#REF!,'Général compta'!A164,#REF!)</f>
        <v>#REF!</v>
      </c>
      <c r="G164" s="130" t="e">
        <f>SUMIF(#REF!,'Général compta'!A164,#REF!)</f>
        <v>#REF!</v>
      </c>
      <c r="H164" s="129" t="e">
        <f>SUMIF(#REF!,'Général compta'!A164,#REF!)</f>
        <v>#REF!</v>
      </c>
      <c r="I164" s="130" t="e">
        <f>SUMIF(#REF!,'Général compta'!A164,#REF!)</f>
        <v>#REF!</v>
      </c>
      <c r="J164" s="129" t="e">
        <f>SUMIF(#REF!,'Général compta'!$A164,#REF!)</f>
        <v>#REF!</v>
      </c>
      <c r="K164" s="130" t="e">
        <f>SUMIF(#REF!,'Général compta'!$A164,#REF!)</f>
        <v>#REF!</v>
      </c>
    </row>
    <row r="165" spans="1:11" x14ac:dyDescent="0.25">
      <c r="A165" s="149" t="s">
        <v>391</v>
      </c>
      <c r="B165" s="134" t="s">
        <v>380</v>
      </c>
      <c r="C165" s="182" t="e">
        <f t="shared" si="44"/>
        <v>#REF!</v>
      </c>
      <c r="D165" s="189" t="e">
        <f t="shared" si="45"/>
        <v>#REF!</v>
      </c>
      <c r="E165" s="190" t="e">
        <f t="shared" si="46"/>
        <v>#REF!</v>
      </c>
      <c r="F165" s="129" t="e">
        <f>SUMIF(#REF!,'Général compta'!A165,#REF!)</f>
        <v>#REF!</v>
      </c>
      <c r="G165" s="130" t="e">
        <f>SUMIF(#REF!,'Général compta'!A165,#REF!)</f>
        <v>#REF!</v>
      </c>
      <c r="H165" s="129" t="e">
        <f>SUMIF(#REF!,'Général compta'!A165,#REF!)</f>
        <v>#REF!</v>
      </c>
      <c r="I165" s="130" t="e">
        <f>SUMIF(#REF!,'Général compta'!A165,#REF!)</f>
        <v>#REF!</v>
      </c>
      <c r="J165" s="129" t="e">
        <f>SUMIF(#REF!,'Général compta'!$A165,#REF!)</f>
        <v>#REF!</v>
      </c>
      <c r="K165" s="130" t="e">
        <f>SUMIF(#REF!,'Général compta'!$A165,#REF!)</f>
        <v>#REF!</v>
      </c>
    </row>
    <row r="166" spans="1:11" x14ac:dyDescent="0.25">
      <c r="A166" s="156" t="s">
        <v>381</v>
      </c>
      <c r="B166" s="157" t="s">
        <v>382</v>
      </c>
      <c r="C166" s="183" t="e">
        <f t="shared" si="44"/>
        <v>#REF!</v>
      </c>
      <c r="D166" s="191" t="e">
        <f t="shared" si="45"/>
        <v>#REF!</v>
      </c>
      <c r="E166" s="192" t="e">
        <f t="shared" si="46"/>
        <v>#REF!</v>
      </c>
      <c r="F166" s="203" t="e">
        <f>SUMIF(#REF!,'Général compta'!A166,#REF!)</f>
        <v>#REF!</v>
      </c>
      <c r="G166" s="204" t="e">
        <f>SUMIF(#REF!,'Général compta'!A166,#REF!)</f>
        <v>#REF!</v>
      </c>
      <c r="H166" s="203" t="e">
        <f>SUMIF(#REF!,'Général compta'!A166,#REF!)</f>
        <v>#REF!</v>
      </c>
      <c r="I166" s="204" t="e">
        <f>SUMIF(#REF!,'Général compta'!A166,#REF!)</f>
        <v>#REF!</v>
      </c>
      <c r="J166" s="203" t="e">
        <f>SUMIF(#REF!,'Général compta'!$A166,#REF!)</f>
        <v>#REF!</v>
      </c>
      <c r="K166" s="204" t="e">
        <f>SUMIF(#REF!,'Général compta'!$A166,#REF!)</f>
        <v>#REF!</v>
      </c>
    </row>
    <row r="167" spans="1:11" s="37" customFormat="1" x14ac:dyDescent="0.25">
      <c r="A167" s="168" t="s">
        <v>384</v>
      </c>
      <c r="B167" s="155"/>
      <c r="C167" s="177" t="e">
        <f t="shared" si="44"/>
        <v>#REF!</v>
      </c>
      <c r="D167" s="185" t="e">
        <f t="shared" si="45"/>
        <v>#REF!</v>
      </c>
      <c r="E167" s="186" t="e">
        <f t="shared" si="46"/>
        <v>#REF!</v>
      </c>
      <c r="F167" s="185" t="e">
        <f>F160+F154+F150+F144+F137+F129</f>
        <v>#REF!</v>
      </c>
      <c r="G167" s="186" t="e">
        <f t="shared" ref="G167:K167" si="57">G160+G154+G150+G144+G137+G129</f>
        <v>#REF!</v>
      </c>
      <c r="H167" s="185" t="e">
        <f>H160+H154+H150+H144+H137+H129</f>
        <v>#REF!</v>
      </c>
      <c r="I167" s="186" t="e">
        <f t="shared" ref="I167" si="58">I160+I154+I150+I144+I137+I129</f>
        <v>#REF!</v>
      </c>
      <c r="J167" s="185" t="e">
        <f t="shared" si="57"/>
        <v>#REF!</v>
      </c>
      <c r="K167" s="186" t="e">
        <f t="shared" si="57"/>
        <v>#REF!</v>
      </c>
    </row>
    <row r="168" spans="1:11" s="146" customFormat="1" ht="15" customHeight="1" x14ac:dyDescent="0.25">
      <c r="A168" s="142"/>
      <c r="B168" s="143" t="s">
        <v>493</v>
      </c>
      <c r="F168" s="144" t="s">
        <v>421</v>
      </c>
      <c r="G168" s="145" t="e">
        <f>#REF!</f>
        <v>#REF!</v>
      </c>
      <c r="H168" s="144" t="s">
        <v>458</v>
      </c>
      <c r="I168" s="145" t="e">
        <f>#REF!</f>
        <v>#REF!</v>
      </c>
      <c r="J168" s="144" t="s">
        <v>492</v>
      </c>
      <c r="K168" s="145" t="e">
        <f>#REF!</f>
        <v>#REF!</v>
      </c>
    </row>
  </sheetData>
  <mergeCells count="4">
    <mergeCell ref="H5:I5"/>
    <mergeCell ref="F5:G5"/>
    <mergeCell ref="D5:E5"/>
    <mergeCell ref="J5:K5"/>
  </mergeCells>
  <conditionalFormatting sqref="G127">
    <cfRule type="cellIs" dxfId="11" priority="6" operator="notEqual">
      <formula>SUM($F$126:$G$126)</formula>
    </cfRule>
  </conditionalFormatting>
  <conditionalFormatting sqref="G168">
    <cfRule type="cellIs" dxfId="10" priority="5" operator="notEqual">
      <formula>SUM($F$167:$G$167)</formula>
    </cfRule>
  </conditionalFormatting>
  <conditionalFormatting sqref="I127">
    <cfRule type="cellIs" dxfId="9" priority="4" operator="notEqual">
      <formula>SUM($H$126:$I$126)</formula>
    </cfRule>
  </conditionalFormatting>
  <conditionalFormatting sqref="I168">
    <cfRule type="cellIs" dxfId="8" priority="3" operator="notEqual">
      <formula>SUM($H$167:$I$167)</formula>
    </cfRule>
  </conditionalFormatting>
  <conditionalFormatting sqref="K127">
    <cfRule type="cellIs" dxfId="7" priority="2" operator="notEqual">
      <formula>SUM($J$126:$K$126)</formula>
    </cfRule>
  </conditionalFormatting>
  <conditionalFormatting sqref="K168">
    <cfRule type="cellIs" dxfId="6" priority="1" operator="notEqual">
      <formula>SUM($J$167:$K$167)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Q81"/>
  <sheetViews>
    <sheetView workbookViewId="0">
      <pane xSplit="2" ySplit="10" topLeftCell="C47" activePane="bottomRight" state="frozenSplit"/>
      <selection pane="topRight" activeCell="C1" sqref="C1"/>
      <selection pane="bottomLeft" activeCell="A8" sqref="A8"/>
      <selection pane="bottomRight" activeCell="C8" sqref="C8"/>
    </sheetView>
    <sheetView tabSelected="1" workbookViewId="1">
      <selection activeCell="Q11" sqref="Q11"/>
    </sheetView>
  </sheetViews>
  <sheetFormatPr baseColWidth="10" defaultRowHeight="15" x14ac:dyDescent="0.25"/>
  <cols>
    <col min="2" max="2" width="44.140625" customWidth="1"/>
    <col min="3" max="11" width="12.7109375" customWidth="1"/>
    <col min="12" max="12" width="17.28515625" style="13" customWidth="1"/>
    <col min="13" max="13" width="3.7109375" customWidth="1"/>
    <col min="14" max="15" width="12.7109375" style="2" customWidth="1"/>
    <col min="16" max="16" width="3.7109375" style="2" customWidth="1"/>
    <col min="17" max="17" width="12.7109375" style="2" customWidth="1"/>
  </cols>
  <sheetData>
    <row r="1" spans="1:17" s="2" customFormat="1" ht="30" x14ac:dyDescent="0.25">
      <c r="A1" s="47" t="s">
        <v>9</v>
      </c>
      <c r="B1" s="48" t="str">
        <f>VLOOKUP(A1,Plan!$A$4:$B$123,2,FALSE)</f>
        <v>Rencontres pro</v>
      </c>
      <c r="C1" s="19" t="s">
        <v>461</v>
      </c>
      <c r="D1" s="20">
        <f>L9</f>
        <v>200</v>
      </c>
      <c r="E1" s="21" t="s">
        <v>420</v>
      </c>
      <c r="F1" s="22" t="s">
        <v>387</v>
      </c>
      <c r="G1" s="23">
        <f>SUMIF(C10:K10,F1,C35:K35)</f>
        <v>0</v>
      </c>
      <c r="H1" s="53" t="s">
        <v>473</v>
      </c>
      <c r="I1" s="54">
        <f>L52</f>
        <v>200</v>
      </c>
      <c r="J1" s="17">
        <f>Q52</f>
        <v>200</v>
      </c>
      <c r="K1" s="16" t="s">
        <v>462</v>
      </c>
      <c r="L1" s="37"/>
    </row>
    <row r="2" spans="1:17" s="2" customFormat="1" ht="30" customHeight="1" x14ac:dyDescent="0.25">
      <c r="C2" s="7"/>
      <c r="E2" s="21" t="s">
        <v>420</v>
      </c>
      <c r="F2" s="24" t="s">
        <v>386</v>
      </c>
      <c r="G2" s="23">
        <f>SUMIF(C10:K10,F2,C35:K35)</f>
        <v>200</v>
      </c>
      <c r="L2" s="37"/>
    </row>
    <row r="3" spans="1:17" ht="15.75" thickBot="1" x14ac:dyDescent="0.3"/>
    <row r="4" spans="1:17" ht="89.25" customHeight="1" x14ac:dyDescent="0.25">
      <c r="A4" s="57" t="s">
        <v>393</v>
      </c>
      <c r="B4" s="58"/>
      <c r="C4" s="59" t="str">
        <f>VLOOKUP(C5,Plan!$A$4:$B$123,2,FALSE)</f>
        <v>Jeune public - Belle saison</v>
      </c>
      <c r="D4" s="59" t="str">
        <f>VLOOKUP(D5,Plan!$A$4:$B$123,2,FALSE)</f>
        <v>Sécurité-sûreté dans l'espace public</v>
      </c>
      <c r="E4" s="59" t="str">
        <f>VLOOKUP(E5,Plan!$A$4:$B$123,2,FALSE)</f>
        <v>Culture et ruralité</v>
      </c>
      <c r="F4" s="59" t="str">
        <f>VLOOKUP(F5,Plan!$A$4:$B$123,2,FALSE)</f>
        <v>Droits culturels</v>
      </c>
      <c r="G4" s="59" t="str">
        <f>VLOOKUP(G5,Plan!$A$4:$B$123,2,FALSE)</f>
        <v>Jazz</v>
      </c>
      <c r="H4" s="59" t="str">
        <f>VLOOKUP(H5,Plan!$A$4:$B$123,2,FALSE)</f>
        <v>Territoires</v>
      </c>
      <c r="I4" s="59">
        <f>VLOOKUP(I5,Plan!$A$4:$B$123,2,FALSE)</f>
        <v>0</v>
      </c>
      <c r="J4" s="59">
        <f>VLOOKUP(J5,Plan!$A$4:$B$123,2,FALSE)</f>
        <v>0</v>
      </c>
      <c r="K4" s="59">
        <f>VLOOKUP(K5,Plan!$A$4:$B$123,2,FALSE)</f>
        <v>0</v>
      </c>
      <c r="L4" s="60"/>
      <c r="N4" s="72" t="s">
        <v>471</v>
      </c>
      <c r="O4" s="73" t="s">
        <v>472</v>
      </c>
      <c r="P4" s="11"/>
      <c r="Q4" s="79" t="s">
        <v>152</v>
      </c>
    </row>
    <row r="5" spans="1:17" x14ac:dyDescent="0.25">
      <c r="A5" s="61" t="s">
        <v>149</v>
      </c>
      <c r="B5" s="25"/>
      <c r="C5" s="46" t="s">
        <v>12</v>
      </c>
      <c r="D5" s="46" t="s">
        <v>19</v>
      </c>
      <c r="E5" s="46" t="s">
        <v>27</v>
      </c>
      <c r="F5" s="46" t="s">
        <v>35</v>
      </c>
      <c r="G5" s="46" t="s">
        <v>43</v>
      </c>
      <c r="H5" s="46" t="s">
        <v>49</v>
      </c>
      <c r="I5" s="46" t="s">
        <v>55</v>
      </c>
      <c r="J5" s="46" t="s">
        <v>58</v>
      </c>
      <c r="K5" s="46" t="s">
        <v>61</v>
      </c>
      <c r="L5" s="62" t="s">
        <v>152</v>
      </c>
      <c r="N5" s="74"/>
      <c r="O5" s="75"/>
      <c r="Q5" s="80"/>
    </row>
    <row r="6" spans="1:17" x14ac:dyDescent="0.25">
      <c r="A6" s="63" t="s">
        <v>394</v>
      </c>
      <c r="B6" s="26"/>
      <c r="C6" s="27">
        <f>VLOOKUP(C5,Plan!$A$2:$K$118,3,FALSE)</f>
        <v>0</v>
      </c>
      <c r="D6" s="27">
        <f>VLOOKUP(D5,Plan!$A$2:$K$118,3,FALSE)</f>
        <v>0</v>
      </c>
      <c r="E6" s="27">
        <f>VLOOKUP(E5,Plan!$A$2:$K$118,3,FALSE)</f>
        <v>0</v>
      </c>
      <c r="F6" s="27">
        <f>VLOOKUP(F5,Plan!$A$2:$K$118,3,FALSE)</f>
        <v>0</v>
      </c>
      <c r="G6" s="27">
        <f>VLOOKUP(G5,Plan!$A$2:$K$118,3,FALSE)</f>
        <v>0</v>
      </c>
      <c r="H6" s="27">
        <f>VLOOKUP(H5,Plan!$A$2:$K$118,3,FALSE)</f>
        <v>0</v>
      </c>
      <c r="I6" s="27">
        <f>VLOOKUP(I5,Plan!$A$2:$K$118,3,FALSE)</f>
        <v>0</v>
      </c>
      <c r="J6" s="27">
        <f>VLOOKUP(J5,Plan!$A$2:$K$118,3,FALSE)</f>
        <v>0</v>
      </c>
      <c r="K6" s="27">
        <f>VLOOKUP(K5,Plan!$A$2:$K$118,3,FALSE)</f>
        <v>0</v>
      </c>
      <c r="L6" s="64"/>
      <c r="N6" s="74"/>
      <c r="O6" s="75"/>
      <c r="Q6" s="80"/>
    </row>
    <row r="7" spans="1:17" x14ac:dyDescent="0.25">
      <c r="A7" s="65" t="s">
        <v>417</v>
      </c>
      <c r="B7" s="33"/>
      <c r="C7" s="34">
        <v>100</v>
      </c>
      <c r="D7" s="34">
        <v>100</v>
      </c>
      <c r="E7" s="34">
        <f>VLOOKUP(E5,Plan!$A$2:$K$118,4,FALSE)</f>
        <v>0</v>
      </c>
      <c r="F7" s="34">
        <f>VLOOKUP(F5,Plan!$A$2:$K$118,4,FALSE)</f>
        <v>0</v>
      </c>
      <c r="G7" s="34">
        <f>VLOOKUP(G5,Plan!$A$2:$K$118,4,FALSE)</f>
        <v>0</v>
      </c>
      <c r="H7" s="34">
        <f>VLOOKUP(H5,Plan!$A$2:$K$118,4,FALSE)</f>
        <v>0</v>
      </c>
      <c r="I7" s="34">
        <f>VLOOKUP(I5,Plan!$A$2:$K$118,4,FALSE)</f>
        <v>0</v>
      </c>
      <c r="J7" s="34">
        <f>VLOOKUP(J5,Plan!$A$2:$K$118,4,FALSE)</f>
        <v>0</v>
      </c>
      <c r="K7" s="34">
        <f>VLOOKUP(K5,Plan!$A$2:$K$118,4,FALSE)</f>
        <v>0</v>
      </c>
      <c r="L7" s="66">
        <f>SUM(C7:K7)</f>
        <v>200</v>
      </c>
      <c r="N7" s="74"/>
      <c r="O7" s="75"/>
      <c r="Q7" s="80"/>
    </row>
    <row r="8" spans="1:17" x14ac:dyDescent="0.25">
      <c r="A8" s="65" t="s">
        <v>416</v>
      </c>
      <c r="B8" s="33"/>
      <c r="C8" s="34">
        <f>VLOOKUP(C5,Plan!$A$2:$K$118,5,FALSE)</f>
        <v>0</v>
      </c>
      <c r="D8" s="34">
        <f>VLOOKUP(D5,Plan!$A$2:$K$118,5,FALSE)</f>
        <v>0</v>
      </c>
      <c r="E8" s="34">
        <f>VLOOKUP(E5,Plan!$A$2:$K$118,5,FALSE)</f>
        <v>0</v>
      </c>
      <c r="F8" s="34">
        <f>VLOOKUP(F5,Plan!$A$2:$K$118,5,FALSE)</f>
        <v>0</v>
      </c>
      <c r="G8" s="34">
        <f>VLOOKUP(G5,Plan!$A$2:$K$118,5,FALSE)</f>
        <v>0</v>
      </c>
      <c r="H8" s="34">
        <f>VLOOKUP(H5,Plan!$A$2:$K$118,5,FALSE)</f>
        <v>0</v>
      </c>
      <c r="I8" s="34">
        <f>VLOOKUP(I5,Plan!$A$2:$K$118,5,FALSE)</f>
        <v>0</v>
      </c>
      <c r="J8" s="34">
        <f>VLOOKUP(J5,Plan!$A$2:$K$118,5,FALSE)</f>
        <v>0</v>
      </c>
      <c r="K8" s="34">
        <f>VLOOKUP(K5,Plan!$A$2:$K$118,5,FALSE)</f>
        <v>0</v>
      </c>
      <c r="L8" s="66">
        <f>SUM(C8:K8)</f>
        <v>0</v>
      </c>
      <c r="N8" s="74"/>
      <c r="O8" s="75"/>
      <c r="Q8" s="80"/>
    </row>
    <row r="9" spans="1:17" s="13" customFormat="1" x14ac:dyDescent="0.25">
      <c r="A9" s="67" t="s">
        <v>418</v>
      </c>
      <c r="B9" s="35"/>
      <c r="C9" s="36">
        <f>C7-C8</f>
        <v>100</v>
      </c>
      <c r="D9" s="36">
        <f t="shared" ref="D9:K9" si="0">D7-D8</f>
        <v>100</v>
      </c>
      <c r="E9" s="36">
        <f t="shared" si="0"/>
        <v>0</v>
      </c>
      <c r="F9" s="36">
        <f t="shared" si="0"/>
        <v>0</v>
      </c>
      <c r="G9" s="36">
        <f t="shared" si="0"/>
        <v>0</v>
      </c>
      <c r="H9" s="36">
        <f t="shared" si="0"/>
        <v>0</v>
      </c>
      <c r="I9" s="36">
        <f t="shared" si="0"/>
        <v>0</v>
      </c>
      <c r="J9" s="36">
        <f t="shared" si="0"/>
        <v>0</v>
      </c>
      <c r="K9" s="36">
        <f t="shared" si="0"/>
        <v>0</v>
      </c>
      <c r="L9" s="68">
        <f>SUM(C9:K9)</f>
        <v>200</v>
      </c>
      <c r="N9" s="76"/>
      <c r="O9" s="77"/>
      <c r="P9" s="37"/>
      <c r="Q9" s="81"/>
    </row>
    <row r="10" spans="1:17" s="8" customFormat="1" ht="15.75" thickBot="1" x14ac:dyDescent="0.3">
      <c r="A10" s="69" t="s">
        <v>395</v>
      </c>
      <c r="B10" s="70"/>
      <c r="C10" s="70" t="s">
        <v>386</v>
      </c>
      <c r="D10" s="70" t="s">
        <v>386</v>
      </c>
      <c r="E10" s="70" t="s">
        <v>386</v>
      </c>
      <c r="F10" s="70" t="s">
        <v>386</v>
      </c>
      <c r="G10" s="70" t="s">
        <v>386</v>
      </c>
      <c r="H10" s="70" t="s">
        <v>386</v>
      </c>
      <c r="I10" s="70" t="s">
        <v>386</v>
      </c>
      <c r="J10" s="70" t="s">
        <v>386</v>
      </c>
      <c r="K10" s="70" t="s">
        <v>386</v>
      </c>
      <c r="L10" s="71"/>
      <c r="N10" s="78" t="s">
        <v>387</v>
      </c>
      <c r="O10" s="123" t="s">
        <v>386</v>
      </c>
      <c r="P10" s="12"/>
      <c r="Q10" s="82" t="s">
        <v>474</v>
      </c>
    </row>
    <row r="11" spans="1:17" x14ac:dyDescent="0.25">
      <c r="A11" s="83" t="s">
        <v>156</v>
      </c>
      <c r="B11" s="84" t="s">
        <v>301</v>
      </c>
      <c r="C11" s="124">
        <f>C7*90%</f>
        <v>90</v>
      </c>
      <c r="D11" s="329">
        <f t="shared" ref="D11:K11" si="1">D7*90%</f>
        <v>90</v>
      </c>
      <c r="E11" s="124">
        <f t="shared" si="1"/>
        <v>0</v>
      </c>
      <c r="F11" s="124">
        <f t="shared" si="1"/>
        <v>0</v>
      </c>
      <c r="G11" s="124">
        <f t="shared" si="1"/>
        <v>0</v>
      </c>
      <c r="H11" s="124">
        <f t="shared" si="1"/>
        <v>0</v>
      </c>
      <c r="I11" s="124">
        <f t="shared" si="1"/>
        <v>0</v>
      </c>
      <c r="J11" s="124">
        <f t="shared" si="1"/>
        <v>0</v>
      </c>
      <c r="K11" s="124">
        <f t="shared" si="1"/>
        <v>0</v>
      </c>
      <c r="L11" s="85" t="e">
        <f ca="1">N11+O11</f>
        <v>#VALUE!</v>
      </c>
      <c r="N11" s="98" t="e">
        <f ca="1">SOMCLRTXTNV(C11:K11)</f>
        <v>#VALUE!</v>
      </c>
      <c r="O11" s="98" t="e">
        <f ca="1">SOMCLRTXTNV(C11:K11,1)</f>
        <v>#VALUE!</v>
      </c>
      <c r="Q11" s="110">
        <f>SUM(C11:K11)</f>
        <v>180</v>
      </c>
    </row>
    <row r="12" spans="1:17" x14ac:dyDescent="0.25">
      <c r="A12" s="86" t="s">
        <v>165</v>
      </c>
      <c r="B12" s="29" t="s">
        <v>166</v>
      </c>
      <c r="C12" s="28"/>
      <c r="D12" s="28"/>
      <c r="E12" s="28"/>
      <c r="F12" s="28"/>
      <c r="G12" s="28"/>
      <c r="H12" s="28"/>
      <c r="I12" s="28"/>
      <c r="J12" s="28"/>
      <c r="K12" s="28"/>
      <c r="L12" s="87">
        <f>N12+O12</f>
        <v>0</v>
      </c>
      <c r="N12" s="100">
        <f t="shared" ref="N12:N50" si="2">SUMIF($C$10:$K$10,$N$10,C12:K12)</f>
        <v>0</v>
      </c>
      <c r="O12" s="101">
        <f t="shared" ref="O12:O50" si="3">SUMIF($C$10:$K$10,$O$10,C12:K12)</f>
        <v>0</v>
      </c>
      <c r="Q12" s="111">
        <f>SUM(C12:K12)</f>
        <v>0</v>
      </c>
    </row>
    <row r="13" spans="1:17" x14ac:dyDescent="0.25">
      <c r="A13" s="86" t="s">
        <v>167</v>
      </c>
      <c r="B13" s="29" t="s">
        <v>168</v>
      </c>
      <c r="C13" s="28"/>
      <c r="D13" s="28"/>
      <c r="E13" s="28"/>
      <c r="F13" s="28"/>
      <c r="G13" s="28"/>
      <c r="H13" s="28"/>
      <c r="I13" s="28"/>
      <c r="J13" s="28"/>
      <c r="K13" s="28"/>
      <c r="L13" s="87">
        <f t="shared" ref="L13:L34" si="4">N13+O13</f>
        <v>0</v>
      </c>
      <c r="N13" s="100">
        <f t="shared" si="2"/>
        <v>0</v>
      </c>
      <c r="O13" s="101">
        <f t="shared" si="3"/>
        <v>0</v>
      </c>
      <c r="Q13" s="111">
        <f t="shared" ref="Q13:Q35" si="5">SUM(C13:K13)</f>
        <v>0</v>
      </c>
    </row>
    <row r="14" spans="1:17" x14ac:dyDescent="0.25">
      <c r="A14" s="86" t="s">
        <v>169</v>
      </c>
      <c r="B14" s="29" t="s">
        <v>170</v>
      </c>
      <c r="C14" s="28"/>
      <c r="D14" s="28"/>
      <c r="E14" s="28"/>
      <c r="F14" s="28"/>
      <c r="G14" s="28"/>
      <c r="H14" s="28"/>
      <c r="I14" s="28"/>
      <c r="J14" s="28"/>
      <c r="K14" s="28"/>
      <c r="L14" s="87">
        <f t="shared" si="4"/>
        <v>0</v>
      </c>
      <c r="N14" s="100">
        <f t="shared" si="2"/>
        <v>0</v>
      </c>
      <c r="O14" s="101">
        <f t="shared" si="3"/>
        <v>0</v>
      </c>
      <c r="Q14" s="111">
        <f t="shared" si="5"/>
        <v>0</v>
      </c>
    </row>
    <row r="15" spans="1:17" x14ac:dyDescent="0.25">
      <c r="A15" s="86" t="s">
        <v>174</v>
      </c>
      <c r="B15" s="29" t="s">
        <v>175</v>
      </c>
      <c r="C15" s="28"/>
      <c r="D15" s="28"/>
      <c r="E15" s="28"/>
      <c r="F15" s="28"/>
      <c r="G15" s="28"/>
      <c r="H15" s="28"/>
      <c r="I15" s="28"/>
      <c r="J15" s="28"/>
      <c r="K15" s="28"/>
      <c r="L15" s="87">
        <f t="shared" si="4"/>
        <v>0</v>
      </c>
      <c r="N15" s="100">
        <f t="shared" si="2"/>
        <v>0</v>
      </c>
      <c r="O15" s="101">
        <f t="shared" si="3"/>
        <v>0</v>
      </c>
      <c r="Q15" s="111">
        <f t="shared" si="5"/>
        <v>0</v>
      </c>
    </row>
    <row r="16" spans="1:17" x14ac:dyDescent="0.25">
      <c r="A16" s="86" t="s">
        <v>176</v>
      </c>
      <c r="B16" s="29" t="s">
        <v>177</v>
      </c>
      <c r="C16" s="28"/>
      <c r="D16" s="28"/>
      <c r="E16" s="28"/>
      <c r="F16" s="28"/>
      <c r="G16" s="28"/>
      <c r="H16" s="28"/>
      <c r="I16" s="28"/>
      <c r="J16" s="28"/>
      <c r="K16" s="28"/>
      <c r="L16" s="87">
        <f t="shared" si="4"/>
        <v>0</v>
      </c>
      <c r="N16" s="100">
        <f t="shared" si="2"/>
        <v>0</v>
      </c>
      <c r="O16" s="101">
        <f t="shared" si="3"/>
        <v>0</v>
      </c>
      <c r="Q16" s="111">
        <f t="shared" si="5"/>
        <v>0</v>
      </c>
    </row>
    <row r="17" spans="1:17" x14ac:dyDescent="0.25">
      <c r="A17" s="86" t="s">
        <v>178</v>
      </c>
      <c r="B17" s="29" t="s">
        <v>179</v>
      </c>
      <c r="C17" s="28"/>
      <c r="D17" s="28"/>
      <c r="E17" s="28"/>
      <c r="F17" s="28"/>
      <c r="G17" s="28"/>
      <c r="H17" s="28"/>
      <c r="I17" s="28"/>
      <c r="J17" s="28"/>
      <c r="K17" s="28"/>
      <c r="L17" s="87">
        <f t="shared" si="4"/>
        <v>0</v>
      </c>
      <c r="N17" s="100">
        <f t="shared" si="2"/>
        <v>0</v>
      </c>
      <c r="O17" s="101">
        <f t="shared" si="3"/>
        <v>0</v>
      </c>
      <c r="Q17" s="111">
        <f t="shared" si="5"/>
        <v>0</v>
      </c>
    </row>
    <row r="18" spans="1:17" x14ac:dyDescent="0.25">
      <c r="A18" s="86" t="s">
        <v>200</v>
      </c>
      <c r="B18" s="29" t="s">
        <v>201</v>
      </c>
      <c r="C18" s="28"/>
      <c r="D18" s="28"/>
      <c r="E18" s="28"/>
      <c r="F18" s="28"/>
      <c r="G18" s="28"/>
      <c r="H18" s="28"/>
      <c r="I18" s="28"/>
      <c r="J18" s="28"/>
      <c r="K18" s="28"/>
      <c r="L18" s="87">
        <f t="shared" si="4"/>
        <v>0</v>
      </c>
      <c r="N18" s="100">
        <f t="shared" si="2"/>
        <v>0</v>
      </c>
      <c r="O18" s="101">
        <f t="shared" si="3"/>
        <v>0</v>
      </c>
      <c r="Q18" s="111">
        <f t="shared" si="5"/>
        <v>0</v>
      </c>
    </row>
    <row r="19" spans="1:17" x14ac:dyDescent="0.25">
      <c r="A19" s="86" t="s">
        <v>204</v>
      </c>
      <c r="B19" s="29" t="s">
        <v>205</v>
      </c>
      <c r="C19" s="28"/>
      <c r="D19" s="28"/>
      <c r="E19" s="28"/>
      <c r="F19" s="28"/>
      <c r="G19" s="28"/>
      <c r="H19" s="28"/>
      <c r="I19" s="28"/>
      <c r="J19" s="28"/>
      <c r="K19" s="28"/>
      <c r="L19" s="87">
        <f t="shared" si="4"/>
        <v>0</v>
      </c>
      <c r="N19" s="100">
        <f t="shared" si="2"/>
        <v>0</v>
      </c>
      <c r="O19" s="101">
        <f t="shared" si="3"/>
        <v>0</v>
      </c>
      <c r="Q19" s="111">
        <f t="shared" si="5"/>
        <v>0</v>
      </c>
    </row>
    <row r="20" spans="1:17" x14ac:dyDescent="0.25">
      <c r="A20" s="86" t="s">
        <v>206</v>
      </c>
      <c r="B20" s="29" t="s">
        <v>207</v>
      </c>
      <c r="C20" s="28"/>
      <c r="D20" s="28"/>
      <c r="E20" s="28"/>
      <c r="F20" s="28"/>
      <c r="G20" s="28"/>
      <c r="H20" s="28"/>
      <c r="I20" s="28"/>
      <c r="J20" s="28"/>
      <c r="K20" s="28"/>
      <c r="L20" s="87">
        <f t="shared" si="4"/>
        <v>0</v>
      </c>
      <c r="N20" s="100">
        <f t="shared" si="2"/>
        <v>0</v>
      </c>
      <c r="O20" s="101">
        <f t="shared" si="3"/>
        <v>0</v>
      </c>
      <c r="Q20" s="111">
        <f t="shared" si="5"/>
        <v>0</v>
      </c>
    </row>
    <row r="21" spans="1:17" x14ac:dyDescent="0.25">
      <c r="A21" s="86" t="s">
        <v>225</v>
      </c>
      <c r="B21" s="29" t="s">
        <v>226</v>
      </c>
      <c r="C21" s="28"/>
      <c r="D21" s="28"/>
      <c r="E21" s="28"/>
      <c r="F21" s="28"/>
      <c r="G21" s="28"/>
      <c r="H21" s="28"/>
      <c r="I21" s="28"/>
      <c r="J21" s="28"/>
      <c r="K21" s="28"/>
      <c r="L21" s="87">
        <f t="shared" si="4"/>
        <v>0</v>
      </c>
      <c r="N21" s="100">
        <f t="shared" si="2"/>
        <v>0</v>
      </c>
      <c r="O21" s="101">
        <f t="shared" si="3"/>
        <v>0</v>
      </c>
      <c r="Q21" s="111">
        <f t="shared" si="5"/>
        <v>0</v>
      </c>
    </row>
    <row r="22" spans="1:17" x14ac:dyDescent="0.25">
      <c r="A22" s="86" t="s">
        <v>227</v>
      </c>
      <c r="B22" s="29" t="s">
        <v>228</v>
      </c>
      <c r="C22" s="28"/>
      <c r="D22" s="28"/>
      <c r="E22" s="28"/>
      <c r="F22" s="28"/>
      <c r="G22" s="28"/>
      <c r="H22" s="28"/>
      <c r="I22" s="28"/>
      <c r="J22" s="28"/>
      <c r="K22" s="28"/>
      <c r="L22" s="87">
        <f t="shared" si="4"/>
        <v>0</v>
      </c>
      <c r="N22" s="100">
        <f t="shared" si="2"/>
        <v>0</v>
      </c>
      <c r="O22" s="101">
        <f t="shared" si="3"/>
        <v>0</v>
      </c>
      <c r="Q22" s="111">
        <f t="shared" si="5"/>
        <v>0</v>
      </c>
    </row>
    <row r="23" spans="1:17" x14ac:dyDescent="0.25">
      <c r="A23" s="86" t="s">
        <v>229</v>
      </c>
      <c r="B23" s="29" t="s">
        <v>230</v>
      </c>
      <c r="C23" s="28"/>
      <c r="D23" s="28"/>
      <c r="E23" s="28"/>
      <c r="F23" s="28"/>
      <c r="G23" s="28"/>
      <c r="H23" s="28"/>
      <c r="I23" s="28"/>
      <c r="J23" s="28"/>
      <c r="K23" s="28"/>
      <c r="L23" s="87">
        <f t="shared" si="4"/>
        <v>0</v>
      </c>
      <c r="N23" s="100">
        <f t="shared" si="2"/>
        <v>0</v>
      </c>
      <c r="O23" s="101">
        <f t="shared" si="3"/>
        <v>0</v>
      </c>
      <c r="Q23" s="111">
        <f t="shared" si="5"/>
        <v>0</v>
      </c>
    </row>
    <row r="24" spans="1:17" x14ac:dyDescent="0.25">
      <c r="A24" s="86" t="s">
        <v>231</v>
      </c>
      <c r="B24" s="29" t="s">
        <v>232</v>
      </c>
      <c r="C24" s="28"/>
      <c r="D24" s="28"/>
      <c r="E24" s="28"/>
      <c r="F24" s="28"/>
      <c r="G24" s="28"/>
      <c r="H24" s="28"/>
      <c r="I24" s="28"/>
      <c r="J24" s="28"/>
      <c r="K24" s="28"/>
      <c r="L24" s="87">
        <f t="shared" si="4"/>
        <v>0</v>
      </c>
      <c r="N24" s="100">
        <f t="shared" si="2"/>
        <v>0</v>
      </c>
      <c r="O24" s="101">
        <f t="shared" si="3"/>
        <v>0</v>
      </c>
      <c r="Q24" s="111">
        <f t="shared" si="5"/>
        <v>0</v>
      </c>
    </row>
    <row r="25" spans="1:17" x14ac:dyDescent="0.25">
      <c r="A25" s="86" t="s">
        <v>238</v>
      </c>
      <c r="B25" s="29" t="s">
        <v>239</v>
      </c>
      <c r="C25" s="28"/>
      <c r="D25" s="28"/>
      <c r="E25" s="28"/>
      <c r="F25" s="28"/>
      <c r="G25" s="28"/>
      <c r="H25" s="28"/>
      <c r="I25" s="28"/>
      <c r="J25" s="28"/>
      <c r="K25" s="28"/>
      <c r="L25" s="87">
        <f t="shared" si="4"/>
        <v>0</v>
      </c>
      <c r="N25" s="100">
        <f t="shared" si="2"/>
        <v>0</v>
      </c>
      <c r="O25" s="101">
        <f t="shared" si="3"/>
        <v>0</v>
      </c>
      <c r="Q25" s="111">
        <f t="shared" si="5"/>
        <v>0</v>
      </c>
    </row>
    <row r="26" spans="1:17" x14ac:dyDescent="0.25">
      <c r="A26" s="86" t="s">
        <v>240</v>
      </c>
      <c r="B26" s="29" t="s">
        <v>241</v>
      </c>
      <c r="C26" s="125">
        <f>C7*10%</f>
        <v>10</v>
      </c>
      <c r="D26" s="125">
        <f t="shared" ref="D26:K26" si="6">D7*10%</f>
        <v>10</v>
      </c>
      <c r="E26" s="125">
        <f t="shared" si="6"/>
        <v>0</v>
      </c>
      <c r="F26" s="125">
        <f t="shared" si="6"/>
        <v>0</v>
      </c>
      <c r="G26" s="125">
        <f t="shared" si="6"/>
        <v>0</v>
      </c>
      <c r="H26" s="125">
        <f t="shared" si="6"/>
        <v>0</v>
      </c>
      <c r="I26" s="125">
        <f t="shared" si="6"/>
        <v>0</v>
      </c>
      <c r="J26" s="125">
        <f t="shared" si="6"/>
        <v>0</v>
      </c>
      <c r="K26" s="125">
        <f t="shared" si="6"/>
        <v>0</v>
      </c>
      <c r="L26" s="87">
        <f t="shared" si="4"/>
        <v>20</v>
      </c>
      <c r="N26" s="100">
        <f t="shared" si="2"/>
        <v>0</v>
      </c>
      <c r="O26" s="101">
        <f t="shared" si="3"/>
        <v>20</v>
      </c>
      <c r="Q26" s="111">
        <f t="shared" si="5"/>
        <v>20</v>
      </c>
    </row>
    <row r="27" spans="1:17" x14ac:dyDescent="0.25">
      <c r="A27" s="86" t="s">
        <v>244</v>
      </c>
      <c r="B27" s="29" t="s">
        <v>305</v>
      </c>
      <c r="C27" s="28"/>
      <c r="D27" s="28"/>
      <c r="E27" s="28"/>
      <c r="F27" s="28"/>
      <c r="G27" s="28"/>
      <c r="H27" s="28"/>
      <c r="I27" s="28"/>
      <c r="J27" s="28"/>
      <c r="K27" s="28"/>
      <c r="L27" s="87">
        <f t="shared" si="4"/>
        <v>0</v>
      </c>
      <c r="N27" s="100">
        <f t="shared" si="2"/>
        <v>0</v>
      </c>
      <c r="O27" s="101">
        <f t="shared" si="3"/>
        <v>0</v>
      </c>
      <c r="Q27" s="111">
        <f t="shared" si="5"/>
        <v>0</v>
      </c>
    </row>
    <row r="28" spans="1:17" x14ac:dyDescent="0.25">
      <c r="A28" s="86" t="s">
        <v>245</v>
      </c>
      <c r="B28" s="29" t="s">
        <v>246</v>
      </c>
      <c r="C28" s="28"/>
      <c r="D28" s="28"/>
      <c r="E28" s="28"/>
      <c r="F28" s="28"/>
      <c r="G28" s="28"/>
      <c r="H28" s="28"/>
      <c r="I28" s="28"/>
      <c r="J28" s="28"/>
      <c r="K28" s="28"/>
      <c r="L28" s="87">
        <f t="shared" si="4"/>
        <v>0</v>
      </c>
      <c r="N28" s="100">
        <f t="shared" si="2"/>
        <v>0</v>
      </c>
      <c r="O28" s="101">
        <f t="shared" si="3"/>
        <v>0</v>
      </c>
      <c r="Q28" s="111">
        <f t="shared" si="5"/>
        <v>0</v>
      </c>
    </row>
    <row r="29" spans="1:17" x14ac:dyDescent="0.25">
      <c r="A29" s="88" t="s">
        <v>248</v>
      </c>
      <c r="B29" s="41" t="s">
        <v>249</v>
      </c>
      <c r="C29" s="39"/>
      <c r="D29" s="39"/>
      <c r="E29" s="39"/>
      <c r="F29" s="39"/>
      <c r="G29" s="39"/>
      <c r="H29" s="39"/>
      <c r="I29" s="39"/>
      <c r="J29" s="39"/>
      <c r="K29" s="39"/>
      <c r="L29" s="87">
        <f t="shared" si="4"/>
        <v>0</v>
      </c>
      <c r="N29" s="102">
        <f t="shared" si="2"/>
        <v>0</v>
      </c>
      <c r="O29" s="103">
        <f t="shared" si="3"/>
        <v>0</v>
      </c>
      <c r="Q29" s="111">
        <f t="shared" si="5"/>
        <v>0</v>
      </c>
    </row>
    <row r="30" spans="1:17" x14ac:dyDescent="0.25">
      <c r="A30" s="89" t="s">
        <v>306</v>
      </c>
      <c r="B30" s="51" t="s">
        <v>313</v>
      </c>
      <c r="C30" s="52"/>
      <c r="D30" s="52"/>
      <c r="E30" s="52"/>
      <c r="F30" s="52"/>
      <c r="G30" s="52"/>
      <c r="H30" s="52"/>
      <c r="I30" s="52"/>
      <c r="J30" s="52"/>
      <c r="K30" s="52"/>
      <c r="L30" s="90"/>
      <c r="N30" s="104"/>
      <c r="O30" s="105"/>
      <c r="Q30" s="112"/>
    </row>
    <row r="31" spans="1:17" x14ac:dyDescent="0.25">
      <c r="A31" s="91" t="s">
        <v>444</v>
      </c>
      <c r="B31" s="50" t="s">
        <v>411</v>
      </c>
      <c r="C31" s="32"/>
      <c r="D31" s="32"/>
      <c r="E31" s="32"/>
      <c r="F31" s="32"/>
      <c r="G31" s="32"/>
      <c r="H31" s="32"/>
      <c r="I31" s="32"/>
      <c r="J31" s="32"/>
      <c r="K31" s="32"/>
      <c r="L31" s="87">
        <f t="shared" si="4"/>
        <v>0</v>
      </c>
      <c r="N31" s="106">
        <f t="shared" si="2"/>
        <v>0</v>
      </c>
      <c r="O31" s="107">
        <f t="shared" si="3"/>
        <v>0</v>
      </c>
      <c r="Q31" s="111">
        <f t="shared" si="5"/>
        <v>0</v>
      </c>
    </row>
    <row r="32" spans="1:17" x14ac:dyDescent="0.25">
      <c r="A32" s="92" t="s">
        <v>445</v>
      </c>
      <c r="B32" s="30" t="s">
        <v>412</v>
      </c>
      <c r="C32" s="28"/>
      <c r="D32" s="28"/>
      <c r="E32" s="28"/>
      <c r="F32" s="28"/>
      <c r="G32" s="28"/>
      <c r="H32" s="28"/>
      <c r="I32" s="28"/>
      <c r="J32" s="28"/>
      <c r="K32" s="28"/>
      <c r="L32" s="87">
        <f t="shared" si="4"/>
        <v>0</v>
      </c>
      <c r="N32" s="100">
        <f t="shared" si="2"/>
        <v>0</v>
      </c>
      <c r="O32" s="101">
        <f t="shared" si="3"/>
        <v>0</v>
      </c>
      <c r="Q32" s="111">
        <f t="shared" si="5"/>
        <v>0</v>
      </c>
    </row>
    <row r="33" spans="1:17" x14ac:dyDescent="0.25">
      <c r="A33" s="92" t="s">
        <v>446</v>
      </c>
      <c r="B33" s="30" t="s">
        <v>265</v>
      </c>
      <c r="C33" s="28"/>
      <c r="D33" s="28"/>
      <c r="E33" s="28"/>
      <c r="F33" s="28"/>
      <c r="G33" s="28"/>
      <c r="H33" s="28"/>
      <c r="I33" s="28"/>
      <c r="J33" s="28"/>
      <c r="K33" s="28"/>
      <c r="L33" s="87">
        <f t="shared" si="4"/>
        <v>0</v>
      </c>
      <c r="N33" s="100">
        <f t="shared" si="2"/>
        <v>0</v>
      </c>
      <c r="O33" s="101">
        <f t="shared" si="3"/>
        <v>0</v>
      </c>
      <c r="Q33" s="111">
        <f t="shared" si="5"/>
        <v>0</v>
      </c>
    </row>
    <row r="34" spans="1:17" x14ac:dyDescent="0.25">
      <c r="A34" s="93" t="s">
        <v>454</v>
      </c>
      <c r="B34" s="38" t="s">
        <v>310</v>
      </c>
      <c r="C34" s="39"/>
      <c r="D34" s="39"/>
      <c r="E34" s="39"/>
      <c r="F34" s="39"/>
      <c r="G34" s="39"/>
      <c r="H34" s="39"/>
      <c r="I34" s="39"/>
      <c r="J34" s="39"/>
      <c r="K34" s="39"/>
      <c r="L34" s="87">
        <f t="shared" si="4"/>
        <v>0</v>
      </c>
      <c r="N34" s="102">
        <f t="shared" si="2"/>
        <v>0</v>
      </c>
      <c r="O34" s="103">
        <f t="shared" si="3"/>
        <v>0</v>
      </c>
      <c r="Q34" s="111">
        <f t="shared" si="5"/>
        <v>0</v>
      </c>
    </row>
    <row r="35" spans="1:17" s="13" customFormat="1" ht="15.75" thickBot="1" x14ac:dyDescent="0.3">
      <c r="A35" s="94" t="s">
        <v>316</v>
      </c>
      <c r="B35" s="95"/>
      <c r="C35" s="96">
        <f>SUM(C11:C34)</f>
        <v>100</v>
      </c>
      <c r="D35" s="96">
        <f t="shared" ref="D35:K35" si="7">SUM(D11:D34)</f>
        <v>100</v>
      </c>
      <c r="E35" s="96">
        <f t="shared" si="7"/>
        <v>0</v>
      </c>
      <c r="F35" s="96">
        <f t="shared" si="7"/>
        <v>0</v>
      </c>
      <c r="G35" s="96">
        <f t="shared" si="7"/>
        <v>0</v>
      </c>
      <c r="H35" s="96">
        <f t="shared" si="7"/>
        <v>0</v>
      </c>
      <c r="I35" s="96">
        <f t="shared" si="7"/>
        <v>0</v>
      </c>
      <c r="J35" s="96">
        <f t="shared" si="7"/>
        <v>0</v>
      </c>
      <c r="K35" s="96">
        <f t="shared" si="7"/>
        <v>0</v>
      </c>
      <c r="L35" s="97">
        <f t="shared" ref="L35:L56" si="8">SUM(C35:K35)</f>
        <v>200</v>
      </c>
      <c r="N35" s="108">
        <f t="shared" si="2"/>
        <v>0</v>
      </c>
      <c r="O35" s="109">
        <f t="shared" si="3"/>
        <v>200</v>
      </c>
      <c r="P35" s="37"/>
      <c r="Q35" s="113">
        <f t="shared" si="5"/>
        <v>200</v>
      </c>
    </row>
    <row r="36" spans="1:17" ht="15.75" thickBot="1" x14ac:dyDescent="0.3">
      <c r="C36" s="3"/>
      <c r="D36" s="3"/>
      <c r="E36" s="3"/>
      <c r="F36" s="3"/>
      <c r="G36" s="3"/>
      <c r="H36" s="3"/>
      <c r="I36" s="3"/>
      <c r="J36" s="3"/>
      <c r="K36" s="3"/>
      <c r="L36" s="14"/>
      <c r="M36" s="2"/>
    </row>
    <row r="37" spans="1:17" x14ac:dyDescent="0.25">
      <c r="A37" s="117" t="s">
        <v>315</v>
      </c>
      <c r="B37" s="118"/>
      <c r="C37" s="119"/>
      <c r="D37" s="119"/>
      <c r="E37" s="119"/>
      <c r="F37" s="119"/>
      <c r="G37" s="119"/>
      <c r="H37" s="119"/>
      <c r="I37" s="119"/>
      <c r="J37" s="119"/>
      <c r="K37" s="119"/>
      <c r="L37" s="120"/>
      <c r="N37" s="115"/>
      <c r="O37" s="116"/>
      <c r="Q37" s="114"/>
    </row>
    <row r="38" spans="1:17" x14ac:dyDescent="0.25">
      <c r="A38" s="121" t="s">
        <v>320</v>
      </c>
      <c r="B38" s="31" t="s">
        <v>321</v>
      </c>
      <c r="C38" s="126">
        <f>C8</f>
        <v>0</v>
      </c>
      <c r="D38" s="126">
        <f t="shared" ref="D38:K38" si="9">D8</f>
        <v>0</v>
      </c>
      <c r="E38" s="126">
        <f t="shared" si="9"/>
        <v>0</v>
      </c>
      <c r="F38" s="126">
        <f t="shared" si="9"/>
        <v>0</v>
      </c>
      <c r="G38" s="126">
        <f t="shared" si="9"/>
        <v>0</v>
      </c>
      <c r="H38" s="126">
        <f t="shared" si="9"/>
        <v>0</v>
      </c>
      <c r="I38" s="126">
        <f t="shared" si="9"/>
        <v>0</v>
      </c>
      <c r="J38" s="126">
        <f t="shared" si="9"/>
        <v>0</v>
      </c>
      <c r="K38" s="126">
        <f t="shared" si="9"/>
        <v>0</v>
      </c>
      <c r="L38" s="87">
        <f t="shared" ref="L38:L49" si="10">N38+O38</f>
        <v>0</v>
      </c>
      <c r="N38" s="106">
        <f t="shared" si="2"/>
        <v>0</v>
      </c>
      <c r="O38" s="107">
        <f t="shared" si="3"/>
        <v>0</v>
      </c>
      <c r="Q38" s="111">
        <f t="shared" ref="Q38:Q50" si="11">SUM(C38:K38)</f>
        <v>0</v>
      </c>
    </row>
    <row r="39" spans="1:17" x14ac:dyDescent="0.25">
      <c r="A39" s="86" t="s">
        <v>322</v>
      </c>
      <c r="B39" s="29" t="s">
        <v>323</v>
      </c>
      <c r="C39" s="28"/>
      <c r="D39" s="28"/>
      <c r="E39" s="28"/>
      <c r="F39" s="28"/>
      <c r="G39" s="28"/>
      <c r="H39" s="28"/>
      <c r="I39" s="28"/>
      <c r="J39" s="28"/>
      <c r="K39" s="28"/>
      <c r="L39" s="87">
        <f t="shared" si="10"/>
        <v>0</v>
      </c>
      <c r="N39" s="100">
        <f t="shared" si="2"/>
        <v>0</v>
      </c>
      <c r="O39" s="101">
        <f t="shared" si="3"/>
        <v>0</v>
      </c>
      <c r="Q39" s="111">
        <f t="shared" si="11"/>
        <v>0</v>
      </c>
    </row>
    <row r="40" spans="1:17" x14ac:dyDescent="0.25">
      <c r="A40" s="86" t="s">
        <v>324</v>
      </c>
      <c r="B40" s="29" t="s">
        <v>325</v>
      </c>
      <c r="C40" s="28"/>
      <c r="D40" s="28"/>
      <c r="E40" s="28"/>
      <c r="F40" s="28"/>
      <c r="G40" s="28"/>
      <c r="H40" s="28"/>
      <c r="I40" s="28"/>
      <c r="J40" s="28"/>
      <c r="K40" s="28"/>
      <c r="L40" s="87">
        <f t="shared" si="10"/>
        <v>0</v>
      </c>
      <c r="N40" s="100">
        <f t="shared" si="2"/>
        <v>0</v>
      </c>
      <c r="O40" s="101">
        <f t="shared" si="3"/>
        <v>0</v>
      </c>
      <c r="Q40" s="111">
        <f t="shared" si="11"/>
        <v>0</v>
      </c>
    </row>
    <row r="41" spans="1:17" x14ac:dyDescent="0.25">
      <c r="A41" s="86" t="s">
        <v>326</v>
      </c>
      <c r="B41" s="29" t="s">
        <v>327</v>
      </c>
      <c r="C41" s="28"/>
      <c r="D41" s="28"/>
      <c r="E41" s="28"/>
      <c r="F41" s="28"/>
      <c r="G41" s="28"/>
      <c r="H41" s="28"/>
      <c r="I41" s="28"/>
      <c r="J41" s="28"/>
      <c r="K41" s="28"/>
      <c r="L41" s="87">
        <f t="shared" si="10"/>
        <v>0</v>
      </c>
      <c r="N41" s="100">
        <f t="shared" si="2"/>
        <v>0</v>
      </c>
      <c r="O41" s="101">
        <f t="shared" si="3"/>
        <v>0</v>
      </c>
      <c r="Q41" s="111">
        <f t="shared" si="11"/>
        <v>0</v>
      </c>
    </row>
    <row r="42" spans="1:17" x14ac:dyDescent="0.25">
      <c r="A42" s="86" t="s">
        <v>328</v>
      </c>
      <c r="B42" s="29" t="s">
        <v>329</v>
      </c>
      <c r="C42" s="28"/>
      <c r="D42" s="28"/>
      <c r="E42" s="28"/>
      <c r="F42" s="28"/>
      <c r="G42" s="28"/>
      <c r="H42" s="28"/>
      <c r="I42" s="28"/>
      <c r="J42" s="28"/>
      <c r="K42" s="28"/>
      <c r="L42" s="87">
        <f t="shared" si="10"/>
        <v>0</v>
      </c>
      <c r="N42" s="100">
        <f t="shared" si="2"/>
        <v>0</v>
      </c>
      <c r="O42" s="101">
        <f t="shared" si="3"/>
        <v>0</v>
      </c>
      <c r="Q42" s="111">
        <f t="shared" si="11"/>
        <v>0</v>
      </c>
    </row>
    <row r="43" spans="1:17" x14ac:dyDescent="0.25">
      <c r="A43" s="86" t="s">
        <v>330</v>
      </c>
      <c r="B43" s="29" t="s">
        <v>331</v>
      </c>
      <c r="C43" s="28"/>
      <c r="D43" s="28"/>
      <c r="E43" s="28"/>
      <c r="F43" s="28"/>
      <c r="G43" s="28"/>
      <c r="H43" s="28"/>
      <c r="I43" s="28"/>
      <c r="J43" s="28"/>
      <c r="K43" s="28"/>
      <c r="L43" s="87">
        <f t="shared" si="10"/>
        <v>0</v>
      </c>
      <c r="N43" s="100">
        <f t="shared" si="2"/>
        <v>0</v>
      </c>
      <c r="O43" s="101">
        <f t="shared" si="3"/>
        <v>0</v>
      </c>
      <c r="Q43" s="111">
        <f t="shared" si="11"/>
        <v>0</v>
      </c>
    </row>
    <row r="44" spans="1:17" x14ac:dyDescent="0.25">
      <c r="A44" s="122">
        <v>741100</v>
      </c>
      <c r="B44" s="40" t="s">
        <v>333</v>
      </c>
      <c r="C44" s="28"/>
      <c r="D44" s="28"/>
      <c r="E44" s="28"/>
      <c r="F44" s="28"/>
      <c r="G44" s="28"/>
      <c r="H44" s="28"/>
      <c r="I44" s="28"/>
      <c r="J44" s="28"/>
      <c r="K44" s="28"/>
      <c r="L44" s="87">
        <f t="shared" si="10"/>
        <v>0</v>
      </c>
      <c r="N44" s="100">
        <f t="shared" si="2"/>
        <v>0</v>
      </c>
      <c r="O44" s="101">
        <f t="shared" si="3"/>
        <v>0</v>
      </c>
      <c r="Q44" s="111">
        <f t="shared" si="11"/>
        <v>0</v>
      </c>
    </row>
    <row r="45" spans="1:17" x14ac:dyDescent="0.25">
      <c r="A45" s="86">
        <v>741200</v>
      </c>
      <c r="B45" s="40" t="s">
        <v>334</v>
      </c>
      <c r="C45" s="28"/>
      <c r="D45" s="28"/>
      <c r="E45" s="28"/>
      <c r="F45" s="28"/>
      <c r="G45" s="28"/>
      <c r="H45" s="28"/>
      <c r="I45" s="28"/>
      <c r="J45" s="28"/>
      <c r="K45" s="28"/>
      <c r="L45" s="87">
        <f t="shared" si="10"/>
        <v>0</v>
      </c>
      <c r="N45" s="100">
        <f t="shared" si="2"/>
        <v>0</v>
      </c>
      <c r="O45" s="101">
        <f t="shared" si="3"/>
        <v>0</v>
      </c>
      <c r="Q45" s="111">
        <f t="shared" si="11"/>
        <v>0</v>
      </c>
    </row>
    <row r="46" spans="1:17" x14ac:dyDescent="0.25">
      <c r="A46" s="86">
        <v>741202</v>
      </c>
      <c r="B46" s="40" t="s">
        <v>335</v>
      </c>
      <c r="C46" s="28"/>
      <c r="D46" s="28"/>
      <c r="E46" s="28"/>
      <c r="F46" s="28"/>
      <c r="G46" s="28"/>
      <c r="H46" s="28"/>
      <c r="I46" s="28"/>
      <c r="J46" s="28"/>
      <c r="K46" s="28"/>
      <c r="L46" s="87">
        <f t="shared" si="10"/>
        <v>0</v>
      </c>
      <c r="N46" s="100">
        <f t="shared" si="2"/>
        <v>0</v>
      </c>
      <c r="O46" s="101">
        <f t="shared" si="3"/>
        <v>0</v>
      </c>
      <c r="Q46" s="111">
        <f t="shared" si="11"/>
        <v>0</v>
      </c>
    </row>
    <row r="47" spans="1:17" x14ac:dyDescent="0.25">
      <c r="A47" s="86" t="s">
        <v>336</v>
      </c>
      <c r="B47" s="40" t="s">
        <v>337</v>
      </c>
      <c r="C47" s="28"/>
      <c r="D47" s="28"/>
      <c r="E47" s="28"/>
      <c r="F47" s="28"/>
      <c r="G47" s="28"/>
      <c r="H47" s="28"/>
      <c r="I47" s="28"/>
      <c r="J47" s="28"/>
      <c r="K47" s="28"/>
      <c r="L47" s="87">
        <f t="shared" si="10"/>
        <v>0</v>
      </c>
      <c r="N47" s="100">
        <f t="shared" si="2"/>
        <v>0</v>
      </c>
      <c r="O47" s="101">
        <f t="shared" si="3"/>
        <v>0</v>
      </c>
      <c r="Q47" s="111">
        <f t="shared" si="11"/>
        <v>0</v>
      </c>
    </row>
    <row r="48" spans="1:17" x14ac:dyDescent="0.25">
      <c r="A48" s="86" t="s">
        <v>338</v>
      </c>
      <c r="B48" s="40" t="s">
        <v>339</v>
      </c>
      <c r="C48" s="28"/>
      <c r="D48" s="28"/>
      <c r="E48" s="28"/>
      <c r="F48" s="28"/>
      <c r="G48" s="28"/>
      <c r="H48" s="28"/>
      <c r="I48" s="28"/>
      <c r="J48" s="28"/>
      <c r="K48" s="28"/>
      <c r="L48" s="87">
        <f t="shared" si="10"/>
        <v>0</v>
      </c>
      <c r="N48" s="100">
        <f t="shared" si="2"/>
        <v>0</v>
      </c>
      <c r="O48" s="101">
        <f t="shared" si="3"/>
        <v>0</v>
      </c>
      <c r="Q48" s="111">
        <f t="shared" si="11"/>
        <v>0</v>
      </c>
    </row>
    <row r="49" spans="1:17" x14ac:dyDescent="0.25">
      <c r="A49" s="88" t="s">
        <v>340</v>
      </c>
      <c r="B49" s="42" t="s">
        <v>341</v>
      </c>
      <c r="C49" s="39"/>
      <c r="D49" s="39"/>
      <c r="E49" s="39"/>
      <c r="F49" s="39"/>
      <c r="G49" s="39"/>
      <c r="H49" s="39"/>
      <c r="I49" s="39"/>
      <c r="J49" s="39"/>
      <c r="K49" s="39"/>
      <c r="L49" s="87">
        <f t="shared" si="10"/>
        <v>0</v>
      </c>
      <c r="N49" s="102">
        <f t="shared" si="2"/>
        <v>0</v>
      </c>
      <c r="O49" s="103">
        <f t="shared" si="3"/>
        <v>0</v>
      </c>
      <c r="Q49" s="111">
        <f t="shared" si="11"/>
        <v>0</v>
      </c>
    </row>
    <row r="50" spans="1:17" s="13" customFormat="1" ht="15.75" thickBot="1" x14ac:dyDescent="0.3">
      <c r="A50" s="94" t="s">
        <v>384</v>
      </c>
      <c r="B50" s="95"/>
      <c r="C50" s="96">
        <f>SUM(C38:C49)</f>
        <v>0</v>
      </c>
      <c r="D50" s="96">
        <f t="shared" ref="D50:K50" si="12">SUM(D38:D49)</f>
        <v>0</v>
      </c>
      <c r="E50" s="96">
        <f t="shared" si="12"/>
        <v>0</v>
      </c>
      <c r="F50" s="96">
        <f t="shared" si="12"/>
        <v>0</v>
      </c>
      <c r="G50" s="96">
        <f t="shared" si="12"/>
        <v>0</v>
      </c>
      <c r="H50" s="96">
        <f t="shared" si="12"/>
        <v>0</v>
      </c>
      <c r="I50" s="96">
        <f t="shared" si="12"/>
        <v>0</v>
      </c>
      <c r="J50" s="96">
        <f t="shared" si="12"/>
        <v>0</v>
      </c>
      <c r="K50" s="96">
        <f t="shared" si="12"/>
        <v>0</v>
      </c>
      <c r="L50" s="97">
        <f t="shared" si="8"/>
        <v>0</v>
      </c>
      <c r="N50" s="108">
        <f t="shared" si="2"/>
        <v>0</v>
      </c>
      <c r="O50" s="109">
        <f t="shared" si="3"/>
        <v>0</v>
      </c>
      <c r="P50" s="37"/>
      <c r="Q50" s="113">
        <f t="shared" si="11"/>
        <v>0</v>
      </c>
    </row>
    <row r="51" spans="1:17" x14ac:dyDescent="0.25">
      <c r="C51" s="3"/>
      <c r="D51" s="3"/>
      <c r="E51" s="3"/>
      <c r="F51" s="3"/>
      <c r="G51" s="3"/>
      <c r="H51" s="3"/>
      <c r="I51" s="3"/>
      <c r="J51" s="3"/>
      <c r="K51" s="3"/>
      <c r="L51" s="14"/>
    </row>
    <row r="52" spans="1:17" x14ac:dyDescent="0.25">
      <c r="A52" s="43" t="s">
        <v>463</v>
      </c>
      <c r="B52" s="44"/>
      <c r="C52" s="45">
        <f>C35-C50</f>
        <v>100</v>
      </c>
      <c r="D52" s="45">
        <f t="shared" ref="D52:K52" si="13">D35-D50</f>
        <v>100</v>
      </c>
      <c r="E52" s="45">
        <f t="shared" si="13"/>
        <v>0</v>
      </c>
      <c r="F52" s="45">
        <f t="shared" si="13"/>
        <v>0</v>
      </c>
      <c r="G52" s="45">
        <f t="shared" si="13"/>
        <v>0</v>
      </c>
      <c r="H52" s="45">
        <f t="shared" si="13"/>
        <v>0</v>
      </c>
      <c r="I52" s="45">
        <f t="shared" si="13"/>
        <v>0</v>
      </c>
      <c r="J52" s="45">
        <f t="shared" si="13"/>
        <v>0</v>
      </c>
      <c r="K52" s="45">
        <f t="shared" si="13"/>
        <v>0</v>
      </c>
      <c r="L52" s="55">
        <f>SUM(C52:K52)</f>
        <v>200</v>
      </c>
      <c r="Q52" s="56">
        <f>Q35-Q50</f>
        <v>200</v>
      </c>
    </row>
    <row r="53" spans="1:17" x14ac:dyDescent="0.25">
      <c r="C53" s="3"/>
      <c r="D53" s="3"/>
      <c r="E53" s="3"/>
      <c r="F53" s="3"/>
      <c r="G53" s="3"/>
      <c r="H53" s="3"/>
      <c r="I53" s="3"/>
      <c r="J53" s="3"/>
      <c r="K53" s="3"/>
      <c r="L53" s="14"/>
    </row>
    <row r="54" spans="1:17" x14ac:dyDescent="0.25">
      <c r="B54" s="1" t="s">
        <v>413</v>
      </c>
      <c r="C54" s="3">
        <f>C35-C7</f>
        <v>0</v>
      </c>
      <c r="D54" s="3">
        <f t="shared" ref="D54:K54" si="14">D35-D7</f>
        <v>0</v>
      </c>
      <c r="E54" s="3">
        <f t="shared" si="14"/>
        <v>0</v>
      </c>
      <c r="F54" s="3">
        <f t="shared" si="14"/>
        <v>0</v>
      </c>
      <c r="G54" s="3">
        <f t="shared" si="14"/>
        <v>0</v>
      </c>
      <c r="H54" s="3">
        <f t="shared" si="14"/>
        <v>0</v>
      </c>
      <c r="I54" s="3">
        <f t="shared" si="14"/>
        <v>0</v>
      </c>
      <c r="J54" s="3">
        <f t="shared" si="14"/>
        <v>0</v>
      </c>
      <c r="K54" s="3">
        <f t="shared" si="14"/>
        <v>0</v>
      </c>
      <c r="L54" s="14">
        <f t="shared" si="8"/>
        <v>0</v>
      </c>
    </row>
    <row r="55" spans="1:17" x14ac:dyDescent="0.25">
      <c r="B55" s="1" t="s">
        <v>414</v>
      </c>
      <c r="C55" s="3">
        <f>C50-C8</f>
        <v>0</v>
      </c>
      <c r="D55" s="3">
        <f t="shared" ref="D55:K55" si="15">D50-D8</f>
        <v>0</v>
      </c>
      <c r="E55" s="3">
        <f t="shared" si="15"/>
        <v>0</v>
      </c>
      <c r="F55" s="3">
        <f t="shared" si="15"/>
        <v>0</v>
      </c>
      <c r="G55" s="3">
        <f t="shared" si="15"/>
        <v>0</v>
      </c>
      <c r="H55" s="3">
        <f t="shared" si="15"/>
        <v>0</v>
      </c>
      <c r="I55" s="3">
        <f t="shared" si="15"/>
        <v>0</v>
      </c>
      <c r="J55" s="3">
        <f t="shared" si="15"/>
        <v>0</v>
      </c>
      <c r="K55" s="3">
        <f t="shared" si="15"/>
        <v>0</v>
      </c>
      <c r="L55" s="14">
        <f t="shared" si="8"/>
        <v>0</v>
      </c>
    </row>
    <row r="56" spans="1:17" x14ac:dyDescent="0.25">
      <c r="B56" s="1" t="s">
        <v>415</v>
      </c>
      <c r="C56" s="3">
        <f>C9-(C35-C50)</f>
        <v>0</v>
      </c>
      <c r="D56" s="3">
        <f t="shared" ref="D56:K56" si="16">D9-(D35-D50)</f>
        <v>0</v>
      </c>
      <c r="E56" s="3">
        <f t="shared" si="16"/>
        <v>0</v>
      </c>
      <c r="F56" s="3">
        <f t="shared" si="16"/>
        <v>0</v>
      </c>
      <c r="G56" s="3">
        <f t="shared" si="16"/>
        <v>0</v>
      </c>
      <c r="H56" s="3">
        <f t="shared" si="16"/>
        <v>0</v>
      </c>
      <c r="I56" s="3">
        <f t="shared" si="16"/>
        <v>0</v>
      </c>
      <c r="J56" s="3">
        <f t="shared" si="16"/>
        <v>0</v>
      </c>
      <c r="K56" s="3">
        <f t="shared" si="16"/>
        <v>0</v>
      </c>
      <c r="L56" s="14">
        <f t="shared" si="8"/>
        <v>0</v>
      </c>
      <c r="M56" s="4" t="s">
        <v>419</v>
      </c>
    </row>
    <row r="57" spans="1:17" x14ac:dyDescent="0.25">
      <c r="C57" s="3"/>
      <c r="D57" s="3"/>
      <c r="E57" s="3"/>
      <c r="F57" s="3"/>
      <c r="G57" s="3"/>
      <c r="H57" s="3"/>
      <c r="I57" s="3"/>
      <c r="J57" s="3"/>
      <c r="K57" s="3"/>
      <c r="L57" s="14"/>
    </row>
    <row r="58" spans="1:17" x14ac:dyDescent="0.25">
      <c r="C58" s="3"/>
      <c r="D58" s="3"/>
      <c r="E58" s="3"/>
      <c r="F58" s="3"/>
      <c r="G58" s="3"/>
      <c r="H58" s="3"/>
      <c r="I58" s="3"/>
      <c r="J58" s="3"/>
      <c r="K58" s="3"/>
      <c r="L58" s="14"/>
    </row>
    <row r="59" spans="1:17" x14ac:dyDescent="0.25">
      <c r="C59" s="3"/>
      <c r="D59" s="3"/>
      <c r="E59" s="3"/>
      <c r="F59" s="3"/>
      <c r="G59" s="3"/>
      <c r="H59" s="3"/>
      <c r="I59" s="3"/>
      <c r="J59" s="3"/>
      <c r="K59" s="3"/>
      <c r="L59" s="14"/>
    </row>
    <row r="60" spans="1:17" x14ac:dyDescent="0.25">
      <c r="C60" s="3"/>
      <c r="D60" s="3"/>
      <c r="E60" s="3"/>
      <c r="F60" s="3"/>
      <c r="G60" s="3"/>
      <c r="H60" s="3"/>
      <c r="I60" s="3"/>
      <c r="J60" s="3"/>
      <c r="K60" s="3"/>
      <c r="L60" s="14"/>
    </row>
    <row r="61" spans="1:17" x14ac:dyDescent="0.25">
      <c r="C61" s="3"/>
      <c r="D61" s="3"/>
      <c r="E61" s="3"/>
      <c r="F61" s="3"/>
      <c r="G61" s="3"/>
      <c r="H61" s="3"/>
      <c r="I61" s="3"/>
      <c r="J61" s="3"/>
      <c r="K61" s="3"/>
      <c r="L61" s="14"/>
    </row>
    <row r="62" spans="1:17" x14ac:dyDescent="0.25">
      <c r="C62" s="3"/>
      <c r="D62" s="3"/>
      <c r="E62" s="3"/>
      <c r="F62" s="3"/>
      <c r="G62" s="3"/>
      <c r="H62" s="3"/>
      <c r="I62" s="3"/>
      <c r="J62" s="3"/>
      <c r="K62" s="3"/>
      <c r="L62" s="14"/>
    </row>
    <row r="63" spans="1:17" x14ac:dyDescent="0.25">
      <c r="C63" s="3"/>
      <c r="D63" s="3"/>
      <c r="E63" s="3"/>
      <c r="F63" s="3"/>
      <c r="G63" s="3"/>
      <c r="H63" s="3"/>
      <c r="I63" s="3"/>
      <c r="J63" s="3"/>
      <c r="K63" s="3"/>
      <c r="L63" s="14"/>
    </row>
    <row r="64" spans="1:17" x14ac:dyDescent="0.25">
      <c r="C64" s="3"/>
      <c r="D64" s="3"/>
      <c r="E64" s="3"/>
      <c r="F64" s="3"/>
      <c r="G64" s="3"/>
      <c r="H64" s="3"/>
      <c r="I64" s="3"/>
      <c r="J64" s="3"/>
      <c r="K64" s="3"/>
      <c r="L64" s="14"/>
    </row>
    <row r="65" spans="3:12" x14ac:dyDescent="0.25">
      <c r="C65" s="3"/>
      <c r="D65" s="3"/>
      <c r="E65" s="3"/>
      <c r="F65" s="3"/>
      <c r="G65" s="3"/>
      <c r="H65" s="3"/>
      <c r="I65" s="3"/>
      <c r="J65" s="3"/>
      <c r="K65" s="3"/>
      <c r="L65" s="14"/>
    </row>
    <row r="66" spans="3:12" x14ac:dyDescent="0.25">
      <c r="C66" s="3"/>
      <c r="D66" s="3"/>
      <c r="E66" s="3"/>
      <c r="F66" s="3"/>
      <c r="G66" s="3"/>
      <c r="H66" s="3"/>
      <c r="I66" s="3"/>
      <c r="J66" s="3"/>
      <c r="K66" s="3"/>
      <c r="L66" s="14"/>
    </row>
    <row r="67" spans="3:12" x14ac:dyDescent="0.25">
      <c r="C67" s="3"/>
      <c r="D67" s="3"/>
      <c r="E67" s="3"/>
      <c r="F67" s="3"/>
      <c r="G67" s="3"/>
      <c r="H67" s="3"/>
      <c r="I67" s="3"/>
      <c r="J67" s="3"/>
      <c r="K67" s="3"/>
      <c r="L67" s="14"/>
    </row>
    <row r="68" spans="3:12" x14ac:dyDescent="0.25">
      <c r="C68" s="3"/>
      <c r="D68" s="3"/>
      <c r="E68" s="3"/>
      <c r="F68" s="3"/>
      <c r="G68" s="3"/>
      <c r="H68" s="3"/>
      <c r="I68" s="3"/>
      <c r="J68" s="3"/>
      <c r="K68" s="3"/>
      <c r="L68" s="14"/>
    </row>
    <row r="69" spans="3:12" x14ac:dyDescent="0.25">
      <c r="C69" s="3"/>
      <c r="D69" s="3"/>
      <c r="E69" s="3"/>
      <c r="F69" s="3"/>
      <c r="G69" s="3"/>
      <c r="H69" s="3"/>
      <c r="I69" s="3"/>
      <c r="J69" s="3"/>
      <c r="K69" s="3"/>
      <c r="L69" s="14"/>
    </row>
    <row r="70" spans="3:12" x14ac:dyDescent="0.25">
      <c r="C70" s="3"/>
      <c r="D70" s="3"/>
      <c r="E70" s="3"/>
      <c r="F70" s="3"/>
      <c r="G70" s="3"/>
      <c r="H70" s="3"/>
      <c r="I70" s="3"/>
      <c r="J70" s="3"/>
      <c r="K70" s="3"/>
      <c r="L70" s="14"/>
    </row>
    <row r="71" spans="3:12" x14ac:dyDescent="0.25">
      <c r="C71" s="3"/>
      <c r="D71" s="3"/>
      <c r="E71" s="3"/>
      <c r="F71" s="3"/>
      <c r="G71" s="3"/>
      <c r="H71" s="3"/>
      <c r="I71" s="3"/>
      <c r="J71" s="3"/>
      <c r="K71" s="3"/>
      <c r="L71" s="14"/>
    </row>
    <row r="72" spans="3:12" x14ac:dyDescent="0.25">
      <c r="C72" s="3"/>
      <c r="D72" s="3"/>
      <c r="E72" s="3"/>
      <c r="F72" s="3"/>
      <c r="G72" s="3"/>
      <c r="H72" s="3"/>
      <c r="I72" s="3"/>
      <c r="J72" s="3"/>
      <c r="K72" s="3"/>
      <c r="L72" s="14"/>
    </row>
    <row r="73" spans="3:12" x14ac:dyDescent="0.25">
      <c r="C73" s="3"/>
      <c r="D73" s="3"/>
      <c r="E73" s="3"/>
      <c r="F73" s="3"/>
      <c r="G73" s="3"/>
      <c r="H73" s="3"/>
      <c r="I73" s="3"/>
      <c r="J73" s="3"/>
      <c r="K73" s="3"/>
      <c r="L73" s="14"/>
    </row>
    <row r="74" spans="3:12" x14ac:dyDescent="0.25">
      <c r="C74" s="3"/>
      <c r="D74" s="3"/>
      <c r="E74" s="3"/>
      <c r="F74" s="3"/>
      <c r="G74" s="3"/>
      <c r="H74" s="3"/>
      <c r="I74" s="3"/>
      <c r="J74" s="3"/>
      <c r="K74" s="3"/>
      <c r="L74" s="14"/>
    </row>
    <row r="75" spans="3:12" x14ac:dyDescent="0.25">
      <c r="C75" s="3"/>
      <c r="D75" s="3"/>
      <c r="E75" s="3"/>
      <c r="F75" s="3"/>
      <c r="G75" s="3"/>
      <c r="H75" s="3"/>
      <c r="I75" s="3"/>
      <c r="J75" s="3"/>
      <c r="K75" s="3"/>
      <c r="L75" s="14"/>
    </row>
    <row r="76" spans="3:12" x14ac:dyDescent="0.25">
      <c r="C76" s="3"/>
      <c r="D76" s="3"/>
      <c r="E76" s="3"/>
      <c r="F76" s="3"/>
      <c r="G76" s="3"/>
      <c r="H76" s="3"/>
      <c r="I76" s="3"/>
      <c r="J76" s="3"/>
      <c r="K76" s="3"/>
      <c r="L76" s="14"/>
    </row>
    <row r="77" spans="3:12" x14ac:dyDescent="0.25">
      <c r="C77" s="3"/>
      <c r="D77" s="3"/>
      <c r="E77" s="3"/>
      <c r="F77" s="3"/>
      <c r="G77" s="3"/>
      <c r="H77" s="3"/>
      <c r="I77" s="3"/>
      <c r="J77" s="3"/>
      <c r="K77" s="3"/>
      <c r="L77" s="14"/>
    </row>
    <row r="78" spans="3:12" x14ac:dyDescent="0.25">
      <c r="C78" s="3"/>
      <c r="D78" s="3"/>
      <c r="E78" s="3"/>
      <c r="F78" s="3"/>
      <c r="G78" s="3"/>
      <c r="H78" s="3"/>
      <c r="I78" s="3"/>
      <c r="J78" s="3"/>
      <c r="K78" s="3"/>
      <c r="L78" s="14"/>
    </row>
    <row r="79" spans="3:12" x14ac:dyDescent="0.25">
      <c r="C79" s="3"/>
      <c r="D79" s="3"/>
      <c r="E79" s="3"/>
      <c r="F79" s="3"/>
      <c r="G79" s="3"/>
      <c r="H79" s="3"/>
      <c r="I79" s="3"/>
      <c r="J79" s="3"/>
      <c r="K79" s="3"/>
      <c r="L79" s="14"/>
    </row>
    <row r="80" spans="3:12" x14ac:dyDescent="0.25">
      <c r="C80" s="3"/>
      <c r="D80" s="3"/>
      <c r="E80" s="3"/>
      <c r="F80" s="3"/>
      <c r="G80" s="3"/>
      <c r="H80" s="3"/>
      <c r="I80" s="3"/>
      <c r="J80" s="3"/>
      <c r="K80" s="3"/>
      <c r="L80" s="14"/>
    </row>
    <row r="81" spans="3:12" x14ac:dyDescent="0.25">
      <c r="C81" s="3"/>
      <c r="D81" s="3"/>
      <c r="E81" s="3"/>
      <c r="F81" s="3"/>
      <c r="G81" s="3"/>
      <c r="H81" s="3"/>
      <c r="I81" s="3"/>
      <c r="J81" s="3"/>
      <c r="K81" s="3"/>
      <c r="L81" s="14"/>
    </row>
  </sheetData>
  <conditionalFormatting sqref="J1">
    <cfRule type="cellIs" dxfId="5" priority="3" operator="notEqual">
      <formula>$I$1</formula>
    </cfRule>
  </conditionalFormatting>
  <conditionalFormatting sqref="G1">
    <cfRule type="cellIs" dxfId="4" priority="2" operator="notEqual">
      <formula>$N$35</formula>
    </cfRule>
  </conditionalFormatting>
  <conditionalFormatting sqref="G2">
    <cfRule type="cellIs" dxfId="3" priority="1" operator="notEqual">
      <formula>$O$35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Q81"/>
  <sheetViews>
    <sheetView workbookViewId="0">
      <pane xSplit="2" ySplit="10" topLeftCell="C26" activePane="bottomRight" state="frozenSplit"/>
      <selection pane="topRight" activeCell="C1" sqref="C1"/>
      <selection pane="bottomLeft" activeCell="A8" sqref="A8"/>
      <selection pane="bottomRight" activeCell="C38" activeCellId="2" sqref="C11:K11 C26:K26 C38:K38"/>
    </sheetView>
    <sheetView topLeftCell="A4" workbookViewId="1"/>
  </sheetViews>
  <sheetFormatPr baseColWidth="10" defaultRowHeight="15" x14ac:dyDescent="0.25"/>
  <cols>
    <col min="2" max="2" width="44.140625" customWidth="1"/>
    <col min="3" max="11" width="12.7109375" customWidth="1"/>
    <col min="12" max="12" width="17.28515625" style="13" customWidth="1"/>
    <col min="13" max="13" width="3.7109375" customWidth="1"/>
    <col min="14" max="15" width="12.7109375" style="2" customWidth="1"/>
    <col min="16" max="16" width="3.7109375" style="2" customWidth="1"/>
    <col min="17" max="17" width="12.7109375" style="2" customWidth="1"/>
  </cols>
  <sheetData>
    <row r="1" spans="1:17" s="2" customFormat="1" ht="30" x14ac:dyDescent="0.25">
      <c r="A1" s="47" t="s">
        <v>64</v>
      </c>
      <c r="B1" s="48" t="str">
        <f>VLOOKUP(A1,Plan!$A$4:$B$123,2,FALSE)</f>
        <v>Journées d'info</v>
      </c>
      <c r="C1" s="19" t="s">
        <v>461</v>
      </c>
      <c r="D1" s="20">
        <f>L9</f>
        <v>0</v>
      </c>
      <c r="E1" s="21" t="s">
        <v>420</v>
      </c>
      <c r="F1" s="22" t="s">
        <v>387</v>
      </c>
      <c r="G1" s="23">
        <f>SUMIF(C10:K10,F1,C35:K35)</f>
        <v>0</v>
      </c>
      <c r="H1" s="53" t="s">
        <v>473</v>
      </c>
      <c r="I1" s="54">
        <f>L52</f>
        <v>0</v>
      </c>
      <c r="J1" s="17">
        <f>Q52</f>
        <v>0</v>
      </c>
      <c r="K1" s="16" t="s">
        <v>462</v>
      </c>
      <c r="L1" s="37"/>
    </row>
    <row r="2" spans="1:17" s="2" customFormat="1" ht="30" customHeight="1" x14ac:dyDescent="0.25">
      <c r="C2" s="7"/>
      <c r="E2" s="21" t="s">
        <v>420</v>
      </c>
      <c r="F2" s="24" t="s">
        <v>386</v>
      </c>
      <c r="G2" s="23">
        <f>SUMIF(C10:K10,F2,C35:K35)</f>
        <v>0</v>
      </c>
      <c r="L2" s="37"/>
    </row>
    <row r="3" spans="1:17" ht="15.75" thickBot="1" x14ac:dyDescent="0.3"/>
    <row r="4" spans="1:17" ht="89.25" customHeight="1" x14ac:dyDescent="0.25">
      <c r="A4" s="57" t="s">
        <v>393</v>
      </c>
      <c r="B4" s="58"/>
      <c r="C4" s="59" t="str">
        <f>VLOOKUP(C5,Plan!$A$4:$B$123,2,FALSE)</f>
        <v>Cumul d'activité</v>
      </c>
      <c r="D4" s="59" t="str">
        <f>VLOOKUP(D5,Plan!$A$4:$B$123,2,FALSE)</f>
        <v>Fonpeps</v>
      </c>
      <c r="E4" s="59" t="str">
        <f>VLOOKUP(E5,Plan!$A$4:$B$123,2,FALSE)</f>
        <v>Préparer Avignon</v>
      </c>
      <c r="F4" s="59" t="str">
        <f>VLOOKUP(F5,Plan!$A$4:$B$123,2,FALSE)</f>
        <v>Economie</v>
      </c>
      <c r="G4" s="59" t="str">
        <f>VLOOKUP(G5,Plan!$A$4:$B$123,2,FALSE)</f>
        <v>Zoom d'actualités</v>
      </c>
      <c r="H4" s="59">
        <f>VLOOKUP(H5,Plan!$A$4:$B$123,2,FALSE)</f>
        <v>0</v>
      </c>
      <c r="I4" s="59">
        <f>VLOOKUP(I5,Plan!$A$4:$B$123,2,FALSE)</f>
        <v>0</v>
      </c>
      <c r="J4" s="59">
        <f>VLOOKUP(J5,Plan!$A$4:$B$123,2,FALSE)</f>
        <v>0</v>
      </c>
      <c r="K4" s="59">
        <f>VLOOKUP(K5,Plan!$A$4:$B$123,2,FALSE)</f>
        <v>0</v>
      </c>
      <c r="L4" s="60"/>
      <c r="N4" s="72" t="s">
        <v>471</v>
      </c>
      <c r="O4" s="73" t="s">
        <v>472</v>
      </c>
      <c r="P4" s="11"/>
      <c r="Q4" s="79" t="s">
        <v>152</v>
      </c>
    </row>
    <row r="5" spans="1:17" x14ac:dyDescent="0.25">
      <c r="A5" s="61" t="s">
        <v>149</v>
      </c>
      <c r="B5" s="25"/>
      <c r="C5" s="46" t="s">
        <v>67</v>
      </c>
      <c r="D5" s="46" t="s">
        <v>71</v>
      </c>
      <c r="E5" s="46" t="s">
        <v>75</v>
      </c>
      <c r="F5" s="46" t="s">
        <v>77</v>
      </c>
      <c r="G5" s="46" t="s">
        <v>79</v>
      </c>
      <c r="H5" s="46" t="s">
        <v>81</v>
      </c>
      <c r="I5" s="46" t="s">
        <v>82</v>
      </c>
      <c r="J5" s="46" t="s">
        <v>83</v>
      </c>
      <c r="K5" s="46" t="s">
        <v>84</v>
      </c>
      <c r="L5" s="62" t="s">
        <v>152</v>
      </c>
      <c r="N5" s="74"/>
      <c r="O5" s="75"/>
      <c r="Q5" s="80"/>
    </row>
    <row r="6" spans="1:17" x14ac:dyDescent="0.25">
      <c r="A6" s="63" t="s">
        <v>394</v>
      </c>
      <c r="B6" s="26"/>
      <c r="C6" s="27">
        <f>VLOOKUP(C5,Plan!$A$2:$K$118,3,FALSE)</f>
        <v>0</v>
      </c>
      <c r="D6" s="27">
        <f>VLOOKUP(D5,Plan!$A$2:$K$118,3,FALSE)</f>
        <v>0</v>
      </c>
      <c r="E6" s="27">
        <f>VLOOKUP(E5,Plan!$A$2:$K$118,3,FALSE)</f>
        <v>0</v>
      </c>
      <c r="F6" s="27">
        <f>VLOOKUP(F5,Plan!$A$2:$K$118,3,FALSE)</f>
        <v>0</v>
      </c>
      <c r="G6" s="27">
        <f>VLOOKUP(G5,Plan!$A$2:$K$118,3,FALSE)</f>
        <v>0</v>
      </c>
      <c r="H6" s="27">
        <f>VLOOKUP(H5,Plan!$A$2:$K$118,3,FALSE)</f>
        <v>0</v>
      </c>
      <c r="I6" s="27">
        <f>VLOOKUP(I5,Plan!$A$2:$K$118,3,FALSE)</f>
        <v>0</v>
      </c>
      <c r="J6" s="27">
        <f>VLOOKUP(J5,Plan!$A$2:$K$118,3,FALSE)</f>
        <v>0</v>
      </c>
      <c r="K6" s="27">
        <f>VLOOKUP(K5,Plan!$A$2:$K$118,3,FALSE)</f>
        <v>0</v>
      </c>
      <c r="L6" s="64"/>
      <c r="N6" s="74"/>
      <c r="O6" s="75"/>
      <c r="Q6" s="80"/>
    </row>
    <row r="7" spans="1:17" x14ac:dyDescent="0.25">
      <c r="A7" s="65" t="s">
        <v>417</v>
      </c>
      <c r="B7" s="33"/>
      <c r="C7" s="34">
        <f>VLOOKUP(C5,Plan!$A$2:$K$118,4,FALSE)</f>
        <v>0</v>
      </c>
      <c r="D7" s="34">
        <f>VLOOKUP(D5,Plan!$A$2:$K$118,4,FALSE)</f>
        <v>0</v>
      </c>
      <c r="E7" s="34">
        <f>VLOOKUP(E5,Plan!$A$2:$K$118,4,FALSE)</f>
        <v>0</v>
      </c>
      <c r="F7" s="34">
        <f>VLOOKUP(F5,Plan!$A$2:$K$118,4,FALSE)</f>
        <v>0</v>
      </c>
      <c r="G7" s="34">
        <f>VLOOKUP(G5,Plan!$A$2:$K$118,4,FALSE)</f>
        <v>0</v>
      </c>
      <c r="H7" s="34">
        <f>VLOOKUP(H5,Plan!$A$2:$K$118,4,FALSE)</f>
        <v>0</v>
      </c>
      <c r="I7" s="34">
        <f>VLOOKUP(I5,Plan!$A$2:$K$118,4,FALSE)</f>
        <v>0</v>
      </c>
      <c r="J7" s="34">
        <f>VLOOKUP(J5,Plan!$A$2:$K$118,4,FALSE)</f>
        <v>0</v>
      </c>
      <c r="K7" s="34">
        <f>VLOOKUP(K5,Plan!$A$2:$K$118,4,FALSE)</f>
        <v>0</v>
      </c>
      <c r="L7" s="66">
        <f>SUM(C7:K7)</f>
        <v>0</v>
      </c>
      <c r="N7" s="74"/>
      <c r="O7" s="75"/>
      <c r="Q7" s="80"/>
    </row>
    <row r="8" spans="1:17" x14ac:dyDescent="0.25">
      <c r="A8" s="65" t="s">
        <v>416</v>
      </c>
      <c r="B8" s="33"/>
      <c r="C8" s="34">
        <f>VLOOKUP(C5,Plan!$A$2:$K$118,5,FALSE)</f>
        <v>0</v>
      </c>
      <c r="D8" s="34">
        <f>VLOOKUP(D5,Plan!$A$2:$K$118,5,FALSE)</f>
        <v>0</v>
      </c>
      <c r="E8" s="34">
        <f>VLOOKUP(E5,Plan!$A$2:$K$118,5,FALSE)</f>
        <v>0</v>
      </c>
      <c r="F8" s="34">
        <f>VLOOKUP(F5,Plan!$A$2:$K$118,5,FALSE)</f>
        <v>0</v>
      </c>
      <c r="G8" s="34">
        <f>VLOOKUP(G5,Plan!$A$2:$K$118,5,FALSE)</f>
        <v>0</v>
      </c>
      <c r="H8" s="34">
        <f>VLOOKUP(H5,Plan!$A$2:$K$118,5,FALSE)</f>
        <v>0</v>
      </c>
      <c r="I8" s="34">
        <f>VLOOKUP(I5,Plan!$A$2:$K$118,5,FALSE)</f>
        <v>0</v>
      </c>
      <c r="J8" s="34">
        <f>VLOOKUP(J5,Plan!$A$2:$K$118,5,FALSE)</f>
        <v>0</v>
      </c>
      <c r="K8" s="34">
        <f>VLOOKUP(K5,Plan!$A$2:$K$118,5,FALSE)</f>
        <v>0</v>
      </c>
      <c r="L8" s="66">
        <f>SUM(C8:K8)</f>
        <v>0</v>
      </c>
      <c r="N8" s="74"/>
      <c r="O8" s="75"/>
      <c r="Q8" s="80"/>
    </row>
    <row r="9" spans="1:17" s="13" customFormat="1" x14ac:dyDescent="0.25">
      <c r="A9" s="67" t="s">
        <v>418</v>
      </c>
      <c r="B9" s="35"/>
      <c r="C9" s="36">
        <f>C7-C8</f>
        <v>0</v>
      </c>
      <c r="D9" s="36">
        <f t="shared" ref="D9:K9" si="0">D7-D8</f>
        <v>0</v>
      </c>
      <c r="E9" s="36">
        <f t="shared" si="0"/>
        <v>0</v>
      </c>
      <c r="F9" s="36">
        <f t="shared" si="0"/>
        <v>0</v>
      </c>
      <c r="G9" s="36">
        <f t="shared" si="0"/>
        <v>0</v>
      </c>
      <c r="H9" s="36">
        <f t="shared" si="0"/>
        <v>0</v>
      </c>
      <c r="I9" s="36">
        <f t="shared" si="0"/>
        <v>0</v>
      </c>
      <c r="J9" s="36">
        <f t="shared" si="0"/>
        <v>0</v>
      </c>
      <c r="K9" s="36">
        <f t="shared" si="0"/>
        <v>0</v>
      </c>
      <c r="L9" s="68">
        <f>SUM(C9:K9)</f>
        <v>0</v>
      </c>
      <c r="N9" s="76"/>
      <c r="O9" s="77"/>
      <c r="P9" s="37"/>
      <c r="Q9" s="81"/>
    </row>
    <row r="10" spans="1:17" s="8" customFormat="1" ht="15.75" thickBot="1" x14ac:dyDescent="0.3">
      <c r="A10" s="69" t="s">
        <v>395</v>
      </c>
      <c r="B10" s="70"/>
      <c r="C10" s="70" t="s">
        <v>386</v>
      </c>
      <c r="D10" s="70" t="s">
        <v>386</v>
      </c>
      <c r="E10" s="70" t="s">
        <v>386</v>
      </c>
      <c r="F10" s="70" t="s">
        <v>386</v>
      </c>
      <c r="G10" s="70" t="s">
        <v>386</v>
      </c>
      <c r="H10" s="70" t="s">
        <v>386</v>
      </c>
      <c r="I10" s="70" t="s">
        <v>386</v>
      </c>
      <c r="J10" s="70" t="s">
        <v>386</v>
      </c>
      <c r="K10" s="70" t="s">
        <v>386</v>
      </c>
      <c r="L10" s="71"/>
      <c r="N10" s="78" t="s">
        <v>387</v>
      </c>
      <c r="O10" s="123" t="s">
        <v>386</v>
      </c>
      <c r="P10" s="12"/>
      <c r="Q10" s="82" t="s">
        <v>474</v>
      </c>
    </row>
    <row r="11" spans="1:17" x14ac:dyDescent="0.25">
      <c r="A11" s="83" t="s">
        <v>156</v>
      </c>
      <c r="B11" s="84" t="s">
        <v>301</v>
      </c>
      <c r="C11" s="124">
        <f>C7*90%</f>
        <v>0</v>
      </c>
      <c r="D11" s="124">
        <f t="shared" ref="D11:K11" si="1">D7*90%</f>
        <v>0</v>
      </c>
      <c r="E11" s="124">
        <f t="shared" si="1"/>
        <v>0</v>
      </c>
      <c r="F11" s="124">
        <f t="shared" si="1"/>
        <v>0</v>
      </c>
      <c r="G11" s="124">
        <f t="shared" si="1"/>
        <v>0</v>
      </c>
      <c r="H11" s="124">
        <f t="shared" si="1"/>
        <v>0</v>
      </c>
      <c r="I11" s="124">
        <f t="shared" si="1"/>
        <v>0</v>
      </c>
      <c r="J11" s="124">
        <f t="shared" si="1"/>
        <v>0</v>
      </c>
      <c r="K11" s="124">
        <f t="shared" si="1"/>
        <v>0</v>
      </c>
      <c r="L11" s="85">
        <f>N11+O11</f>
        <v>0</v>
      </c>
      <c r="N11" s="98">
        <f>SUMIF($C$10:$K$10,$N$10,C11:K11)</f>
        <v>0</v>
      </c>
      <c r="O11" s="99">
        <f>SUMIF($C$10:$K$10,$O$10,C11:K11)</f>
        <v>0</v>
      </c>
      <c r="Q11" s="110">
        <f>SUM(C11:K11)</f>
        <v>0</v>
      </c>
    </row>
    <row r="12" spans="1:17" x14ac:dyDescent="0.25">
      <c r="A12" s="86" t="s">
        <v>165</v>
      </c>
      <c r="B12" s="29" t="s">
        <v>166</v>
      </c>
      <c r="C12" s="28"/>
      <c r="D12" s="28"/>
      <c r="E12" s="28"/>
      <c r="F12" s="28"/>
      <c r="G12" s="28"/>
      <c r="H12" s="28"/>
      <c r="I12" s="28"/>
      <c r="J12" s="28"/>
      <c r="K12" s="28"/>
      <c r="L12" s="87">
        <f>N12+O12</f>
        <v>0</v>
      </c>
      <c r="N12" s="100">
        <f t="shared" ref="N12:N50" si="2">SUMIF($C$10:$K$10,$N$10,C12:K12)</f>
        <v>0</v>
      </c>
      <c r="O12" s="101">
        <f t="shared" ref="O12:O50" si="3">SUMIF($C$10:$K$10,$O$10,C12:K12)</f>
        <v>0</v>
      </c>
      <c r="Q12" s="111">
        <f>SUM(C12:K12)</f>
        <v>0</v>
      </c>
    </row>
    <row r="13" spans="1:17" x14ac:dyDescent="0.25">
      <c r="A13" s="86" t="s">
        <v>167</v>
      </c>
      <c r="B13" s="29" t="s">
        <v>168</v>
      </c>
      <c r="C13" s="28"/>
      <c r="D13" s="28"/>
      <c r="E13" s="28"/>
      <c r="F13" s="28"/>
      <c r="G13" s="28"/>
      <c r="H13" s="28"/>
      <c r="I13" s="28"/>
      <c r="J13" s="28"/>
      <c r="K13" s="28"/>
      <c r="L13" s="87">
        <f t="shared" ref="L13:L34" si="4">N13+O13</f>
        <v>0</v>
      </c>
      <c r="N13" s="100">
        <f t="shared" si="2"/>
        <v>0</v>
      </c>
      <c r="O13" s="101">
        <f t="shared" si="3"/>
        <v>0</v>
      </c>
      <c r="Q13" s="111">
        <f t="shared" ref="Q13:Q35" si="5">SUM(C13:K13)</f>
        <v>0</v>
      </c>
    </row>
    <row r="14" spans="1:17" x14ac:dyDescent="0.25">
      <c r="A14" s="86" t="s">
        <v>169</v>
      </c>
      <c r="B14" s="29" t="s">
        <v>170</v>
      </c>
      <c r="C14" s="28"/>
      <c r="D14" s="28"/>
      <c r="E14" s="28"/>
      <c r="F14" s="28"/>
      <c r="G14" s="28"/>
      <c r="H14" s="28"/>
      <c r="I14" s="28"/>
      <c r="J14" s="28"/>
      <c r="K14" s="28"/>
      <c r="L14" s="87">
        <f t="shared" si="4"/>
        <v>0</v>
      </c>
      <c r="N14" s="100">
        <f t="shared" si="2"/>
        <v>0</v>
      </c>
      <c r="O14" s="101">
        <f t="shared" si="3"/>
        <v>0</v>
      </c>
      <c r="Q14" s="111">
        <f t="shared" si="5"/>
        <v>0</v>
      </c>
    </row>
    <row r="15" spans="1:17" x14ac:dyDescent="0.25">
      <c r="A15" s="86" t="s">
        <v>174</v>
      </c>
      <c r="B15" s="29" t="s">
        <v>175</v>
      </c>
      <c r="C15" s="28"/>
      <c r="D15" s="28"/>
      <c r="E15" s="28"/>
      <c r="F15" s="28"/>
      <c r="G15" s="28"/>
      <c r="H15" s="28"/>
      <c r="I15" s="28"/>
      <c r="J15" s="28"/>
      <c r="K15" s="28"/>
      <c r="L15" s="87">
        <f t="shared" si="4"/>
        <v>0</v>
      </c>
      <c r="N15" s="100">
        <f t="shared" si="2"/>
        <v>0</v>
      </c>
      <c r="O15" s="101">
        <f t="shared" si="3"/>
        <v>0</v>
      </c>
      <c r="Q15" s="111">
        <f t="shared" si="5"/>
        <v>0</v>
      </c>
    </row>
    <row r="16" spans="1:17" x14ac:dyDescent="0.25">
      <c r="A16" s="86" t="s">
        <v>176</v>
      </c>
      <c r="B16" s="29" t="s">
        <v>177</v>
      </c>
      <c r="C16" s="28"/>
      <c r="D16" s="28"/>
      <c r="E16" s="28"/>
      <c r="F16" s="28"/>
      <c r="G16" s="28"/>
      <c r="H16" s="28"/>
      <c r="I16" s="28"/>
      <c r="J16" s="28"/>
      <c r="K16" s="28"/>
      <c r="L16" s="87">
        <f t="shared" si="4"/>
        <v>0</v>
      </c>
      <c r="N16" s="100">
        <f t="shared" si="2"/>
        <v>0</v>
      </c>
      <c r="O16" s="101">
        <f t="shared" si="3"/>
        <v>0</v>
      </c>
      <c r="Q16" s="111">
        <f t="shared" si="5"/>
        <v>0</v>
      </c>
    </row>
    <row r="17" spans="1:17" x14ac:dyDescent="0.25">
      <c r="A17" s="86" t="s">
        <v>178</v>
      </c>
      <c r="B17" s="29" t="s">
        <v>179</v>
      </c>
      <c r="C17" s="28"/>
      <c r="D17" s="28"/>
      <c r="E17" s="28"/>
      <c r="F17" s="28"/>
      <c r="G17" s="28"/>
      <c r="H17" s="28"/>
      <c r="I17" s="28"/>
      <c r="J17" s="28"/>
      <c r="K17" s="28"/>
      <c r="L17" s="87">
        <f t="shared" si="4"/>
        <v>0</v>
      </c>
      <c r="N17" s="100">
        <f t="shared" si="2"/>
        <v>0</v>
      </c>
      <c r="O17" s="101">
        <f t="shared" si="3"/>
        <v>0</v>
      </c>
      <c r="Q17" s="111">
        <f t="shared" si="5"/>
        <v>0</v>
      </c>
    </row>
    <row r="18" spans="1:17" x14ac:dyDescent="0.25">
      <c r="A18" s="86" t="s">
        <v>200</v>
      </c>
      <c r="B18" s="29" t="s">
        <v>201</v>
      </c>
      <c r="C18" s="28"/>
      <c r="D18" s="28"/>
      <c r="E18" s="28"/>
      <c r="F18" s="28"/>
      <c r="G18" s="28"/>
      <c r="H18" s="28"/>
      <c r="I18" s="28"/>
      <c r="J18" s="28"/>
      <c r="K18" s="28"/>
      <c r="L18" s="87">
        <f t="shared" si="4"/>
        <v>0</v>
      </c>
      <c r="N18" s="100">
        <f t="shared" si="2"/>
        <v>0</v>
      </c>
      <c r="O18" s="101">
        <f t="shared" si="3"/>
        <v>0</v>
      </c>
      <c r="Q18" s="111">
        <f t="shared" si="5"/>
        <v>0</v>
      </c>
    </row>
    <row r="19" spans="1:17" x14ac:dyDescent="0.25">
      <c r="A19" s="86" t="s">
        <v>204</v>
      </c>
      <c r="B19" s="29" t="s">
        <v>205</v>
      </c>
      <c r="C19" s="28"/>
      <c r="D19" s="28"/>
      <c r="E19" s="28"/>
      <c r="F19" s="28"/>
      <c r="G19" s="28"/>
      <c r="H19" s="28"/>
      <c r="I19" s="28"/>
      <c r="J19" s="28"/>
      <c r="K19" s="28"/>
      <c r="L19" s="87">
        <f t="shared" si="4"/>
        <v>0</v>
      </c>
      <c r="N19" s="100">
        <f t="shared" si="2"/>
        <v>0</v>
      </c>
      <c r="O19" s="101">
        <f t="shared" si="3"/>
        <v>0</v>
      </c>
      <c r="Q19" s="111">
        <f t="shared" si="5"/>
        <v>0</v>
      </c>
    </row>
    <row r="20" spans="1:17" x14ac:dyDescent="0.25">
      <c r="A20" s="86" t="s">
        <v>206</v>
      </c>
      <c r="B20" s="29" t="s">
        <v>207</v>
      </c>
      <c r="C20" s="28"/>
      <c r="D20" s="28"/>
      <c r="E20" s="28"/>
      <c r="F20" s="28"/>
      <c r="G20" s="28"/>
      <c r="H20" s="28"/>
      <c r="I20" s="28"/>
      <c r="J20" s="28"/>
      <c r="K20" s="28"/>
      <c r="L20" s="87">
        <f t="shared" si="4"/>
        <v>0</v>
      </c>
      <c r="N20" s="100">
        <f t="shared" si="2"/>
        <v>0</v>
      </c>
      <c r="O20" s="101">
        <f t="shared" si="3"/>
        <v>0</v>
      </c>
      <c r="Q20" s="111">
        <f t="shared" si="5"/>
        <v>0</v>
      </c>
    </row>
    <row r="21" spans="1:17" x14ac:dyDescent="0.25">
      <c r="A21" s="86" t="s">
        <v>225</v>
      </c>
      <c r="B21" s="29" t="s">
        <v>226</v>
      </c>
      <c r="C21" s="28"/>
      <c r="D21" s="28"/>
      <c r="E21" s="28"/>
      <c r="F21" s="28"/>
      <c r="G21" s="28"/>
      <c r="H21" s="28"/>
      <c r="I21" s="28"/>
      <c r="J21" s="28"/>
      <c r="K21" s="28"/>
      <c r="L21" s="87">
        <f t="shared" si="4"/>
        <v>0</v>
      </c>
      <c r="N21" s="100">
        <f t="shared" si="2"/>
        <v>0</v>
      </c>
      <c r="O21" s="101">
        <f t="shared" si="3"/>
        <v>0</v>
      </c>
      <c r="Q21" s="111">
        <f t="shared" si="5"/>
        <v>0</v>
      </c>
    </row>
    <row r="22" spans="1:17" x14ac:dyDescent="0.25">
      <c r="A22" s="86" t="s">
        <v>227</v>
      </c>
      <c r="B22" s="29" t="s">
        <v>228</v>
      </c>
      <c r="C22" s="28"/>
      <c r="D22" s="28"/>
      <c r="E22" s="28"/>
      <c r="F22" s="28"/>
      <c r="G22" s="28"/>
      <c r="H22" s="28"/>
      <c r="I22" s="28"/>
      <c r="J22" s="28"/>
      <c r="K22" s="28"/>
      <c r="L22" s="87">
        <f t="shared" si="4"/>
        <v>0</v>
      </c>
      <c r="N22" s="100">
        <f t="shared" si="2"/>
        <v>0</v>
      </c>
      <c r="O22" s="101">
        <f t="shared" si="3"/>
        <v>0</v>
      </c>
      <c r="Q22" s="111">
        <f t="shared" si="5"/>
        <v>0</v>
      </c>
    </row>
    <row r="23" spans="1:17" x14ac:dyDescent="0.25">
      <c r="A23" s="86" t="s">
        <v>229</v>
      </c>
      <c r="B23" s="29" t="s">
        <v>230</v>
      </c>
      <c r="C23" s="28"/>
      <c r="D23" s="28"/>
      <c r="E23" s="28"/>
      <c r="F23" s="28"/>
      <c r="G23" s="28"/>
      <c r="H23" s="28"/>
      <c r="I23" s="28"/>
      <c r="J23" s="28"/>
      <c r="K23" s="28"/>
      <c r="L23" s="87">
        <f t="shared" si="4"/>
        <v>0</v>
      </c>
      <c r="N23" s="100">
        <f t="shared" si="2"/>
        <v>0</v>
      </c>
      <c r="O23" s="101">
        <f t="shared" si="3"/>
        <v>0</v>
      </c>
      <c r="Q23" s="111">
        <f t="shared" si="5"/>
        <v>0</v>
      </c>
    </row>
    <row r="24" spans="1:17" x14ac:dyDescent="0.25">
      <c r="A24" s="86" t="s">
        <v>231</v>
      </c>
      <c r="B24" s="29" t="s">
        <v>232</v>
      </c>
      <c r="C24" s="28"/>
      <c r="D24" s="28"/>
      <c r="E24" s="28"/>
      <c r="F24" s="28"/>
      <c r="G24" s="28"/>
      <c r="H24" s="28"/>
      <c r="I24" s="28"/>
      <c r="J24" s="28"/>
      <c r="K24" s="28"/>
      <c r="L24" s="87">
        <f t="shared" si="4"/>
        <v>0</v>
      </c>
      <c r="N24" s="100">
        <f t="shared" si="2"/>
        <v>0</v>
      </c>
      <c r="O24" s="101">
        <f t="shared" si="3"/>
        <v>0</v>
      </c>
      <c r="Q24" s="111">
        <f t="shared" si="5"/>
        <v>0</v>
      </c>
    </row>
    <row r="25" spans="1:17" x14ac:dyDescent="0.25">
      <c r="A25" s="86" t="s">
        <v>238</v>
      </c>
      <c r="B25" s="29" t="s">
        <v>239</v>
      </c>
      <c r="C25" s="28"/>
      <c r="D25" s="28"/>
      <c r="E25" s="28"/>
      <c r="F25" s="28"/>
      <c r="G25" s="28"/>
      <c r="H25" s="28"/>
      <c r="I25" s="28"/>
      <c r="J25" s="28"/>
      <c r="K25" s="28"/>
      <c r="L25" s="87">
        <f t="shared" si="4"/>
        <v>0</v>
      </c>
      <c r="N25" s="100">
        <f t="shared" si="2"/>
        <v>0</v>
      </c>
      <c r="O25" s="101">
        <f t="shared" si="3"/>
        <v>0</v>
      </c>
      <c r="Q25" s="111">
        <f t="shared" si="5"/>
        <v>0</v>
      </c>
    </row>
    <row r="26" spans="1:17" x14ac:dyDescent="0.25">
      <c r="A26" s="86" t="s">
        <v>240</v>
      </c>
      <c r="B26" s="29" t="s">
        <v>241</v>
      </c>
      <c r="C26" s="125">
        <f>C7*10%</f>
        <v>0</v>
      </c>
      <c r="D26" s="125">
        <f t="shared" ref="D26:K26" si="6">D7*10%</f>
        <v>0</v>
      </c>
      <c r="E26" s="125">
        <f t="shared" si="6"/>
        <v>0</v>
      </c>
      <c r="F26" s="125">
        <f t="shared" si="6"/>
        <v>0</v>
      </c>
      <c r="G26" s="125">
        <f t="shared" si="6"/>
        <v>0</v>
      </c>
      <c r="H26" s="125">
        <f t="shared" si="6"/>
        <v>0</v>
      </c>
      <c r="I26" s="125">
        <f t="shared" si="6"/>
        <v>0</v>
      </c>
      <c r="J26" s="125">
        <f t="shared" si="6"/>
        <v>0</v>
      </c>
      <c r="K26" s="125">
        <f t="shared" si="6"/>
        <v>0</v>
      </c>
      <c r="L26" s="87">
        <f t="shared" si="4"/>
        <v>0</v>
      </c>
      <c r="N26" s="100">
        <f t="shared" si="2"/>
        <v>0</v>
      </c>
      <c r="O26" s="101">
        <f t="shared" si="3"/>
        <v>0</v>
      </c>
      <c r="Q26" s="111">
        <f t="shared" si="5"/>
        <v>0</v>
      </c>
    </row>
    <row r="27" spans="1:17" x14ac:dyDescent="0.25">
      <c r="A27" s="86" t="s">
        <v>244</v>
      </c>
      <c r="B27" s="29" t="s">
        <v>305</v>
      </c>
      <c r="C27" s="28"/>
      <c r="D27" s="28"/>
      <c r="E27" s="28"/>
      <c r="F27" s="28"/>
      <c r="G27" s="28"/>
      <c r="H27" s="28"/>
      <c r="I27" s="28"/>
      <c r="J27" s="28"/>
      <c r="K27" s="28"/>
      <c r="L27" s="87">
        <f t="shared" si="4"/>
        <v>0</v>
      </c>
      <c r="N27" s="100">
        <f t="shared" si="2"/>
        <v>0</v>
      </c>
      <c r="O27" s="101">
        <f t="shared" si="3"/>
        <v>0</v>
      </c>
      <c r="Q27" s="111">
        <f t="shared" si="5"/>
        <v>0</v>
      </c>
    </row>
    <row r="28" spans="1:17" x14ac:dyDescent="0.25">
      <c r="A28" s="86" t="s">
        <v>245</v>
      </c>
      <c r="B28" s="29" t="s">
        <v>246</v>
      </c>
      <c r="C28" s="28"/>
      <c r="D28" s="28"/>
      <c r="E28" s="28"/>
      <c r="F28" s="28"/>
      <c r="G28" s="28"/>
      <c r="H28" s="28"/>
      <c r="I28" s="28"/>
      <c r="J28" s="28"/>
      <c r="K28" s="28"/>
      <c r="L28" s="87">
        <f t="shared" si="4"/>
        <v>0</v>
      </c>
      <c r="N28" s="100">
        <f t="shared" si="2"/>
        <v>0</v>
      </c>
      <c r="O28" s="101">
        <f t="shared" si="3"/>
        <v>0</v>
      </c>
      <c r="Q28" s="111">
        <f t="shared" si="5"/>
        <v>0</v>
      </c>
    </row>
    <row r="29" spans="1:17" x14ac:dyDescent="0.25">
      <c r="A29" s="88" t="s">
        <v>248</v>
      </c>
      <c r="B29" s="41" t="s">
        <v>249</v>
      </c>
      <c r="C29" s="39"/>
      <c r="D29" s="39"/>
      <c r="E29" s="39"/>
      <c r="F29" s="39"/>
      <c r="G29" s="39"/>
      <c r="H29" s="39"/>
      <c r="I29" s="39"/>
      <c r="J29" s="39"/>
      <c r="K29" s="39"/>
      <c r="L29" s="87">
        <f t="shared" si="4"/>
        <v>0</v>
      </c>
      <c r="N29" s="102">
        <f t="shared" si="2"/>
        <v>0</v>
      </c>
      <c r="O29" s="103">
        <f t="shared" si="3"/>
        <v>0</v>
      </c>
      <c r="Q29" s="111">
        <f t="shared" si="5"/>
        <v>0</v>
      </c>
    </row>
    <row r="30" spans="1:17" x14ac:dyDescent="0.25">
      <c r="A30" s="89" t="s">
        <v>306</v>
      </c>
      <c r="B30" s="51" t="s">
        <v>313</v>
      </c>
      <c r="C30" s="52"/>
      <c r="D30" s="52"/>
      <c r="E30" s="52"/>
      <c r="F30" s="52"/>
      <c r="G30" s="52"/>
      <c r="H30" s="52"/>
      <c r="I30" s="52"/>
      <c r="J30" s="52"/>
      <c r="K30" s="52"/>
      <c r="L30" s="90"/>
      <c r="N30" s="104"/>
      <c r="O30" s="105"/>
      <c r="Q30" s="112"/>
    </row>
    <row r="31" spans="1:17" x14ac:dyDescent="0.25">
      <c r="A31" s="91" t="s">
        <v>444</v>
      </c>
      <c r="B31" s="50" t="s">
        <v>411</v>
      </c>
      <c r="C31" s="32"/>
      <c r="D31" s="32"/>
      <c r="E31" s="32"/>
      <c r="F31" s="32"/>
      <c r="G31" s="32"/>
      <c r="H31" s="32"/>
      <c r="I31" s="32"/>
      <c r="J31" s="32"/>
      <c r="K31" s="32"/>
      <c r="L31" s="87">
        <f t="shared" si="4"/>
        <v>0</v>
      </c>
      <c r="N31" s="106">
        <f t="shared" si="2"/>
        <v>0</v>
      </c>
      <c r="O31" s="107">
        <f t="shared" si="3"/>
        <v>0</v>
      </c>
      <c r="Q31" s="111">
        <f t="shared" si="5"/>
        <v>0</v>
      </c>
    </row>
    <row r="32" spans="1:17" x14ac:dyDescent="0.25">
      <c r="A32" s="92" t="s">
        <v>445</v>
      </c>
      <c r="B32" s="30" t="s">
        <v>412</v>
      </c>
      <c r="C32" s="28"/>
      <c r="D32" s="28"/>
      <c r="E32" s="28"/>
      <c r="F32" s="28"/>
      <c r="G32" s="28"/>
      <c r="H32" s="28"/>
      <c r="I32" s="28"/>
      <c r="J32" s="28"/>
      <c r="K32" s="28"/>
      <c r="L32" s="87">
        <f t="shared" si="4"/>
        <v>0</v>
      </c>
      <c r="N32" s="100">
        <f t="shared" si="2"/>
        <v>0</v>
      </c>
      <c r="O32" s="101">
        <f t="shared" si="3"/>
        <v>0</v>
      </c>
      <c r="Q32" s="111">
        <f t="shared" si="5"/>
        <v>0</v>
      </c>
    </row>
    <row r="33" spans="1:17" x14ac:dyDescent="0.25">
      <c r="A33" s="92" t="s">
        <v>446</v>
      </c>
      <c r="B33" s="30" t="s">
        <v>265</v>
      </c>
      <c r="C33" s="28"/>
      <c r="D33" s="28"/>
      <c r="E33" s="28"/>
      <c r="F33" s="28"/>
      <c r="G33" s="28"/>
      <c r="H33" s="28"/>
      <c r="I33" s="28"/>
      <c r="J33" s="28"/>
      <c r="K33" s="28"/>
      <c r="L33" s="87">
        <f t="shared" si="4"/>
        <v>0</v>
      </c>
      <c r="N33" s="100">
        <f t="shared" si="2"/>
        <v>0</v>
      </c>
      <c r="O33" s="101">
        <f t="shared" si="3"/>
        <v>0</v>
      </c>
      <c r="Q33" s="111">
        <f t="shared" si="5"/>
        <v>0</v>
      </c>
    </row>
    <row r="34" spans="1:17" x14ac:dyDescent="0.25">
      <c r="A34" s="93" t="s">
        <v>454</v>
      </c>
      <c r="B34" s="38" t="s">
        <v>310</v>
      </c>
      <c r="C34" s="39"/>
      <c r="D34" s="39"/>
      <c r="E34" s="39"/>
      <c r="F34" s="39"/>
      <c r="G34" s="39"/>
      <c r="H34" s="39"/>
      <c r="I34" s="39"/>
      <c r="J34" s="39"/>
      <c r="K34" s="39"/>
      <c r="L34" s="87">
        <f t="shared" si="4"/>
        <v>0</v>
      </c>
      <c r="N34" s="102">
        <f t="shared" si="2"/>
        <v>0</v>
      </c>
      <c r="O34" s="103">
        <f t="shared" si="3"/>
        <v>0</v>
      </c>
      <c r="Q34" s="111">
        <f t="shared" si="5"/>
        <v>0</v>
      </c>
    </row>
    <row r="35" spans="1:17" s="13" customFormat="1" ht="15.75" thickBot="1" x14ac:dyDescent="0.3">
      <c r="A35" s="94" t="s">
        <v>316</v>
      </c>
      <c r="B35" s="95"/>
      <c r="C35" s="96">
        <f>SUM(C11:C34)</f>
        <v>0</v>
      </c>
      <c r="D35" s="96">
        <f t="shared" ref="D35:K35" si="7">SUM(D11:D34)</f>
        <v>0</v>
      </c>
      <c r="E35" s="96">
        <f t="shared" si="7"/>
        <v>0</v>
      </c>
      <c r="F35" s="96">
        <f t="shared" si="7"/>
        <v>0</v>
      </c>
      <c r="G35" s="96">
        <f t="shared" si="7"/>
        <v>0</v>
      </c>
      <c r="H35" s="96">
        <f t="shared" si="7"/>
        <v>0</v>
      </c>
      <c r="I35" s="96">
        <f t="shared" si="7"/>
        <v>0</v>
      </c>
      <c r="J35" s="96">
        <f t="shared" si="7"/>
        <v>0</v>
      </c>
      <c r="K35" s="96">
        <f t="shared" si="7"/>
        <v>0</v>
      </c>
      <c r="L35" s="97">
        <f t="shared" ref="L35:L56" si="8">SUM(C35:K35)</f>
        <v>0</v>
      </c>
      <c r="N35" s="108">
        <f t="shared" si="2"/>
        <v>0</v>
      </c>
      <c r="O35" s="109">
        <f t="shared" si="3"/>
        <v>0</v>
      </c>
      <c r="P35" s="37"/>
      <c r="Q35" s="113">
        <f t="shared" si="5"/>
        <v>0</v>
      </c>
    </row>
    <row r="36" spans="1:17" ht="15.75" thickBot="1" x14ac:dyDescent="0.3">
      <c r="C36" s="3"/>
      <c r="D36" s="3"/>
      <c r="E36" s="3"/>
      <c r="F36" s="3"/>
      <c r="G36" s="3"/>
      <c r="H36" s="3"/>
      <c r="I36" s="3"/>
      <c r="J36" s="3"/>
      <c r="K36" s="3"/>
      <c r="L36" s="14"/>
      <c r="M36" s="2"/>
    </row>
    <row r="37" spans="1:17" x14ac:dyDescent="0.25">
      <c r="A37" s="117" t="s">
        <v>315</v>
      </c>
      <c r="B37" s="118"/>
      <c r="C37" s="119"/>
      <c r="D37" s="119"/>
      <c r="E37" s="119"/>
      <c r="F37" s="119"/>
      <c r="G37" s="119"/>
      <c r="H37" s="119"/>
      <c r="I37" s="119"/>
      <c r="J37" s="119"/>
      <c r="K37" s="119"/>
      <c r="L37" s="120"/>
      <c r="N37" s="115"/>
      <c r="O37" s="116"/>
      <c r="Q37" s="114"/>
    </row>
    <row r="38" spans="1:17" x14ac:dyDescent="0.25">
      <c r="A38" s="121" t="s">
        <v>320</v>
      </c>
      <c r="B38" s="31" t="s">
        <v>321</v>
      </c>
      <c r="C38" s="126">
        <f>C8</f>
        <v>0</v>
      </c>
      <c r="D38" s="126">
        <f t="shared" ref="D38:K38" si="9">D8</f>
        <v>0</v>
      </c>
      <c r="E38" s="126">
        <f t="shared" si="9"/>
        <v>0</v>
      </c>
      <c r="F38" s="126">
        <f t="shared" si="9"/>
        <v>0</v>
      </c>
      <c r="G38" s="126">
        <f t="shared" si="9"/>
        <v>0</v>
      </c>
      <c r="H38" s="126">
        <f t="shared" si="9"/>
        <v>0</v>
      </c>
      <c r="I38" s="126">
        <f t="shared" si="9"/>
        <v>0</v>
      </c>
      <c r="J38" s="126">
        <f t="shared" si="9"/>
        <v>0</v>
      </c>
      <c r="K38" s="126">
        <f t="shared" si="9"/>
        <v>0</v>
      </c>
      <c r="L38" s="87">
        <f t="shared" ref="L38:L49" si="10">N38+O38</f>
        <v>0</v>
      </c>
      <c r="N38" s="106">
        <f t="shared" si="2"/>
        <v>0</v>
      </c>
      <c r="O38" s="107">
        <f t="shared" si="3"/>
        <v>0</v>
      </c>
      <c r="Q38" s="111">
        <f t="shared" ref="Q38:Q50" si="11">SUM(C38:K38)</f>
        <v>0</v>
      </c>
    </row>
    <row r="39" spans="1:17" x14ac:dyDescent="0.25">
      <c r="A39" s="86" t="s">
        <v>322</v>
      </c>
      <c r="B39" s="29" t="s">
        <v>323</v>
      </c>
      <c r="C39" s="28"/>
      <c r="D39" s="28"/>
      <c r="E39" s="28"/>
      <c r="F39" s="28"/>
      <c r="G39" s="28"/>
      <c r="H39" s="28"/>
      <c r="I39" s="28"/>
      <c r="J39" s="28"/>
      <c r="K39" s="28"/>
      <c r="L39" s="87">
        <f t="shared" si="10"/>
        <v>0</v>
      </c>
      <c r="N39" s="100">
        <f t="shared" si="2"/>
        <v>0</v>
      </c>
      <c r="O39" s="101">
        <f t="shared" si="3"/>
        <v>0</v>
      </c>
      <c r="Q39" s="111">
        <f t="shared" si="11"/>
        <v>0</v>
      </c>
    </row>
    <row r="40" spans="1:17" x14ac:dyDescent="0.25">
      <c r="A40" s="86" t="s">
        <v>324</v>
      </c>
      <c r="B40" s="29" t="s">
        <v>325</v>
      </c>
      <c r="C40" s="28"/>
      <c r="D40" s="28"/>
      <c r="E40" s="28"/>
      <c r="F40" s="28"/>
      <c r="G40" s="28"/>
      <c r="H40" s="28"/>
      <c r="I40" s="28"/>
      <c r="J40" s="28"/>
      <c r="K40" s="28"/>
      <c r="L40" s="87">
        <f t="shared" si="10"/>
        <v>0</v>
      </c>
      <c r="N40" s="100">
        <f t="shared" si="2"/>
        <v>0</v>
      </c>
      <c r="O40" s="101">
        <f t="shared" si="3"/>
        <v>0</v>
      </c>
      <c r="Q40" s="111">
        <f t="shared" si="11"/>
        <v>0</v>
      </c>
    </row>
    <row r="41" spans="1:17" x14ac:dyDescent="0.25">
      <c r="A41" s="86" t="s">
        <v>326</v>
      </c>
      <c r="B41" s="29" t="s">
        <v>327</v>
      </c>
      <c r="C41" s="28"/>
      <c r="D41" s="28"/>
      <c r="E41" s="28"/>
      <c r="F41" s="28"/>
      <c r="G41" s="28"/>
      <c r="H41" s="28"/>
      <c r="I41" s="28"/>
      <c r="J41" s="28"/>
      <c r="K41" s="28"/>
      <c r="L41" s="87">
        <f t="shared" si="10"/>
        <v>0</v>
      </c>
      <c r="N41" s="100">
        <f t="shared" si="2"/>
        <v>0</v>
      </c>
      <c r="O41" s="101">
        <f t="shared" si="3"/>
        <v>0</v>
      </c>
      <c r="Q41" s="111">
        <f t="shared" si="11"/>
        <v>0</v>
      </c>
    </row>
    <row r="42" spans="1:17" x14ac:dyDescent="0.25">
      <c r="A42" s="86" t="s">
        <v>328</v>
      </c>
      <c r="B42" s="29" t="s">
        <v>329</v>
      </c>
      <c r="C42" s="28"/>
      <c r="D42" s="28"/>
      <c r="E42" s="28"/>
      <c r="F42" s="28"/>
      <c r="G42" s="28"/>
      <c r="H42" s="28"/>
      <c r="I42" s="28"/>
      <c r="J42" s="28"/>
      <c r="K42" s="28"/>
      <c r="L42" s="87">
        <f t="shared" si="10"/>
        <v>0</v>
      </c>
      <c r="N42" s="100">
        <f t="shared" si="2"/>
        <v>0</v>
      </c>
      <c r="O42" s="101">
        <f t="shared" si="3"/>
        <v>0</v>
      </c>
      <c r="Q42" s="111">
        <f t="shared" si="11"/>
        <v>0</v>
      </c>
    </row>
    <row r="43" spans="1:17" x14ac:dyDescent="0.25">
      <c r="A43" s="86" t="s">
        <v>330</v>
      </c>
      <c r="B43" s="29" t="s">
        <v>331</v>
      </c>
      <c r="C43" s="28"/>
      <c r="D43" s="28"/>
      <c r="E43" s="28"/>
      <c r="F43" s="28"/>
      <c r="G43" s="28"/>
      <c r="H43" s="28"/>
      <c r="I43" s="28"/>
      <c r="J43" s="28"/>
      <c r="K43" s="28"/>
      <c r="L43" s="87">
        <f t="shared" si="10"/>
        <v>0</v>
      </c>
      <c r="N43" s="100">
        <f t="shared" si="2"/>
        <v>0</v>
      </c>
      <c r="O43" s="101">
        <f t="shared" si="3"/>
        <v>0</v>
      </c>
      <c r="Q43" s="111">
        <f t="shared" si="11"/>
        <v>0</v>
      </c>
    </row>
    <row r="44" spans="1:17" x14ac:dyDescent="0.25">
      <c r="A44" s="122">
        <v>741100</v>
      </c>
      <c r="B44" s="40" t="s">
        <v>333</v>
      </c>
      <c r="C44" s="28"/>
      <c r="D44" s="28"/>
      <c r="E44" s="28"/>
      <c r="F44" s="28"/>
      <c r="G44" s="28"/>
      <c r="H44" s="28"/>
      <c r="I44" s="28"/>
      <c r="J44" s="28"/>
      <c r="K44" s="28"/>
      <c r="L44" s="87">
        <f t="shared" si="10"/>
        <v>0</v>
      </c>
      <c r="N44" s="100">
        <f t="shared" si="2"/>
        <v>0</v>
      </c>
      <c r="O44" s="101">
        <f t="shared" si="3"/>
        <v>0</v>
      </c>
      <c r="Q44" s="111">
        <f t="shared" si="11"/>
        <v>0</v>
      </c>
    </row>
    <row r="45" spans="1:17" x14ac:dyDescent="0.25">
      <c r="A45" s="86">
        <v>741200</v>
      </c>
      <c r="B45" s="40" t="s">
        <v>334</v>
      </c>
      <c r="C45" s="28"/>
      <c r="D45" s="28"/>
      <c r="E45" s="28"/>
      <c r="F45" s="28"/>
      <c r="G45" s="28"/>
      <c r="H45" s="28"/>
      <c r="I45" s="28"/>
      <c r="J45" s="28"/>
      <c r="K45" s="28"/>
      <c r="L45" s="87">
        <f t="shared" si="10"/>
        <v>0</v>
      </c>
      <c r="N45" s="100">
        <f t="shared" si="2"/>
        <v>0</v>
      </c>
      <c r="O45" s="101">
        <f t="shared" si="3"/>
        <v>0</v>
      </c>
      <c r="Q45" s="111">
        <f t="shared" si="11"/>
        <v>0</v>
      </c>
    </row>
    <row r="46" spans="1:17" x14ac:dyDescent="0.25">
      <c r="A46" s="86">
        <v>741202</v>
      </c>
      <c r="B46" s="40" t="s">
        <v>335</v>
      </c>
      <c r="C46" s="28"/>
      <c r="D46" s="28"/>
      <c r="E46" s="28"/>
      <c r="F46" s="28"/>
      <c r="G46" s="28"/>
      <c r="H46" s="28"/>
      <c r="I46" s="28"/>
      <c r="J46" s="28"/>
      <c r="K46" s="28"/>
      <c r="L46" s="87">
        <f t="shared" si="10"/>
        <v>0</v>
      </c>
      <c r="N46" s="100">
        <f t="shared" si="2"/>
        <v>0</v>
      </c>
      <c r="O46" s="101">
        <f t="shared" si="3"/>
        <v>0</v>
      </c>
      <c r="Q46" s="111">
        <f t="shared" si="11"/>
        <v>0</v>
      </c>
    </row>
    <row r="47" spans="1:17" x14ac:dyDescent="0.25">
      <c r="A47" s="86" t="s">
        <v>336</v>
      </c>
      <c r="B47" s="40" t="s">
        <v>337</v>
      </c>
      <c r="C47" s="28"/>
      <c r="D47" s="28"/>
      <c r="E47" s="28"/>
      <c r="F47" s="28"/>
      <c r="G47" s="28"/>
      <c r="H47" s="28"/>
      <c r="I47" s="28"/>
      <c r="J47" s="28"/>
      <c r="K47" s="28"/>
      <c r="L47" s="87">
        <f t="shared" si="10"/>
        <v>0</v>
      </c>
      <c r="N47" s="100">
        <f t="shared" si="2"/>
        <v>0</v>
      </c>
      <c r="O47" s="101">
        <f t="shared" si="3"/>
        <v>0</v>
      </c>
      <c r="Q47" s="111">
        <f t="shared" si="11"/>
        <v>0</v>
      </c>
    </row>
    <row r="48" spans="1:17" x14ac:dyDescent="0.25">
      <c r="A48" s="86" t="s">
        <v>338</v>
      </c>
      <c r="B48" s="40" t="s">
        <v>339</v>
      </c>
      <c r="C48" s="28"/>
      <c r="D48" s="28"/>
      <c r="E48" s="28"/>
      <c r="F48" s="28"/>
      <c r="G48" s="28"/>
      <c r="H48" s="28"/>
      <c r="I48" s="28"/>
      <c r="J48" s="28"/>
      <c r="K48" s="28"/>
      <c r="L48" s="87">
        <f t="shared" si="10"/>
        <v>0</v>
      </c>
      <c r="N48" s="100">
        <f t="shared" si="2"/>
        <v>0</v>
      </c>
      <c r="O48" s="101">
        <f t="shared" si="3"/>
        <v>0</v>
      </c>
      <c r="Q48" s="111">
        <f t="shared" si="11"/>
        <v>0</v>
      </c>
    </row>
    <row r="49" spans="1:17" x14ac:dyDescent="0.25">
      <c r="A49" s="88" t="s">
        <v>340</v>
      </c>
      <c r="B49" s="42" t="s">
        <v>341</v>
      </c>
      <c r="C49" s="39"/>
      <c r="D49" s="39"/>
      <c r="E49" s="39"/>
      <c r="F49" s="39"/>
      <c r="G49" s="39"/>
      <c r="H49" s="39"/>
      <c r="I49" s="39"/>
      <c r="J49" s="39"/>
      <c r="K49" s="39"/>
      <c r="L49" s="87">
        <f t="shared" si="10"/>
        <v>0</v>
      </c>
      <c r="N49" s="102">
        <f t="shared" si="2"/>
        <v>0</v>
      </c>
      <c r="O49" s="103">
        <f t="shared" si="3"/>
        <v>0</v>
      </c>
      <c r="Q49" s="111">
        <f t="shared" si="11"/>
        <v>0</v>
      </c>
    </row>
    <row r="50" spans="1:17" s="13" customFormat="1" ht="15.75" thickBot="1" x14ac:dyDescent="0.3">
      <c r="A50" s="94" t="s">
        <v>384</v>
      </c>
      <c r="B50" s="95"/>
      <c r="C50" s="96">
        <f>SUM(C38:C49)</f>
        <v>0</v>
      </c>
      <c r="D50" s="96">
        <f t="shared" ref="D50:K50" si="12">SUM(D38:D49)</f>
        <v>0</v>
      </c>
      <c r="E50" s="96">
        <f t="shared" si="12"/>
        <v>0</v>
      </c>
      <c r="F50" s="96">
        <f t="shared" si="12"/>
        <v>0</v>
      </c>
      <c r="G50" s="96">
        <f t="shared" si="12"/>
        <v>0</v>
      </c>
      <c r="H50" s="96">
        <f t="shared" si="12"/>
        <v>0</v>
      </c>
      <c r="I50" s="96">
        <f t="shared" si="12"/>
        <v>0</v>
      </c>
      <c r="J50" s="96">
        <f t="shared" si="12"/>
        <v>0</v>
      </c>
      <c r="K50" s="96">
        <f t="shared" si="12"/>
        <v>0</v>
      </c>
      <c r="L50" s="97">
        <f t="shared" si="8"/>
        <v>0</v>
      </c>
      <c r="N50" s="108">
        <f t="shared" si="2"/>
        <v>0</v>
      </c>
      <c r="O50" s="109">
        <f t="shared" si="3"/>
        <v>0</v>
      </c>
      <c r="P50" s="37"/>
      <c r="Q50" s="113">
        <f t="shared" si="11"/>
        <v>0</v>
      </c>
    </row>
    <row r="51" spans="1:17" x14ac:dyDescent="0.25">
      <c r="C51" s="3"/>
      <c r="D51" s="3"/>
      <c r="E51" s="3"/>
      <c r="F51" s="3"/>
      <c r="G51" s="3"/>
      <c r="H51" s="3"/>
      <c r="I51" s="3"/>
      <c r="J51" s="3"/>
      <c r="K51" s="3"/>
      <c r="L51" s="14"/>
    </row>
    <row r="52" spans="1:17" x14ac:dyDescent="0.25">
      <c r="A52" s="43" t="s">
        <v>463</v>
      </c>
      <c r="B52" s="44"/>
      <c r="C52" s="45">
        <f>C35-C50</f>
        <v>0</v>
      </c>
      <c r="D52" s="45">
        <f t="shared" ref="D52:K52" si="13">D35-D50</f>
        <v>0</v>
      </c>
      <c r="E52" s="45">
        <f t="shared" si="13"/>
        <v>0</v>
      </c>
      <c r="F52" s="45">
        <f t="shared" si="13"/>
        <v>0</v>
      </c>
      <c r="G52" s="45">
        <f t="shared" si="13"/>
        <v>0</v>
      </c>
      <c r="H52" s="45">
        <f t="shared" si="13"/>
        <v>0</v>
      </c>
      <c r="I52" s="45">
        <f t="shared" si="13"/>
        <v>0</v>
      </c>
      <c r="J52" s="45">
        <f t="shared" si="13"/>
        <v>0</v>
      </c>
      <c r="K52" s="45">
        <f t="shared" si="13"/>
        <v>0</v>
      </c>
      <c r="L52" s="55">
        <f>SUM(C52:K52)</f>
        <v>0</v>
      </c>
      <c r="Q52" s="56">
        <f>Q35-Q50</f>
        <v>0</v>
      </c>
    </row>
    <row r="53" spans="1:17" x14ac:dyDescent="0.25">
      <c r="C53" s="3"/>
      <c r="D53" s="3"/>
      <c r="E53" s="3"/>
      <c r="F53" s="3"/>
      <c r="G53" s="3"/>
      <c r="H53" s="3"/>
      <c r="I53" s="3"/>
      <c r="J53" s="3"/>
      <c r="K53" s="3"/>
      <c r="L53" s="14"/>
    </row>
    <row r="54" spans="1:17" x14ac:dyDescent="0.25">
      <c r="B54" s="1" t="s">
        <v>413</v>
      </c>
      <c r="C54" s="3">
        <f>C35-C7</f>
        <v>0</v>
      </c>
      <c r="D54" s="3">
        <f t="shared" ref="D54:K54" si="14">D35-D7</f>
        <v>0</v>
      </c>
      <c r="E54" s="3">
        <f t="shared" si="14"/>
        <v>0</v>
      </c>
      <c r="F54" s="3">
        <f t="shared" si="14"/>
        <v>0</v>
      </c>
      <c r="G54" s="3">
        <f t="shared" si="14"/>
        <v>0</v>
      </c>
      <c r="H54" s="3">
        <f t="shared" si="14"/>
        <v>0</v>
      </c>
      <c r="I54" s="3">
        <f t="shared" si="14"/>
        <v>0</v>
      </c>
      <c r="J54" s="3">
        <f t="shared" si="14"/>
        <v>0</v>
      </c>
      <c r="K54" s="3">
        <f t="shared" si="14"/>
        <v>0</v>
      </c>
      <c r="L54" s="14">
        <f t="shared" si="8"/>
        <v>0</v>
      </c>
    </row>
    <row r="55" spans="1:17" x14ac:dyDescent="0.25">
      <c r="B55" s="1" t="s">
        <v>414</v>
      </c>
      <c r="C55" s="3">
        <f>C50-C8</f>
        <v>0</v>
      </c>
      <c r="D55" s="3">
        <f t="shared" ref="D55:K55" si="15">D50-D8</f>
        <v>0</v>
      </c>
      <c r="E55" s="3">
        <f t="shared" si="15"/>
        <v>0</v>
      </c>
      <c r="F55" s="3">
        <f t="shared" si="15"/>
        <v>0</v>
      </c>
      <c r="G55" s="3">
        <f t="shared" si="15"/>
        <v>0</v>
      </c>
      <c r="H55" s="3">
        <f t="shared" si="15"/>
        <v>0</v>
      </c>
      <c r="I55" s="3">
        <f t="shared" si="15"/>
        <v>0</v>
      </c>
      <c r="J55" s="3">
        <f t="shared" si="15"/>
        <v>0</v>
      </c>
      <c r="K55" s="3">
        <f t="shared" si="15"/>
        <v>0</v>
      </c>
      <c r="L55" s="14">
        <f t="shared" si="8"/>
        <v>0</v>
      </c>
    </row>
    <row r="56" spans="1:17" x14ac:dyDescent="0.25">
      <c r="B56" s="1" t="s">
        <v>415</v>
      </c>
      <c r="C56" s="3">
        <f>C9-(C35-C50)</f>
        <v>0</v>
      </c>
      <c r="D56" s="3">
        <f t="shared" ref="D56:K56" si="16">D9-(D35-D50)</f>
        <v>0</v>
      </c>
      <c r="E56" s="3">
        <f t="shared" si="16"/>
        <v>0</v>
      </c>
      <c r="F56" s="3">
        <f t="shared" si="16"/>
        <v>0</v>
      </c>
      <c r="G56" s="3">
        <f t="shared" si="16"/>
        <v>0</v>
      </c>
      <c r="H56" s="3">
        <f t="shared" si="16"/>
        <v>0</v>
      </c>
      <c r="I56" s="3">
        <f t="shared" si="16"/>
        <v>0</v>
      </c>
      <c r="J56" s="3">
        <f t="shared" si="16"/>
        <v>0</v>
      </c>
      <c r="K56" s="3">
        <f t="shared" si="16"/>
        <v>0</v>
      </c>
      <c r="L56" s="14">
        <f t="shared" si="8"/>
        <v>0</v>
      </c>
      <c r="M56" s="4" t="s">
        <v>419</v>
      </c>
    </row>
    <row r="57" spans="1:17" x14ac:dyDescent="0.25">
      <c r="C57" s="3"/>
      <c r="D57" s="3"/>
      <c r="E57" s="3"/>
      <c r="F57" s="3"/>
      <c r="G57" s="3"/>
      <c r="H57" s="3"/>
      <c r="I57" s="3"/>
      <c r="J57" s="3"/>
      <c r="K57" s="3"/>
      <c r="L57" s="14"/>
    </row>
    <row r="58" spans="1:17" x14ac:dyDescent="0.25">
      <c r="C58" s="3"/>
      <c r="D58" s="3"/>
      <c r="E58" s="3"/>
      <c r="F58" s="3"/>
      <c r="G58" s="3"/>
      <c r="H58" s="3"/>
      <c r="I58" s="3"/>
      <c r="J58" s="3"/>
      <c r="K58" s="3"/>
      <c r="L58" s="14"/>
    </row>
    <row r="59" spans="1:17" x14ac:dyDescent="0.25">
      <c r="C59" s="3"/>
      <c r="D59" s="3"/>
      <c r="E59" s="3"/>
      <c r="F59" s="3"/>
      <c r="G59" s="3"/>
      <c r="H59" s="3"/>
      <c r="I59" s="3"/>
      <c r="J59" s="3"/>
      <c r="K59" s="3"/>
      <c r="L59" s="14"/>
    </row>
    <row r="60" spans="1:17" x14ac:dyDescent="0.25">
      <c r="C60" s="3"/>
      <c r="D60" s="3"/>
      <c r="E60" s="3"/>
      <c r="F60" s="3"/>
      <c r="G60" s="3"/>
      <c r="H60" s="3"/>
      <c r="I60" s="3"/>
      <c r="J60" s="3"/>
      <c r="K60" s="3"/>
      <c r="L60" s="14"/>
    </row>
    <row r="61" spans="1:17" x14ac:dyDescent="0.25">
      <c r="C61" s="3"/>
      <c r="D61" s="3"/>
      <c r="E61" s="3"/>
      <c r="F61" s="3"/>
      <c r="G61" s="3"/>
      <c r="H61" s="3"/>
      <c r="I61" s="3"/>
      <c r="J61" s="3"/>
      <c r="K61" s="3"/>
      <c r="L61" s="14"/>
    </row>
    <row r="62" spans="1:17" x14ac:dyDescent="0.25">
      <c r="C62" s="3"/>
      <c r="D62" s="3"/>
      <c r="E62" s="3"/>
      <c r="F62" s="3"/>
      <c r="G62" s="3"/>
      <c r="H62" s="3"/>
      <c r="I62" s="3"/>
      <c r="J62" s="3"/>
      <c r="K62" s="3"/>
      <c r="L62" s="14"/>
    </row>
    <row r="63" spans="1:17" x14ac:dyDescent="0.25">
      <c r="C63" s="3"/>
      <c r="D63" s="3"/>
      <c r="E63" s="3"/>
      <c r="F63" s="3"/>
      <c r="G63" s="3"/>
      <c r="H63" s="3"/>
      <c r="I63" s="3"/>
      <c r="J63" s="3"/>
      <c r="K63" s="3"/>
      <c r="L63" s="14"/>
    </row>
    <row r="64" spans="1:17" x14ac:dyDescent="0.25">
      <c r="C64" s="3"/>
      <c r="D64" s="3"/>
      <c r="E64" s="3"/>
      <c r="F64" s="3"/>
      <c r="G64" s="3"/>
      <c r="H64" s="3"/>
      <c r="I64" s="3"/>
      <c r="J64" s="3"/>
      <c r="K64" s="3"/>
      <c r="L64" s="14"/>
    </row>
    <row r="65" spans="3:12" x14ac:dyDescent="0.25">
      <c r="C65" s="3"/>
      <c r="D65" s="3"/>
      <c r="E65" s="3"/>
      <c r="F65" s="3"/>
      <c r="G65" s="3"/>
      <c r="H65" s="3"/>
      <c r="I65" s="3"/>
      <c r="J65" s="3"/>
      <c r="K65" s="3"/>
      <c r="L65" s="14"/>
    </row>
    <row r="66" spans="3:12" x14ac:dyDescent="0.25">
      <c r="C66" s="3"/>
      <c r="D66" s="3"/>
      <c r="E66" s="3"/>
      <c r="F66" s="3"/>
      <c r="G66" s="3"/>
      <c r="H66" s="3"/>
      <c r="I66" s="3"/>
      <c r="J66" s="3"/>
      <c r="K66" s="3"/>
      <c r="L66" s="14"/>
    </row>
    <row r="67" spans="3:12" x14ac:dyDescent="0.25">
      <c r="C67" s="3"/>
      <c r="D67" s="3"/>
      <c r="E67" s="3"/>
      <c r="F67" s="3"/>
      <c r="G67" s="3"/>
      <c r="H67" s="3"/>
      <c r="I67" s="3"/>
      <c r="J67" s="3"/>
      <c r="K67" s="3"/>
      <c r="L67" s="14"/>
    </row>
    <row r="68" spans="3:12" x14ac:dyDescent="0.25">
      <c r="C68" s="3"/>
      <c r="D68" s="3"/>
      <c r="E68" s="3"/>
      <c r="F68" s="3"/>
      <c r="G68" s="3"/>
      <c r="H68" s="3"/>
      <c r="I68" s="3"/>
      <c r="J68" s="3"/>
      <c r="K68" s="3"/>
      <c r="L68" s="14"/>
    </row>
    <row r="69" spans="3:12" x14ac:dyDescent="0.25">
      <c r="C69" s="3"/>
      <c r="D69" s="3"/>
      <c r="E69" s="3"/>
      <c r="F69" s="3"/>
      <c r="G69" s="3"/>
      <c r="H69" s="3"/>
      <c r="I69" s="3"/>
      <c r="J69" s="3"/>
      <c r="K69" s="3"/>
      <c r="L69" s="14"/>
    </row>
    <row r="70" spans="3:12" x14ac:dyDescent="0.25">
      <c r="C70" s="3"/>
      <c r="D70" s="3"/>
      <c r="E70" s="3"/>
      <c r="F70" s="3"/>
      <c r="G70" s="3"/>
      <c r="H70" s="3"/>
      <c r="I70" s="3"/>
      <c r="J70" s="3"/>
      <c r="K70" s="3"/>
      <c r="L70" s="14"/>
    </row>
    <row r="71" spans="3:12" x14ac:dyDescent="0.25">
      <c r="C71" s="3"/>
      <c r="D71" s="3"/>
      <c r="E71" s="3"/>
      <c r="F71" s="3"/>
      <c r="G71" s="3"/>
      <c r="H71" s="3"/>
      <c r="I71" s="3"/>
      <c r="J71" s="3"/>
      <c r="K71" s="3"/>
      <c r="L71" s="14"/>
    </row>
    <row r="72" spans="3:12" x14ac:dyDescent="0.25">
      <c r="C72" s="3"/>
      <c r="D72" s="3"/>
      <c r="E72" s="3"/>
      <c r="F72" s="3"/>
      <c r="G72" s="3"/>
      <c r="H72" s="3"/>
      <c r="I72" s="3"/>
      <c r="J72" s="3"/>
      <c r="K72" s="3"/>
      <c r="L72" s="14"/>
    </row>
    <row r="73" spans="3:12" x14ac:dyDescent="0.25">
      <c r="C73" s="3"/>
      <c r="D73" s="3"/>
      <c r="E73" s="3"/>
      <c r="F73" s="3"/>
      <c r="G73" s="3"/>
      <c r="H73" s="3"/>
      <c r="I73" s="3"/>
      <c r="J73" s="3"/>
      <c r="K73" s="3"/>
      <c r="L73" s="14"/>
    </row>
    <row r="74" spans="3:12" x14ac:dyDescent="0.25">
      <c r="C74" s="3"/>
      <c r="D74" s="3"/>
      <c r="E74" s="3"/>
      <c r="F74" s="3"/>
      <c r="G74" s="3"/>
      <c r="H74" s="3"/>
      <c r="I74" s="3"/>
      <c r="J74" s="3"/>
      <c r="K74" s="3"/>
      <c r="L74" s="14"/>
    </row>
    <row r="75" spans="3:12" x14ac:dyDescent="0.25">
      <c r="C75" s="3"/>
      <c r="D75" s="3"/>
      <c r="E75" s="3"/>
      <c r="F75" s="3"/>
      <c r="G75" s="3"/>
      <c r="H75" s="3"/>
      <c r="I75" s="3"/>
      <c r="J75" s="3"/>
      <c r="K75" s="3"/>
      <c r="L75" s="14"/>
    </row>
    <row r="76" spans="3:12" x14ac:dyDescent="0.25">
      <c r="C76" s="3"/>
      <c r="D76" s="3"/>
      <c r="E76" s="3"/>
      <c r="F76" s="3"/>
      <c r="G76" s="3"/>
      <c r="H76" s="3"/>
      <c r="I76" s="3"/>
      <c r="J76" s="3"/>
      <c r="K76" s="3"/>
      <c r="L76" s="14"/>
    </row>
    <row r="77" spans="3:12" x14ac:dyDescent="0.25">
      <c r="C77" s="3"/>
      <c r="D77" s="3"/>
      <c r="E77" s="3"/>
      <c r="F77" s="3"/>
      <c r="G77" s="3"/>
      <c r="H77" s="3"/>
      <c r="I77" s="3"/>
      <c r="J77" s="3"/>
      <c r="K77" s="3"/>
      <c r="L77" s="14"/>
    </row>
    <row r="78" spans="3:12" x14ac:dyDescent="0.25">
      <c r="C78" s="3"/>
      <c r="D78" s="3"/>
      <c r="E78" s="3"/>
      <c r="F78" s="3"/>
      <c r="G78" s="3"/>
      <c r="H78" s="3"/>
      <c r="I78" s="3"/>
      <c r="J78" s="3"/>
      <c r="K78" s="3"/>
      <c r="L78" s="14"/>
    </row>
    <row r="79" spans="3:12" x14ac:dyDescent="0.25">
      <c r="C79" s="3"/>
      <c r="D79" s="3"/>
      <c r="E79" s="3"/>
      <c r="F79" s="3"/>
      <c r="G79" s="3"/>
      <c r="H79" s="3"/>
      <c r="I79" s="3"/>
      <c r="J79" s="3"/>
      <c r="K79" s="3"/>
      <c r="L79" s="14"/>
    </row>
    <row r="80" spans="3:12" x14ac:dyDescent="0.25">
      <c r="C80" s="3"/>
      <c r="D80" s="3"/>
      <c r="E80" s="3"/>
      <c r="F80" s="3"/>
      <c r="G80" s="3"/>
      <c r="H80" s="3"/>
      <c r="I80" s="3"/>
      <c r="J80" s="3"/>
      <c r="K80" s="3"/>
      <c r="L80" s="14"/>
    </row>
    <row r="81" spans="3:12" x14ac:dyDescent="0.25">
      <c r="C81" s="3"/>
      <c r="D81" s="3"/>
      <c r="E81" s="3"/>
      <c r="F81" s="3"/>
      <c r="G81" s="3"/>
      <c r="H81" s="3"/>
      <c r="I81" s="3"/>
      <c r="J81" s="3"/>
      <c r="K81" s="3"/>
      <c r="L81" s="14"/>
    </row>
  </sheetData>
  <conditionalFormatting sqref="J1">
    <cfRule type="cellIs" dxfId="2" priority="3" operator="notEqual">
      <formula>$I$1</formula>
    </cfRule>
  </conditionalFormatting>
  <conditionalFormatting sqref="G1">
    <cfRule type="cellIs" dxfId="1" priority="2" operator="notEqual">
      <formula>$N$35</formula>
    </cfRule>
  </conditionalFormatting>
  <conditionalFormatting sqref="G2">
    <cfRule type="cellIs" dxfId="0" priority="1" operator="notEqual">
      <formula>$O$35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Plan</vt:lpstr>
      <vt:lpstr>Général compta</vt:lpstr>
      <vt:lpstr>Rencontres pro</vt:lpstr>
      <vt:lpstr>Journées d'info</vt:lpstr>
      <vt:lpstr>Plan!Zone_d_impression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Nolwenn YZABEL</dc:creator>
  <cp:lastModifiedBy>Denis Yzabel</cp:lastModifiedBy>
  <cp:lastPrinted>2017-01-02T23:43:55Z</cp:lastPrinted>
  <dcterms:created xsi:type="dcterms:W3CDTF">2016-12-13T14:43:03Z</dcterms:created>
  <dcterms:modified xsi:type="dcterms:W3CDTF">2017-01-07T16:00:43Z</dcterms:modified>
</cp:coreProperties>
</file>