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60" yWindow="30" windowWidth="25320" windowHeight="12480" tabRatio="829" activeTab="1"/>
    <workbookView xWindow="28965" yWindow="105" windowWidth="25320" windowHeight="12345" activeTab="1"/>
  </bookViews>
  <sheets>
    <sheet name="Plan" sheetId="1" r:id="rId1"/>
    <sheet name="Rencontres pro" sheetId="5" r:id="rId2"/>
  </sheets>
  <definedNames>
    <definedName name="_xlnm.Print_Area" localSheetId="0">Plan!$A$1:$B$68</definedName>
  </definedNames>
  <calcPr calcId="124519"/>
</workbook>
</file>

<file path=xl/calcChain.xml><?xml version="1.0" encoding="utf-8"?>
<calcChain xmlns="http://schemas.openxmlformats.org/spreadsheetml/2006/main">
  <c r="I18" i="1"/>
  <c r="I17"/>
  <c r="H18"/>
  <c r="H17"/>
  <c r="E7"/>
  <c r="E4" s="1"/>
  <c r="E16"/>
  <c r="E13" s="1"/>
  <c r="E22"/>
  <c r="E32"/>
  <c r="E42"/>
  <c r="E52"/>
  <c r="E62"/>
  <c r="E72"/>
  <c r="E82"/>
  <c r="E92"/>
  <c r="E104"/>
  <c r="E109"/>
  <c r="E114"/>
  <c r="F93"/>
  <c r="F5"/>
  <c r="F7"/>
  <c r="F12"/>
  <c r="F11"/>
  <c r="F10"/>
  <c r="F9"/>
  <c r="F8"/>
  <c r="D114"/>
  <c r="D109"/>
  <c r="D104"/>
  <c r="D92"/>
  <c r="D82"/>
  <c r="D72"/>
  <c r="D62"/>
  <c r="D52"/>
  <c r="D42"/>
  <c r="D32"/>
  <c r="D22"/>
  <c r="D16"/>
  <c r="D13" s="1"/>
  <c r="D7"/>
  <c r="D4" s="1"/>
  <c r="F117"/>
  <c r="I118"/>
  <c r="I117"/>
  <c r="I116"/>
  <c r="H117"/>
  <c r="F112"/>
  <c r="I113"/>
  <c r="I112"/>
  <c r="I111"/>
  <c r="I108"/>
  <c r="I107"/>
  <c r="I106"/>
  <c r="I105"/>
  <c r="F19"/>
  <c r="F18"/>
  <c r="F17"/>
  <c r="F85"/>
  <c r="F86"/>
  <c r="F87"/>
  <c r="F88"/>
  <c r="F89"/>
  <c r="F90"/>
  <c r="I83"/>
  <c r="I73"/>
  <c r="I63"/>
  <c r="I61"/>
  <c r="I60"/>
  <c r="I59"/>
  <c r="I58"/>
  <c r="I57"/>
  <c r="I56"/>
  <c r="I55"/>
  <c r="I54"/>
  <c r="I51"/>
  <c r="I50"/>
  <c r="I49"/>
  <c r="I48"/>
  <c r="I47"/>
  <c r="I46"/>
  <c r="I45"/>
  <c r="I44"/>
  <c r="I41"/>
  <c r="I40"/>
  <c r="I39"/>
  <c r="I38"/>
  <c r="I37"/>
  <c r="I36"/>
  <c r="I35"/>
  <c r="I34"/>
  <c r="Q49" i="5"/>
  <c r="Q48"/>
  <c r="Q47"/>
  <c r="Q46"/>
  <c r="Q45"/>
  <c r="Q44"/>
  <c r="Q43"/>
  <c r="Q42"/>
  <c r="Q41"/>
  <c r="Q40"/>
  <c r="Q39"/>
  <c r="Q34"/>
  <c r="Q33"/>
  <c r="Q32"/>
  <c r="Q31"/>
  <c r="Q13"/>
  <c r="Q14"/>
  <c r="Q15"/>
  <c r="Q16"/>
  <c r="Q17"/>
  <c r="Q18"/>
  <c r="Q19"/>
  <c r="Q20"/>
  <c r="Q21"/>
  <c r="Q22"/>
  <c r="Q23"/>
  <c r="Q24"/>
  <c r="Q25"/>
  <c r="Q27"/>
  <c r="Q28"/>
  <c r="Q29"/>
  <c r="Q12"/>
  <c r="N12"/>
  <c r="L12" s="1"/>
  <c r="O12"/>
  <c r="N13"/>
  <c r="L13" s="1"/>
  <c r="O13"/>
  <c r="N14"/>
  <c r="O14"/>
  <c r="N15"/>
  <c r="O15"/>
  <c r="N16"/>
  <c r="O16"/>
  <c r="N17"/>
  <c r="O17"/>
  <c r="N18"/>
  <c r="O18"/>
  <c r="N19"/>
  <c r="O19"/>
  <c r="N20"/>
  <c r="O20"/>
  <c r="N21"/>
  <c r="O21"/>
  <c r="N22"/>
  <c r="O22"/>
  <c r="N23"/>
  <c r="O23"/>
  <c r="N24"/>
  <c r="O24"/>
  <c r="N25"/>
  <c r="O25"/>
  <c r="N26"/>
  <c r="N27"/>
  <c r="O27"/>
  <c r="N28"/>
  <c r="O28"/>
  <c r="N29"/>
  <c r="O29"/>
  <c r="N31"/>
  <c r="O31"/>
  <c r="N32"/>
  <c r="O32"/>
  <c r="N33"/>
  <c r="O33"/>
  <c r="N34"/>
  <c r="O34"/>
  <c r="N38"/>
  <c r="N39"/>
  <c r="O39"/>
  <c r="N40"/>
  <c r="O40"/>
  <c r="N41"/>
  <c r="O41"/>
  <c r="N42"/>
  <c r="O42"/>
  <c r="N43"/>
  <c r="O43"/>
  <c r="N44"/>
  <c r="O44"/>
  <c r="N45"/>
  <c r="O45"/>
  <c r="N46"/>
  <c r="O46"/>
  <c r="N47"/>
  <c r="O47"/>
  <c r="N48"/>
  <c r="O48"/>
  <c r="N49"/>
  <c r="O49"/>
  <c r="N11"/>
  <c r="F79" i="1"/>
  <c r="F80"/>
  <c r="B1" i="5"/>
  <c r="D4"/>
  <c r="E4"/>
  <c r="F4"/>
  <c r="G4"/>
  <c r="H4"/>
  <c r="I4"/>
  <c r="J4"/>
  <c r="K4"/>
  <c r="C4"/>
  <c r="F14" i="1"/>
  <c r="J117" l="1"/>
  <c r="K117" s="1"/>
  <c r="H111"/>
  <c r="J111" s="1"/>
  <c r="I101"/>
  <c r="I99"/>
  <c r="I97"/>
  <c r="I102"/>
  <c r="I100"/>
  <c r="I96"/>
  <c r="I93"/>
  <c r="I91"/>
  <c r="I89"/>
  <c r="I87"/>
  <c r="I85"/>
  <c r="I90"/>
  <c r="I88"/>
  <c r="I86"/>
  <c r="I84"/>
  <c r="I81"/>
  <c r="I79"/>
  <c r="I77"/>
  <c r="I75"/>
  <c r="I80"/>
  <c r="I78"/>
  <c r="I76"/>
  <c r="I74"/>
  <c r="I71"/>
  <c r="I69"/>
  <c r="I67"/>
  <c r="I65"/>
  <c r="I70"/>
  <c r="I68"/>
  <c r="I66"/>
  <c r="I64"/>
  <c r="J18"/>
  <c r="E21"/>
  <c r="F13"/>
  <c r="K18"/>
  <c r="F4"/>
  <c r="E103"/>
  <c r="I16"/>
  <c r="J17"/>
  <c r="K17" s="1"/>
  <c r="H16"/>
  <c r="D103"/>
  <c r="D21"/>
  <c r="D3" s="1"/>
  <c r="H115"/>
  <c r="I115"/>
  <c r="H116"/>
  <c r="H112"/>
  <c r="I110"/>
  <c r="H105"/>
  <c r="H106"/>
  <c r="H108"/>
  <c r="J108" s="1"/>
  <c r="I95"/>
  <c r="H96"/>
  <c r="J96" s="1"/>
  <c r="H99"/>
  <c r="H101"/>
  <c r="H97"/>
  <c r="J97" s="1"/>
  <c r="H100"/>
  <c r="H102"/>
  <c r="I19"/>
  <c r="H91"/>
  <c r="J91" s="1"/>
  <c r="H89"/>
  <c r="H87"/>
  <c r="J87" s="1"/>
  <c r="K87" s="1"/>
  <c r="H85"/>
  <c r="H83"/>
  <c r="H84"/>
  <c r="H86"/>
  <c r="J86" s="1"/>
  <c r="K86" s="1"/>
  <c r="H88"/>
  <c r="H90"/>
  <c r="J90" s="1"/>
  <c r="K90" s="1"/>
  <c r="H51"/>
  <c r="J51" s="1"/>
  <c r="H49"/>
  <c r="J49" s="1"/>
  <c r="H47"/>
  <c r="J47" s="1"/>
  <c r="H45"/>
  <c r="J45" s="1"/>
  <c r="H60"/>
  <c r="J60" s="1"/>
  <c r="H58"/>
  <c r="J58" s="1"/>
  <c r="H56"/>
  <c r="J56" s="1"/>
  <c r="H54"/>
  <c r="J54" s="1"/>
  <c r="H77"/>
  <c r="J77" s="1"/>
  <c r="H50"/>
  <c r="J50" s="1"/>
  <c r="H46"/>
  <c r="J46" s="1"/>
  <c r="H61"/>
  <c r="J61" s="1"/>
  <c r="H59"/>
  <c r="J59" s="1"/>
  <c r="H57"/>
  <c r="J57" s="1"/>
  <c r="H55"/>
  <c r="J55" s="1"/>
  <c r="H81"/>
  <c r="J81" s="1"/>
  <c r="H79"/>
  <c r="H73"/>
  <c r="H74"/>
  <c r="H76"/>
  <c r="J76" s="1"/>
  <c r="H78"/>
  <c r="H80"/>
  <c r="J80" s="1"/>
  <c r="K80" s="1"/>
  <c r="H71"/>
  <c r="J71" s="1"/>
  <c r="H67"/>
  <c r="J67" s="1"/>
  <c r="H65"/>
  <c r="H64"/>
  <c r="J64" s="1"/>
  <c r="H66"/>
  <c r="J66" s="1"/>
  <c r="H68"/>
  <c r="J68" s="1"/>
  <c r="H70"/>
  <c r="J70" s="1"/>
  <c r="H41"/>
  <c r="J41" s="1"/>
  <c r="H39"/>
  <c r="J39" s="1"/>
  <c r="H37"/>
  <c r="J37" s="1"/>
  <c r="H35"/>
  <c r="J35" s="1"/>
  <c r="H40"/>
  <c r="J40" s="1"/>
  <c r="H38"/>
  <c r="J38" s="1"/>
  <c r="H36"/>
  <c r="J36" s="1"/>
  <c r="L29" i="5"/>
  <c r="L27"/>
  <c r="L24"/>
  <c r="L22"/>
  <c r="L20"/>
  <c r="L18"/>
  <c r="L16"/>
  <c r="L14"/>
  <c r="L31"/>
  <c r="L33"/>
  <c r="L40"/>
  <c r="L42"/>
  <c r="L44"/>
  <c r="L47"/>
  <c r="L46"/>
  <c r="L28"/>
  <c r="L25"/>
  <c r="L23"/>
  <c r="L21"/>
  <c r="L19"/>
  <c r="L17"/>
  <c r="L15"/>
  <c r="L32"/>
  <c r="L34"/>
  <c r="L39"/>
  <c r="L41"/>
  <c r="L43"/>
  <c r="L45"/>
  <c r="L49"/>
  <c r="L48"/>
  <c r="C6"/>
  <c r="K6"/>
  <c r="K7"/>
  <c r="K8"/>
  <c r="D6"/>
  <c r="E6"/>
  <c r="F6"/>
  <c r="G6"/>
  <c r="H6"/>
  <c r="I6"/>
  <c r="J6"/>
  <c r="D7"/>
  <c r="E7"/>
  <c r="F7"/>
  <c r="G7"/>
  <c r="H7"/>
  <c r="I7"/>
  <c r="J7"/>
  <c r="D8"/>
  <c r="E8"/>
  <c r="F8"/>
  <c r="G8"/>
  <c r="G38" s="1"/>
  <c r="G50" s="1"/>
  <c r="H8"/>
  <c r="H38" s="1"/>
  <c r="H50" s="1"/>
  <c r="I28" i="1" s="1"/>
  <c r="I8" i="5"/>
  <c r="I38" s="1"/>
  <c r="I50" s="1"/>
  <c r="I29" i="1" s="1"/>
  <c r="J8" i="5"/>
  <c r="J38" s="1"/>
  <c r="J50" s="1"/>
  <c r="I30" i="1" s="1"/>
  <c r="C8" i="5"/>
  <c r="C38" s="1"/>
  <c r="C50" s="1"/>
  <c r="I23" i="1" s="1"/>
  <c r="C7" i="5"/>
  <c r="F15" i="1"/>
  <c r="F23"/>
  <c r="F24"/>
  <c r="F25"/>
  <c r="F26"/>
  <c r="F27"/>
  <c r="F28"/>
  <c r="F29"/>
  <c r="F30"/>
  <c r="F31"/>
  <c r="F33"/>
  <c r="F34"/>
  <c r="F35"/>
  <c r="K35" s="1"/>
  <c r="F36"/>
  <c r="F37"/>
  <c r="K37" s="1"/>
  <c r="F38"/>
  <c r="F39"/>
  <c r="K39" s="1"/>
  <c r="F40"/>
  <c r="F41"/>
  <c r="F43"/>
  <c r="F44"/>
  <c r="F45"/>
  <c r="F46"/>
  <c r="K46" s="1"/>
  <c r="F47"/>
  <c r="K47" s="1"/>
  <c r="F48"/>
  <c r="F49"/>
  <c r="F50"/>
  <c r="K50" s="1"/>
  <c r="F51"/>
  <c r="K51" s="1"/>
  <c r="F53"/>
  <c r="F54"/>
  <c r="F55"/>
  <c r="K55" s="1"/>
  <c r="F56"/>
  <c r="K56" s="1"/>
  <c r="F57"/>
  <c r="K57" s="1"/>
  <c r="F58"/>
  <c r="F59"/>
  <c r="K59" s="1"/>
  <c r="F60"/>
  <c r="K60" s="1"/>
  <c r="F61"/>
  <c r="K61" s="1"/>
  <c r="F63"/>
  <c r="F64"/>
  <c r="F65"/>
  <c r="F66"/>
  <c r="K66" s="1"/>
  <c r="F67"/>
  <c r="F68"/>
  <c r="F69"/>
  <c r="F70"/>
  <c r="K70" s="1"/>
  <c r="F71"/>
  <c r="K71" s="1"/>
  <c r="F73"/>
  <c r="F74"/>
  <c r="F75"/>
  <c r="F76"/>
  <c r="F77"/>
  <c r="K77" s="1"/>
  <c r="F78"/>
  <c r="F81"/>
  <c r="K81" s="1"/>
  <c r="F83"/>
  <c r="F84"/>
  <c r="F91"/>
  <c r="F95"/>
  <c r="F96"/>
  <c r="K96" s="1"/>
  <c r="F97"/>
  <c r="K97" s="1"/>
  <c r="F99"/>
  <c r="F100"/>
  <c r="F101"/>
  <c r="F102"/>
  <c r="F105"/>
  <c r="F106"/>
  <c r="F107"/>
  <c r="F108"/>
  <c r="F110"/>
  <c r="F111"/>
  <c r="F113"/>
  <c r="F115"/>
  <c r="F116"/>
  <c r="F118"/>
  <c r="I9"/>
  <c r="I7" s="1"/>
  <c r="I12"/>
  <c r="K84" l="1"/>
  <c r="K91"/>
  <c r="K78"/>
  <c r="K76"/>
  <c r="K67"/>
  <c r="K58"/>
  <c r="K49"/>
  <c r="K45"/>
  <c r="K40"/>
  <c r="K36"/>
  <c r="J65"/>
  <c r="K65" s="1"/>
  <c r="J78"/>
  <c r="J74"/>
  <c r="K74" s="1"/>
  <c r="J79"/>
  <c r="K79" s="1"/>
  <c r="J88"/>
  <c r="K88" s="1"/>
  <c r="J84"/>
  <c r="J85"/>
  <c r="K85" s="1"/>
  <c r="J89"/>
  <c r="K89" s="1"/>
  <c r="J102"/>
  <c r="K102" s="1"/>
  <c r="J99"/>
  <c r="K99" s="1"/>
  <c r="J100"/>
  <c r="K100" s="1"/>
  <c r="J101"/>
  <c r="K101" s="1"/>
  <c r="K68"/>
  <c r="K41"/>
  <c r="K54"/>
  <c r="K111"/>
  <c r="H118"/>
  <c r="J118" s="1"/>
  <c r="K118" s="1"/>
  <c r="H113"/>
  <c r="J113" s="1"/>
  <c r="K113" s="1"/>
  <c r="K108"/>
  <c r="H107"/>
  <c r="J107" s="1"/>
  <c r="K107" s="1"/>
  <c r="J106"/>
  <c r="K106" s="1"/>
  <c r="J116"/>
  <c r="K116" s="1"/>
  <c r="I114"/>
  <c r="J112"/>
  <c r="K112" s="1"/>
  <c r="I109"/>
  <c r="J105"/>
  <c r="I104"/>
  <c r="I82"/>
  <c r="H93"/>
  <c r="I92"/>
  <c r="H82"/>
  <c r="J83"/>
  <c r="J82" s="1"/>
  <c r="I72"/>
  <c r="H75"/>
  <c r="J75" s="1"/>
  <c r="K75" s="1"/>
  <c r="H63"/>
  <c r="J63" s="1"/>
  <c r="K63" s="1"/>
  <c r="I62"/>
  <c r="H69"/>
  <c r="J69" s="1"/>
  <c r="K69" s="1"/>
  <c r="I53"/>
  <c r="I52" s="1"/>
  <c r="I43"/>
  <c r="I42" s="1"/>
  <c r="I33"/>
  <c r="I32" s="1"/>
  <c r="J16"/>
  <c r="K16" s="1"/>
  <c r="N50" i="5"/>
  <c r="I27" i="1"/>
  <c r="E3"/>
  <c r="F3" s="1"/>
  <c r="H110"/>
  <c r="H14"/>
  <c r="H95"/>
  <c r="J95" s="1"/>
  <c r="K95" s="1"/>
  <c r="I14"/>
  <c r="I13" s="1"/>
  <c r="F104"/>
  <c r="F114"/>
  <c r="F92"/>
  <c r="F109"/>
  <c r="F82"/>
  <c r="F72"/>
  <c r="H48"/>
  <c r="J48" s="1"/>
  <c r="K48" s="1"/>
  <c r="H53"/>
  <c r="E38" i="5"/>
  <c r="E50" s="1"/>
  <c r="K38"/>
  <c r="K50" s="1"/>
  <c r="F38"/>
  <c r="F50" s="1"/>
  <c r="D38"/>
  <c r="D50" s="1"/>
  <c r="H33" i="1"/>
  <c r="H34"/>
  <c r="J34" s="1"/>
  <c r="K34" s="1"/>
  <c r="J11" i="5"/>
  <c r="J26"/>
  <c r="H11"/>
  <c r="H26"/>
  <c r="F11"/>
  <c r="F26"/>
  <c r="D26"/>
  <c r="I11"/>
  <c r="I26"/>
  <c r="G11"/>
  <c r="G26"/>
  <c r="E11"/>
  <c r="E26"/>
  <c r="K11"/>
  <c r="K26"/>
  <c r="C26"/>
  <c r="F42" i="1"/>
  <c r="F52"/>
  <c r="K64"/>
  <c r="F62"/>
  <c r="J55" i="5"/>
  <c r="I55"/>
  <c r="G1"/>
  <c r="N35"/>
  <c r="H55"/>
  <c r="G55"/>
  <c r="K38" i="1"/>
  <c r="F32"/>
  <c r="F22"/>
  <c r="C55" i="5"/>
  <c r="H9" i="1"/>
  <c r="J9" s="1"/>
  <c r="K9" s="1"/>
  <c r="H11"/>
  <c r="J11" s="1"/>
  <c r="K11" s="1"/>
  <c r="H12"/>
  <c r="J12" s="1"/>
  <c r="K12" s="1"/>
  <c r="L8" i="5"/>
  <c r="H10" i="1"/>
  <c r="J10" s="1"/>
  <c r="K10" s="1"/>
  <c r="H8"/>
  <c r="C9" i="5"/>
  <c r="I9"/>
  <c r="G9"/>
  <c r="E9"/>
  <c r="K9"/>
  <c r="J9"/>
  <c r="H9"/>
  <c r="F9"/>
  <c r="D9"/>
  <c r="L7"/>
  <c r="H114" i="1" l="1"/>
  <c r="J115"/>
  <c r="I103"/>
  <c r="H109"/>
  <c r="J110"/>
  <c r="J104"/>
  <c r="K105"/>
  <c r="K104" s="1"/>
  <c r="H104"/>
  <c r="H92"/>
  <c r="K83"/>
  <c r="K82" s="1"/>
  <c r="J93"/>
  <c r="J92" s="1"/>
  <c r="H72"/>
  <c r="J73"/>
  <c r="K62"/>
  <c r="J62"/>
  <c r="H62"/>
  <c r="H52"/>
  <c r="J53"/>
  <c r="H44"/>
  <c r="J44" s="1"/>
  <c r="K44" s="1"/>
  <c r="H43"/>
  <c r="J33"/>
  <c r="H32"/>
  <c r="F55" i="5"/>
  <c r="I26" i="1"/>
  <c r="D55" i="5"/>
  <c r="I24" i="1"/>
  <c r="K55" i="5"/>
  <c r="I31" i="1"/>
  <c r="E55" i="5"/>
  <c r="I25" i="1"/>
  <c r="J8"/>
  <c r="K8" s="1"/>
  <c r="H7"/>
  <c r="J14"/>
  <c r="K14" s="1"/>
  <c r="F21"/>
  <c r="F103"/>
  <c r="O50" i="5"/>
  <c r="Q11"/>
  <c r="O38"/>
  <c r="L38" s="1"/>
  <c r="L50"/>
  <c r="O11"/>
  <c r="Q38"/>
  <c r="Q50"/>
  <c r="K35"/>
  <c r="H31" i="1" s="1"/>
  <c r="E35" i="5"/>
  <c r="H25" i="1" s="1"/>
  <c r="G35" i="5"/>
  <c r="H27" i="1" s="1"/>
  <c r="J27" s="1"/>
  <c r="I35" i="5"/>
  <c r="H29" i="1" s="1"/>
  <c r="J29" s="1"/>
  <c r="D35" i="5"/>
  <c r="F35"/>
  <c r="H26" i="1" s="1"/>
  <c r="H35" i="5"/>
  <c r="H28" i="1" s="1"/>
  <c r="J28" s="1"/>
  <c r="J35" i="5"/>
  <c r="H30" i="1" s="1"/>
  <c r="J30" s="1"/>
  <c r="C35" i="5"/>
  <c r="Q26"/>
  <c r="O26"/>
  <c r="L9"/>
  <c r="D1" s="1"/>
  <c r="J31" i="1" l="1"/>
  <c r="J26"/>
  <c r="J25"/>
  <c r="H103"/>
  <c r="J114"/>
  <c r="K115"/>
  <c r="K114" s="1"/>
  <c r="J109"/>
  <c r="K110"/>
  <c r="K109" s="1"/>
  <c r="K93"/>
  <c r="K92" s="1"/>
  <c r="L55" i="5"/>
  <c r="J72" i="1"/>
  <c r="K73"/>
  <c r="K72" s="1"/>
  <c r="J52"/>
  <c r="K53"/>
  <c r="K52" s="1"/>
  <c r="H42"/>
  <c r="J43"/>
  <c r="J32"/>
  <c r="K33"/>
  <c r="K32" s="1"/>
  <c r="I22"/>
  <c r="I21" s="1"/>
  <c r="D56" i="5"/>
  <c r="H24" i="1"/>
  <c r="J24" s="1"/>
  <c r="C56" i="5"/>
  <c r="H23" i="1"/>
  <c r="H5"/>
  <c r="H4" s="1"/>
  <c r="J7"/>
  <c r="K7" s="1"/>
  <c r="I5"/>
  <c r="I4" s="1"/>
  <c r="H19"/>
  <c r="L11" i="5"/>
  <c r="J54"/>
  <c r="J52"/>
  <c r="K30" i="1" s="1"/>
  <c r="F54" i="5"/>
  <c r="F52"/>
  <c r="I54"/>
  <c r="I56"/>
  <c r="I52"/>
  <c r="K29" i="1" s="1"/>
  <c r="E54" i="5"/>
  <c r="E52"/>
  <c r="K25" i="1" s="1"/>
  <c r="E56" i="5"/>
  <c r="J56"/>
  <c r="H52"/>
  <c r="K28" i="1" s="1"/>
  <c r="H54" i="5"/>
  <c r="D54"/>
  <c r="D52"/>
  <c r="K24" i="1" s="1"/>
  <c r="G56" i="5"/>
  <c r="G52"/>
  <c r="K27" i="1" s="1"/>
  <c r="G54" i="5"/>
  <c r="K56"/>
  <c r="K52"/>
  <c r="K54"/>
  <c r="H56"/>
  <c r="F56"/>
  <c r="O35"/>
  <c r="Q35"/>
  <c r="Q52" s="1"/>
  <c r="J1" s="1"/>
  <c r="G2"/>
  <c r="C52"/>
  <c r="C54"/>
  <c r="L35"/>
  <c r="L26"/>
  <c r="K31" i="1" l="1"/>
  <c r="K26"/>
  <c r="J4"/>
  <c r="J103"/>
  <c r="K103"/>
  <c r="I3"/>
  <c r="J42"/>
  <c r="K43"/>
  <c r="K42" s="1"/>
  <c r="J23"/>
  <c r="H22"/>
  <c r="H21" s="1"/>
  <c r="J5"/>
  <c r="K5" s="1"/>
  <c r="J19"/>
  <c r="K19" s="1"/>
  <c r="H13"/>
  <c r="L54" i="5"/>
  <c r="L56"/>
  <c r="L52"/>
  <c r="I1" s="1"/>
  <c r="H3" i="1" l="1"/>
  <c r="J13"/>
  <c r="K23"/>
  <c r="K22" s="1"/>
  <c r="K21" s="1"/>
  <c r="J22"/>
  <c r="J21" s="1"/>
  <c r="J3" l="1"/>
  <c r="K3" s="1"/>
  <c r="N3"/>
  <c r="O3" l="1"/>
  <c r="M3"/>
</calcChain>
</file>

<file path=xl/comments1.xml><?xml version="1.0" encoding="utf-8"?>
<comments xmlns="http://schemas.openxmlformats.org/spreadsheetml/2006/main">
  <authors>
    <author>Nolwenn</author>
  </authors>
  <commentList>
    <comment ref="A92" authorId="0">
      <text>
        <r>
          <rPr>
            <b/>
            <sz val="9"/>
            <color indexed="81"/>
            <rFont val="Tahoma"/>
            <family val="2"/>
          </rPr>
          <t>Attention ne pas enregistrer de code car lié avec feuille DAV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<sst xmlns="http://schemas.openxmlformats.org/spreadsheetml/2006/main" count="316" uniqueCount="287">
  <si>
    <t>T1</t>
  </si>
  <si>
    <t>T2</t>
  </si>
  <si>
    <t>T3</t>
  </si>
  <si>
    <t>T4</t>
  </si>
  <si>
    <t>ACTIONS</t>
  </si>
  <si>
    <t>COMMUNICATION - RESSOURCE</t>
  </si>
  <si>
    <t>T100</t>
  </si>
  <si>
    <t>charges de fonctionnement</t>
  </si>
  <si>
    <t>T201</t>
  </si>
  <si>
    <t>T301</t>
  </si>
  <si>
    <t>T401</t>
  </si>
  <si>
    <t>Communication</t>
  </si>
  <si>
    <t>T3011</t>
  </si>
  <si>
    <t>T4011</t>
  </si>
  <si>
    <t>Rapport d'activité</t>
  </si>
  <si>
    <t>T101</t>
  </si>
  <si>
    <t>charges de personnel</t>
  </si>
  <si>
    <t>T202</t>
  </si>
  <si>
    <t>COEF</t>
  </si>
  <si>
    <t>T3012</t>
  </si>
  <si>
    <t>Sécurité-sûreté dans l'espace public</t>
  </si>
  <si>
    <t>T4012</t>
  </si>
  <si>
    <t>Programmes des rdv</t>
  </si>
  <si>
    <t>T1010</t>
  </si>
  <si>
    <t>personnel permanent</t>
  </si>
  <si>
    <t>T2021</t>
  </si>
  <si>
    <t>Observation</t>
  </si>
  <si>
    <t>T3013</t>
  </si>
  <si>
    <t>Culture et ruralité</t>
  </si>
  <si>
    <t>T4013</t>
  </si>
  <si>
    <t>Promotion - publicité</t>
  </si>
  <si>
    <t>T1011</t>
  </si>
  <si>
    <t>personnel apprentissage</t>
  </si>
  <si>
    <t>T2022</t>
  </si>
  <si>
    <t>Animation</t>
  </si>
  <si>
    <t>T3014</t>
  </si>
  <si>
    <t>Droits culturels</t>
  </si>
  <si>
    <t>T4014</t>
  </si>
  <si>
    <t>Newsletter</t>
  </si>
  <si>
    <t>T1012</t>
  </si>
  <si>
    <t>personnel cdd</t>
  </si>
  <si>
    <t>T203</t>
  </si>
  <si>
    <t>Concertation</t>
  </si>
  <si>
    <t>T3015</t>
  </si>
  <si>
    <t>Jazz</t>
  </si>
  <si>
    <t>T402</t>
  </si>
  <si>
    <t>Ressource</t>
  </si>
  <si>
    <t>T1013</t>
  </si>
  <si>
    <t>stagiaires</t>
  </si>
  <si>
    <t>T3016</t>
  </si>
  <si>
    <t>Territoires</t>
  </si>
  <si>
    <t>T4021</t>
  </si>
  <si>
    <t>Fiches mémo, fiches ressources</t>
  </si>
  <si>
    <t>T1014</t>
  </si>
  <si>
    <t>formation</t>
  </si>
  <si>
    <t>T3017</t>
  </si>
  <si>
    <t>T4022</t>
  </si>
  <si>
    <t>Atlas</t>
  </si>
  <si>
    <t>T3018</t>
  </si>
  <si>
    <t>T4023</t>
  </si>
  <si>
    <t>Lettre de l'administrateur</t>
  </si>
  <si>
    <t>T3019</t>
  </si>
  <si>
    <t>T403</t>
  </si>
  <si>
    <t>Web</t>
  </si>
  <si>
    <t>T302</t>
  </si>
  <si>
    <t>T4031</t>
  </si>
  <si>
    <t>Site nacre</t>
  </si>
  <si>
    <t>T3021</t>
  </si>
  <si>
    <t>Cumul d'activité</t>
  </si>
  <si>
    <t>T4032</t>
  </si>
  <si>
    <t>Site travaillerdanslaculture</t>
  </si>
  <si>
    <t>T3022</t>
  </si>
  <si>
    <t>Fonpeps</t>
  </si>
  <si>
    <t>T4033</t>
  </si>
  <si>
    <t>Site Forum</t>
  </si>
  <si>
    <t>T3023</t>
  </si>
  <si>
    <t>Préparer Avignon</t>
  </si>
  <si>
    <t>T3024</t>
  </si>
  <si>
    <t>Economie</t>
  </si>
  <si>
    <t>T3025</t>
  </si>
  <si>
    <t>Zoom d'actualités</t>
  </si>
  <si>
    <t>T3026</t>
  </si>
  <si>
    <t>T3027</t>
  </si>
  <si>
    <t>T3028</t>
  </si>
  <si>
    <t>T3029</t>
  </si>
  <si>
    <t>T303</t>
  </si>
  <si>
    <t>T3031</t>
  </si>
  <si>
    <t>Optimiser le recrutement</t>
  </si>
  <si>
    <t>T3032</t>
  </si>
  <si>
    <t>T3033</t>
  </si>
  <si>
    <t>T3034</t>
  </si>
  <si>
    <t>T3035</t>
  </si>
  <si>
    <t>T3036</t>
  </si>
  <si>
    <t>T3037</t>
  </si>
  <si>
    <t>T3038</t>
  </si>
  <si>
    <t>T3039</t>
  </si>
  <si>
    <t>T304</t>
  </si>
  <si>
    <t>T3041</t>
  </si>
  <si>
    <t>start me up</t>
  </si>
  <si>
    <t>T3042</t>
  </si>
  <si>
    <t>culturdiag</t>
  </si>
  <si>
    <t>T3043</t>
  </si>
  <si>
    <t>T3044</t>
  </si>
  <si>
    <t>T3045</t>
  </si>
  <si>
    <t>T3046</t>
  </si>
  <si>
    <t>T3047</t>
  </si>
  <si>
    <t>T3048</t>
  </si>
  <si>
    <t>T3049</t>
  </si>
  <si>
    <t>T305</t>
  </si>
  <si>
    <t>T3051</t>
  </si>
  <si>
    <t>administrateur</t>
  </si>
  <si>
    <t>T3052</t>
  </si>
  <si>
    <t>production-diffusion</t>
  </si>
  <si>
    <t>T3053</t>
  </si>
  <si>
    <t>communication</t>
  </si>
  <si>
    <t>T3054</t>
  </si>
  <si>
    <t>agents de dev. territoriaux</t>
  </si>
  <si>
    <t>T3055</t>
  </si>
  <si>
    <t>enseignement artistiques</t>
  </si>
  <si>
    <t>T3056</t>
  </si>
  <si>
    <t>T3057</t>
  </si>
  <si>
    <t>lieux partagés</t>
  </si>
  <si>
    <t>T3058</t>
  </si>
  <si>
    <t>T3059</t>
  </si>
  <si>
    <t>T306</t>
  </si>
  <si>
    <t>RDV Conseil</t>
  </si>
  <si>
    <t>T3061</t>
  </si>
  <si>
    <t>RDV conseil bureau export</t>
  </si>
  <si>
    <t>T3062</t>
  </si>
  <si>
    <t>RDV conseil à l'international</t>
  </si>
  <si>
    <t>T3063</t>
  </si>
  <si>
    <t>RDV expert juridique / droit social</t>
  </si>
  <si>
    <t>T307</t>
  </si>
  <si>
    <t>Autres activités</t>
  </si>
  <si>
    <t>T3071</t>
  </si>
  <si>
    <t>T3072</t>
  </si>
  <si>
    <t>T3073</t>
  </si>
  <si>
    <t>T314</t>
  </si>
  <si>
    <t>DAV</t>
  </si>
  <si>
    <t>T3141</t>
  </si>
  <si>
    <t>T3142</t>
  </si>
  <si>
    <t>T3143</t>
  </si>
  <si>
    <t>Dépenses inéligibles</t>
  </si>
  <si>
    <t>T3064</t>
  </si>
  <si>
    <t>T3065</t>
  </si>
  <si>
    <t>T3066</t>
  </si>
  <si>
    <t>T3067</t>
  </si>
  <si>
    <t>Jeune public - Belle saison</t>
  </si>
  <si>
    <t>Code compta</t>
  </si>
  <si>
    <t>TOTAL</t>
  </si>
  <si>
    <t>604000</t>
  </si>
  <si>
    <t>606300</t>
  </si>
  <si>
    <t>Fournitures d'entretien &amp; petit équipement</t>
  </si>
  <si>
    <t>606400</t>
  </si>
  <si>
    <t>Fournitures administratives</t>
  </si>
  <si>
    <t>606800</t>
  </si>
  <si>
    <t>Autres matières &amp; fournitures</t>
  </si>
  <si>
    <t>613220</t>
  </si>
  <si>
    <t>Location de salles</t>
  </si>
  <si>
    <t>613240</t>
  </si>
  <si>
    <t>Réservation de places</t>
  </si>
  <si>
    <t>613510</t>
  </si>
  <si>
    <t>Location de véhicules</t>
  </si>
  <si>
    <t>616100</t>
  </si>
  <si>
    <t>Assurance multirisque</t>
  </si>
  <si>
    <t>618100</t>
  </si>
  <si>
    <t>Documentation générale</t>
  </si>
  <si>
    <t>618300</t>
  </si>
  <si>
    <t>Documentation technique</t>
  </si>
  <si>
    <t>623100</t>
  </si>
  <si>
    <t>Annonces &amp; insertions</t>
  </si>
  <si>
    <t>623300</t>
  </si>
  <si>
    <t>Foires, expositions, spectacles</t>
  </si>
  <si>
    <t>623700</t>
  </si>
  <si>
    <t>Publications</t>
  </si>
  <si>
    <t>623800</t>
  </si>
  <si>
    <t>Divers (pourboires, dons courants)</t>
  </si>
  <si>
    <t>625100</t>
  </si>
  <si>
    <t>Voyages &amp; déplacements du personnel</t>
  </si>
  <si>
    <t>625101</t>
  </si>
  <si>
    <t>Voyages &amp; déplacements intervenants</t>
  </si>
  <si>
    <t>625106</t>
  </si>
  <si>
    <t>625700</t>
  </si>
  <si>
    <t>Réceptions</t>
  </si>
  <si>
    <t>626100</t>
  </si>
  <si>
    <t>Frais postaux</t>
  </si>
  <si>
    <t>Taxe sur les salaires</t>
  </si>
  <si>
    <t>Achats d'études &amp; prestation de services</t>
  </si>
  <si>
    <t>Voyages &amp; déplacements des participants</t>
  </si>
  <si>
    <t>641/645</t>
  </si>
  <si>
    <t>Autre</t>
  </si>
  <si>
    <t>charges de personnel CDD</t>
  </si>
  <si>
    <t>PRODUITS</t>
  </si>
  <si>
    <t>TOTAL CHARGES</t>
  </si>
  <si>
    <t>704100</t>
  </si>
  <si>
    <t>Conventions</t>
  </si>
  <si>
    <t>706000</t>
  </si>
  <si>
    <t xml:space="preserve">Recettes </t>
  </si>
  <si>
    <t>708000</t>
  </si>
  <si>
    <t>Produits annexes</t>
  </si>
  <si>
    <t>708100</t>
  </si>
  <si>
    <t>Remboursements divers</t>
  </si>
  <si>
    <t>706110</t>
  </si>
  <si>
    <t>Autres prestations de services</t>
  </si>
  <si>
    <t>708200</t>
  </si>
  <si>
    <t>Journées professionnelles</t>
  </si>
  <si>
    <t>Etat - DRAC Rhône-Alpes - fonctionnement</t>
  </si>
  <si>
    <t>Région Rhône-Alpes : Dir. Culture - fonctionnement</t>
  </si>
  <si>
    <t>Région Rhône-Alpes : Dir. Eco</t>
  </si>
  <si>
    <t>741204</t>
  </si>
  <si>
    <t>Région Rhône-Alpes: aide à l'apprentissage</t>
  </si>
  <si>
    <t>741205</t>
  </si>
  <si>
    <t>FEDER Massif Central</t>
  </si>
  <si>
    <t>741206</t>
  </si>
  <si>
    <t>FNADT</t>
  </si>
  <si>
    <t>TOTAL PRODUITS</t>
  </si>
  <si>
    <t>prev</t>
  </si>
  <si>
    <t>real</t>
  </si>
  <si>
    <t>PROJETS DEDIES</t>
  </si>
  <si>
    <t>Nom action</t>
  </si>
  <si>
    <t>Pilote</t>
  </si>
  <si>
    <t>Statut</t>
  </si>
  <si>
    <t>T31411</t>
  </si>
  <si>
    <t>1a Rencontres pros</t>
  </si>
  <si>
    <t>T31412</t>
  </si>
  <si>
    <t>1b Rencontres métier</t>
  </si>
  <si>
    <t>Action 1</t>
  </si>
  <si>
    <t>T31413</t>
  </si>
  <si>
    <t>1c Plateforme communication</t>
  </si>
  <si>
    <t>T31421</t>
  </si>
  <si>
    <t>2a Résidence de territoire</t>
  </si>
  <si>
    <t>T31422</t>
  </si>
  <si>
    <t>T31423</t>
  </si>
  <si>
    <t>Action 2</t>
  </si>
  <si>
    <t>2b Labo numérique</t>
  </si>
  <si>
    <t>2c Incubateur</t>
  </si>
  <si>
    <t>FRAIS GENERAUX</t>
  </si>
  <si>
    <t>Brut</t>
  </si>
  <si>
    <t>Charges (URSSAF, Uniformation, Audiens, AG2R)</t>
  </si>
  <si>
    <t>Ecart prev / real - charges</t>
  </si>
  <si>
    <t>Ecart prev / real - produits</t>
  </si>
  <si>
    <t>Ecart prev / real - TOTAL</t>
  </si>
  <si>
    <t>Produits prev initial</t>
  </si>
  <si>
    <t>Charges prév initial</t>
  </si>
  <si>
    <t>Budget initial</t>
  </si>
  <si>
    <t>résultat différenciel cumulé</t>
  </si>
  <si>
    <t>Total charges</t>
  </si>
  <si>
    <t>BRUT CDD</t>
  </si>
  <si>
    <t>CH CDD</t>
  </si>
  <si>
    <t>TS CDD</t>
  </si>
  <si>
    <t>AU CDD</t>
  </si>
  <si>
    <t>Plan</t>
  </si>
  <si>
    <t>BUDGET initial</t>
  </si>
  <si>
    <t>vérif total</t>
  </si>
  <si>
    <t>RESULTAT REALISE</t>
  </si>
  <si>
    <t>Rencontres pro</t>
  </si>
  <si>
    <t>Journées d'info</t>
  </si>
  <si>
    <t>Ateliers</t>
  </si>
  <si>
    <t>Accompagnement</t>
  </si>
  <si>
    <t>Groupes de travail</t>
  </si>
  <si>
    <t>T3068</t>
  </si>
  <si>
    <t>T3069</t>
  </si>
  <si>
    <t>TOTAL real</t>
  </si>
  <si>
    <t>TOTAL Prev</t>
  </si>
  <si>
    <t>RESULTAT
suivi</t>
  </si>
  <si>
    <t>verif</t>
  </si>
  <si>
    <t>T3074</t>
  </si>
  <si>
    <t>T3075</t>
  </si>
  <si>
    <t>T3076</t>
  </si>
  <si>
    <t>T3077</t>
  </si>
  <si>
    <t>T3078</t>
  </si>
  <si>
    <t>T3079</t>
  </si>
  <si>
    <t>Résultat initial</t>
  </si>
  <si>
    <t>Ecart</t>
  </si>
  <si>
    <t>Forum</t>
  </si>
  <si>
    <t>Produits initial</t>
  </si>
  <si>
    <t>Charges
 initial</t>
  </si>
  <si>
    <t>Charges
 suivi</t>
  </si>
  <si>
    <t>Produits
 suivi</t>
  </si>
  <si>
    <t>Résultat
 suivi</t>
  </si>
  <si>
    <t>T4024</t>
  </si>
  <si>
    <t>T4034</t>
  </si>
  <si>
    <t>Résultat</t>
  </si>
  <si>
    <t>Vérif</t>
  </si>
  <si>
    <t>Charges</t>
  </si>
  <si>
    <t>Produits</t>
  </si>
  <si>
    <t>BUDGET ANALYTIQUE 2017</t>
  </si>
</sst>
</file>

<file path=xl/styles.xml><?xml version="1.0" encoding="utf-8"?>
<styleSheet xmlns="http://schemas.openxmlformats.org/spreadsheetml/2006/main">
  <numFmts count="3">
    <numFmt numFmtId="41" formatCode="_-* #,##0\ _€_-;\-* #,##0\ _€_-;_-* &quot;-&quot;\ _€_-;_-@_-"/>
    <numFmt numFmtId="43" formatCode="_-* #,##0.00\ _€_-;\-* #,##0.00\ _€_-;_-* &quot;-&quot;??\ _€_-;_-@_-"/>
    <numFmt numFmtId="164" formatCode="_-* #,##0\ _€_-;\-* #,##0\ _€_-;_-* &quot;-&quot;??\ _€_-;_-@_-"/>
  </numFmts>
  <fonts count="1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</font>
    <font>
      <sz val="9"/>
      <name val="Calibri"/>
      <family val="2"/>
    </font>
    <font>
      <sz val="10"/>
      <color theme="1"/>
      <name val="Calibri"/>
      <family val="2"/>
      <scheme val="minor"/>
    </font>
    <font>
      <sz val="9"/>
      <color theme="0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</font>
    <font>
      <b/>
      <sz val="11"/>
      <color rgb="FFFB7931"/>
      <name val="Calibri"/>
      <family val="2"/>
      <scheme val="minor"/>
    </font>
    <font>
      <sz val="11"/>
      <color rgb="FF00B05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theme="0" tint="-0.24997711111789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7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indexed="64"/>
      </right>
      <top style="hair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auto="1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auto="1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auto="1"/>
      </right>
      <top style="hair">
        <color indexed="64"/>
      </top>
      <bottom/>
      <diagonal/>
    </border>
    <border>
      <left/>
      <right style="thin">
        <color auto="1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auto="1"/>
      </right>
      <top/>
      <bottom style="hair">
        <color indexed="64"/>
      </bottom>
      <diagonal/>
    </border>
    <border>
      <left/>
      <right style="thin">
        <color auto="1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9">
    <xf numFmtId="0" fontId="0" fillId="0" borderId="0" xfId="0"/>
    <xf numFmtId="0" fontId="7" fillId="0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43" fontId="0" fillId="0" borderId="0" xfId="0" applyNumberFormat="1"/>
    <xf numFmtId="0" fontId="10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/>
    <xf numFmtId="0" fontId="0" fillId="0" borderId="0" xfId="0" applyAlignment="1">
      <alignment vertical="center" wrapText="1"/>
    </xf>
    <xf numFmtId="49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vertical="center"/>
    </xf>
    <xf numFmtId="0" fontId="2" fillId="0" borderId="0" xfId="0" applyFont="1"/>
    <xf numFmtId="43" fontId="2" fillId="0" borderId="0" xfId="0" applyNumberFormat="1" applyFont="1"/>
    <xf numFmtId="41" fontId="0" fillId="0" borderId="0" xfId="0" applyNumberFormat="1" applyAlignment="1">
      <alignment vertical="center"/>
    </xf>
    <xf numFmtId="0" fontId="11" fillId="0" borderId="0" xfId="0" applyFont="1" applyAlignment="1">
      <alignment horizontal="right" vertical="center"/>
    </xf>
    <xf numFmtId="41" fontId="11" fillId="0" borderId="0" xfId="0" applyNumberFormat="1" applyFon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164" fontId="0" fillId="0" borderId="5" xfId="0" applyNumberFormat="1" applyFont="1" applyBorder="1" applyAlignment="1">
      <alignment vertical="center"/>
    </xf>
    <xf numFmtId="0" fontId="0" fillId="5" borderId="4" xfId="0" applyFill="1" applyBorder="1" applyAlignment="1">
      <alignment vertical="center"/>
    </xf>
    <xf numFmtId="49" fontId="0" fillId="5" borderId="6" xfId="0" applyNumberFormat="1" applyFill="1" applyBorder="1" applyAlignment="1">
      <alignment vertical="center"/>
    </xf>
    <xf numFmtId="41" fontId="0" fillId="5" borderId="5" xfId="0" applyNumberFormat="1" applyFill="1" applyBorder="1" applyAlignment="1">
      <alignment vertical="center"/>
    </xf>
    <xf numFmtId="2" fontId="0" fillId="5" borderId="6" xfId="0" applyNumberFormat="1" applyFill="1" applyBorder="1" applyAlignment="1">
      <alignment vertical="center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43" fontId="0" fillId="0" borderId="8" xfId="0" applyNumberFormat="1" applyBorder="1"/>
    <xf numFmtId="49" fontId="6" fillId="0" borderId="8" xfId="0" applyNumberFormat="1" applyFont="1" applyBorder="1"/>
    <xf numFmtId="49" fontId="9" fillId="0" borderId="8" xfId="0" applyNumberFormat="1" applyFont="1" applyBorder="1"/>
    <xf numFmtId="49" fontId="6" fillId="0" borderId="10" xfId="0" applyNumberFormat="1" applyFont="1" applyBorder="1"/>
    <xf numFmtId="43" fontId="0" fillId="0" borderId="10" xfId="0" applyNumberFormat="1" applyBorder="1"/>
    <xf numFmtId="0" fontId="0" fillId="10" borderId="8" xfId="0" applyFill="1" applyBorder="1"/>
    <xf numFmtId="41" fontId="0" fillId="10" borderId="8" xfId="0" applyNumberFormat="1" applyFill="1" applyBorder="1"/>
    <xf numFmtId="0" fontId="2" fillId="4" borderId="11" xfId="0" applyFont="1" applyFill="1" applyBorder="1"/>
    <xf numFmtId="41" fontId="2" fillId="4" borderId="11" xfId="0" applyNumberFormat="1" applyFont="1" applyFill="1" applyBorder="1"/>
    <xf numFmtId="0" fontId="2" fillId="0" borderId="0" xfId="0" applyFont="1" applyAlignment="1">
      <alignment vertical="center"/>
    </xf>
    <xf numFmtId="49" fontId="9" fillId="0" borderId="11" xfId="0" applyNumberFormat="1" applyFont="1" applyBorder="1"/>
    <xf numFmtId="43" fontId="0" fillId="0" borderId="11" xfId="0" applyNumberFormat="1" applyBorder="1"/>
    <xf numFmtId="0" fontId="7" fillId="0" borderId="8" xfId="0" applyFont="1" applyFill="1" applyBorder="1" applyAlignment="1">
      <alignment vertical="center"/>
    </xf>
    <xf numFmtId="49" fontId="6" fillId="0" borderId="11" xfId="0" applyNumberFormat="1" applyFont="1" applyBorder="1"/>
    <xf numFmtId="0" fontId="7" fillId="0" borderId="11" xfId="0" applyFont="1" applyFill="1" applyBorder="1" applyAlignment="1">
      <alignment vertical="center"/>
    </xf>
    <xf numFmtId="49" fontId="13" fillId="8" borderId="1" xfId="0" applyNumberFormat="1" applyFont="1" applyFill="1" applyBorder="1"/>
    <xf numFmtId="0" fontId="12" fillId="8" borderId="1" xfId="0" applyFont="1" applyFill="1" applyBorder="1"/>
    <xf numFmtId="43" fontId="12" fillId="8" borderId="1" xfId="0" applyNumberFormat="1" applyFont="1" applyFill="1" applyBorder="1"/>
    <xf numFmtId="0" fontId="0" fillId="0" borderId="7" xfId="0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 wrapText="1"/>
    </xf>
    <xf numFmtId="0" fontId="14" fillId="0" borderId="0" xfId="0" applyFont="1" applyAlignment="1"/>
    <xf numFmtId="49" fontId="9" fillId="0" borderId="10" xfId="0" applyNumberFormat="1" applyFont="1" applyBorder="1"/>
    <xf numFmtId="49" fontId="8" fillId="7" borderId="1" xfId="0" applyNumberFormat="1" applyFont="1" applyFill="1" applyBorder="1"/>
    <xf numFmtId="43" fontId="0" fillId="7" borderId="1" xfId="0" applyNumberFormat="1" applyFill="1" applyBorder="1"/>
    <xf numFmtId="0" fontId="0" fillId="11" borderId="4" xfId="0" applyFill="1" applyBorder="1" applyAlignment="1">
      <alignment vertical="center" wrapText="1"/>
    </xf>
    <xf numFmtId="41" fontId="0" fillId="11" borderId="5" xfId="0" applyNumberFormat="1" applyFill="1" applyBorder="1" applyAlignment="1">
      <alignment vertical="center"/>
    </xf>
    <xf numFmtId="43" fontId="2" fillId="11" borderId="1" xfId="0" applyNumberFormat="1" applyFont="1" applyFill="1" applyBorder="1"/>
    <xf numFmtId="43" fontId="2" fillId="6" borderId="1" xfId="0" applyNumberFormat="1" applyFont="1" applyFill="1" applyBorder="1" applyAlignment="1">
      <alignment vertical="center"/>
    </xf>
    <xf numFmtId="0" fontId="0" fillId="0" borderId="12" xfId="0" applyBorder="1"/>
    <xf numFmtId="0" fontId="0" fillId="0" borderId="13" xfId="0" applyBorder="1"/>
    <xf numFmtId="0" fontId="2" fillId="0" borderId="13" xfId="0" applyFont="1" applyBorder="1" applyAlignment="1">
      <alignment horizontal="center" vertical="center" textRotation="45" wrapText="1"/>
    </xf>
    <xf numFmtId="0" fontId="2" fillId="0" borderId="14" xfId="0" applyFont="1" applyBorder="1"/>
    <xf numFmtId="0" fontId="0" fillId="0" borderId="15" xfId="0" applyBorder="1"/>
    <xf numFmtId="0" fontId="2" fillId="11" borderId="16" xfId="0" applyFont="1" applyFill="1" applyBorder="1"/>
    <xf numFmtId="0" fontId="0" fillId="0" borderId="17" xfId="0" applyBorder="1"/>
    <xf numFmtId="0" fontId="2" fillId="11" borderId="18" xfId="0" applyFont="1" applyFill="1" applyBorder="1"/>
    <xf numFmtId="0" fontId="0" fillId="10" borderId="17" xfId="0" applyFill="1" applyBorder="1"/>
    <xf numFmtId="43" fontId="2" fillId="10" borderId="18" xfId="0" applyNumberFormat="1" applyFont="1" applyFill="1" applyBorder="1"/>
    <xf numFmtId="0" fontId="2" fillId="4" borderId="19" xfId="0" applyFont="1" applyFill="1" applyBorder="1"/>
    <xf numFmtId="43" fontId="2" fillId="4" borderId="20" xfId="0" applyNumberFormat="1" applyFont="1" applyFill="1" applyBorder="1"/>
    <xf numFmtId="49" fontId="0" fillId="0" borderId="21" xfId="0" applyNumberFormat="1" applyBorder="1"/>
    <xf numFmtId="49" fontId="0" fillId="0" borderId="22" xfId="0" applyNumberFormat="1" applyBorder="1"/>
    <xf numFmtId="2" fontId="2" fillId="11" borderId="23" xfId="0" applyNumberFormat="1" applyFont="1" applyFill="1" applyBorder="1"/>
    <xf numFmtId="0" fontId="0" fillId="5" borderId="12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24" xfId="0" applyFill="1" applyBorder="1" applyAlignment="1">
      <alignment vertical="center"/>
    </xf>
    <xf numFmtId="0" fontId="0" fillId="5" borderId="25" xfId="0" applyFill="1" applyBorder="1" applyAlignment="1">
      <alignment vertical="center"/>
    </xf>
    <xf numFmtId="0" fontId="2" fillId="5" borderId="24" xfId="0" applyFont="1" applyFill="1" applyBorder="1" applyAlignment="1">
      <alignment vertical="center"/>
    </xf>
    <xf numFmtId="0" fontId="2" fillId="5" borderId="25" xfId="0" applyFont="1" applyFill="1" applyBorder="1" applyAlignment="1">
      <alignment vertical="center"/>
    </xf>
    <xf numFmtId="49" fontId="0" fillId="5" borderId="21" xfId="0" applyNumberFormat="1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27" xfId="0" applyFill="1" applyBorder="1" applyAlignment="1">
      <alignment vertical="center"/>
    </xf>
    <xf numFmtId="0" fontId="2" fillId="6" borderId="27" xfId="0" applyFont="1" applyFill="1" applyBorder="1" applyAlignment="1">
      <alignment vertical="center"/>
    </xf>
    <xf numFmtId="0" fontId="10" fillId="6" borderId="28" xfId="0" applyFont="1" applyFill="1" applyBorder="1" applyAlignment="1">
      <alignment horizontal="center"/>
    </xf>
    <xf numFmtId="49" fontId="6" fillId="0" borderId="29" xfId="0" applyNumberFormat="1" applyFont="1" applyBorder="1"/>
    <xf numFmtId="49" fontId="6" fillId="0" borderId="30" xfId="0" applyNumberFormat="1" applyFont="1" applyBorder="1"/>
    <xf numFmtId="43" fontId="2" fillId="11" borderId="31" xfId="0" applyNumberFormat="1" applyFont="1" applyFill="1" applyBorder="1"/>
    <xf numFmtId="49" fontId="6" fillId="0" borderId="17" xfId="0" applyNumberFormat="1" applyFont="1" applyBorder="1"/>
    <xf numFmtId="43" fontId="2" fillId="11" borderId="18" xfId="0" applyNumberFormat="1" applyFont="1" applyFill="1" applyBorder="1"/>
    <xf numFmtId="49" fontId="6" fillId="0" borderId="19" xfId="0" applyNumberFormat="1" applyFont="1" applyBorder="1"/>
    <xf numFmtId="49" fontId="8" fillId="7" borderId="32" xfId="0" applyNumberFormat="1" applyFont="1" applyFill="1" applyBorder="1"/>
    <xf numFmtId="43" fontId="2" fillId="7" borderId="33" xfId="0" applyNumberFormat="1" applyFont="1" applyFill="1" applyBorder="1"/>
    <xf numFmtId="49" fontId="9" fillId="0" borderId="34" xfId="0" applyNumberFormat="1" applyFont="1" applyBorder="1" applyAlignment="1">
      <alignment horizontal="left"/>
    </xf>
    <xf numFmtId="49" fontId="9" fillId="0" borderId="17" xfId="0" applyNumberFormat="1" applyFont="1" applyBorder="1" applyAlignment="1">
      <alignment horizontal="left"/>
    </xf>
    <xf numFmtId="49" fontId="9" fillId="0" borderId="19" xfId="0" applyNumberFormat="1" applyFont="1" applyBorder="1" applyAlignment="1">
      <alignment horizontal="left"/>
    </xf>
    <xf numFmtId="0" fontId="5" fillId="9" borderId="21" xfId="0" applyFont="1" applyFill="1" applyBorder="1" applyAlignment="1">
      <alignment vertical="center"/>
    </xf>
    <xf numFmtId="0" fontId="5" fillId="9" borderId="22" xfId="0" applyFont="1" applyFill="1" applyBorder="1" applyAlignment="1">
      <alignment vertical="center"/>
    </xf>
    <xf numFmtId="43" fontId="2" fillId="9" borderId="22" xfId="0" applyNumberFormat="1" applyFont="1" applyFill="1" applyBorder="1"/>
    <xf numFmtId="43" fontId="2" fillId="9" borderId="23" xfId="0" applyNumberFormat="1" applyFont="1" applyFill="1" applyBorder="1"/>
    <xf numFmtId="43" fontId="0" fillId="5" borderId="29" xfId="0" applyNumberFormat="1" applyFill="1" applyBorder="1" applyAlignment="1">
      <alignment vertical="center"/>
    </xf>
    <xf numFmtId="43" fontId="0" fillId="5" borderId="31" xfId="0" applyNumberFormat="1" applyFill="1" applyBorder="1" applyAlignment="1">
      <alignment vertical="center"/>
    </xf>
    <xf numFmtId="43" fontId="0" fillId="5" borderId="17" xfId="0" applyNumberFormat="1" applyFill="1" applyBorder="1" applyAlignment="1">
      <alignment vertical="center"/>
    </xf>
    <xf numFmtId="43" fontId="0" fillId="5" borderId="18" xfId="0" applyNumberFormat="1" applyFill="1" applyBorder="1" applyAlignment="1">
      <alignment vertical="center"/>
    </xf>
    <xf numFmtId="43" fontId="0" fillId="5" borderId="19" xfId="0" applyNumberFormat="1" applyFill="1" applyBorder="1" applyAlignment="1">
      <alignment vertical="center"/>
    </xf>
    <xf numFmtId="43" fontId="0" fillId="5" borderId="20" xfId="0" applyNumberFormat="1" applyFill="1" applyBorder="1" applyAlignment="1">
      <alignment vertical="center"/>
    </xf>
    <xf numFmtId="43" fontId="0" fillId="7" borderId="32" xfId="0" applyNumberFormat="1" applyFill="1" applyBorder="1" applyAlignment="1">
      <alignment vertical="center"/>
    </xf>
    <xf numFmtId="43" fontId="0" fillId="7" borderId="33" xfId="0" applyNumberFormat="1" applyFill="1" applyBorder="1" applyAlignment="1">
      <alignment vertical="center"/>
    </xf>
    <xf numFmtId="43" fontId="0" fillId="5" borderId="34" xfId="0" applyNumberFormat="1" applyFill="1" applyBorder="1" applyAlignment="1">
      <alignment vertical="center"/>
    </xf>
    <xf numFmtId="43" fontId="0" fillId="5" borderId="35" xfId="0" applyNumberFormat="1" applyFill="1" applyBorder="1" applyAlignment="1">
      <alignment vertical="center"/>
    </xf>
    <xf numFmtId="43" fontId="2" fillId="9" borderId="21" xfId="0" applyNumberFormat="1" applyFont="1" applyFill="1" applyBorder="1" applyAlignment="1">
      <alignment vertical="center"/>
    </xf>
    <xf numFmtId="43" fontId="2" fillId="9" borderId="23" xfId="0" applyNumberFormat="1" applyFont="1" applyFill="1" applyBorder="1" applyAlignment="1">
      <alignment vertical="center"/>
    </xf>
    <xf numFmtId="43" fontId="0" fillId="6" borderId="36" xfId="0" applyNumberFormat="1" applyFill="1" applyBorder="1" applyAlignment="1">
      <alignment vertical="center"/>
    </xf>
    <xf numFmtId="43" fontId="0" fillId="6" borderId="37" xfId="0" applyNumberFormat="1" applyFill="1" applyBorder="1" applyAlignment="1">
      <alignment vertical="center"/>
    </xf>
    <xf numFmtId="43" fontId="0" fillId="7" borderId="38" xfId="0" applyNumberFormat="1" applyFill="1" applyBorder="1" applyAlignment="1">
      <alignment vertical="center"/>
    </xf>
    <xf numFmtId="43" fontId="2" fillId="9" borderId="28" xfId="0" applyNumberFormat="1" applyFont="1" applyFill="1" applyBorder="1" applyAlignment="1">
      <alignment vertical="center"/>
    </xf>
    <xf numFmtId="43" fontId="0" fillId="9" borderId="39" xfId="0" applyNumberFormat="1" applyFill="1" applyBorder="1" applyAlignment="1">
      <alignment vertical="center"/>
    </xf>
    <xf numFmtId="43" fontId="0" fillId="9" borderId="40" xfId="0" applyNumberFormat="1" applyFill="1" applyBorder="1" applyAlignment="1">
      <alignment vertical="center"/>
    </xf>
    <xf numFmtId="43" fontId="0" fillId="9" borderId="41" xfId="0" applyNumberFormat="1" applyFill="1" applyBorder="1" applyAlignment="1">
      <alignment vertical="center"/>
    </xf>
    <xf numFmtId="0" fontId="2" fillId="9" borderId="40" xfId="0" applyFont="1" applyFill="1" applyBorder="1" applyAlignment="1"/>
    <xf numFmtId="0" fontId="2" fillId="9" borderId="42" xfId="0" applyFont="1" applyFill="1" applyBorder="1" applyAlignment="1"/>
    <xf numFmtId="43" fontId="0" fillId="9" borderId="42" xfId="0" applyNumberFormat="1" applyFill="1" applyBorder="1"/>
    <xf numFmtId="43" fontId="2" fillId="9" borderId="41" xfId="0" applyNumberFormat="1" applyFont="1" applyFill="1" applyBorder="1"/>
    <xf numFmtId="49" fontId="6" fillId="0" borderId="34" xfId="0" applyNumberFormat="1" applyFont="1" applyBorder="1"/>
    <xf numFmtId="1" fontId="6" fillId="0" borderId="17" xfId="0" applyNumberFormat="1" applyFont="1" applyBorder="1" applyAlignment="1">
      <alignment horizontal="left"/>
    </xf>
    <xf numFmtId="49" fontId="0" fillId="5" borderId="23" xfId="0" applyNumberFormat="1" applyFill="1" applyBorder="1" applyAlignment="1">
      <alignment horizontal="center" vertical="center"/>
    </xf>
    <xf numFmtId="43" fontId="15" fillId="0" borderId="30" xfId="0" applyNumberFormat="1" applyFont="1" applyBorder="1"/>
    <xf numFmtId="43" fontId="15" fillId="0" borderId="8" xfId="0" applyNumberFormat="1" applyFont="1" applyBorder="1"/>
    <xf numFmtId="43" fontId="15" fillId="0" borderId="10" xfId="0" applyNumberFormat="1" applyFont="1" applyBorder="1"/>
    <xf numFmtId="41" fontId="0" fillId="0" borderId="0" xfId="0" applyNumberFormat="1" applyAlignment="1">
      <alignment horizontal="center" vertical="center" wrapText="1"/>
    </xf>
    <xf numFmtId="0" fontId="0" fillId="0" borderId="55" xfId="0" applyBorder="1" applyAlignment="1">
      <alignment horizontal="center" vertical="center" wrapText="1"/>
    </xf>
    <xf numFmtId="0" fontId="18" fillId="0" borderId="44" xfId="0" applyFont="1" applyBorder="1" applyAlignment="1">
      <alignment horizontal="left" vertical="center"/>
    </xf>
    <xf numFmtId="0" fontId="18" fillId="0" borderId="47" xfId="0" applyFont="1" applyBorder="1" applyAlignment="1">
      <alignment horizontal="left" vertical="center"/>
    </xf>
    <xf numFmtId="0" fontId="18" fillId="0" borderId="43" xfId="0" applyFont="1" applyBorder="1" applyAlignment="1">
      <alignment horizontal="left" vertical="center"/>
    </xf>
    <xf numFmtId="0" fontId="18" fillId="0" borderId="3" xfId="0" applyFont="1" applyBorder="1" applyAlignment="1">
      <alignment horizontal="left" vertical="center" wrapText="1"/>
    </xf>
    <xf numFmtId="0" fontId="18" fillId="0" borderId="0" xfId="0" applyFont="1" applyBorder="1" applyAlignment="1">
      <alignment horizontal="left" vertical="center" wrapText="1"/>
    </xf>
    <xf numFmtId="0" fontId="18" fillId="0" borderId="65" xfId="0" applyFont="1" applyBorder="1" applyAlignment="1">
      <alignment horizontal="left" vertical="center" wrapText="1"/>
    </xf>
    <xf numFmtId="41" fontId="18" fillId="0" borderId="45" xfId="0" applyNumberFormat="1" applyFont="1" applyBorder="1" applyAlignment="1">
      <alignment horizontal="left" vertical="center" wrapText="1"/>
    </xf>
    <xf numFmtId="41" fontId="18" fillId="0" borderId="48" xfId="0" applyNumberFormat="1" applyFont="1" applyBorder="1" applyAlignment="1">
      <alignment horizontal="left" vertical="center" wrapText="1"/>
    </xf>
    <xf numFmtId="41" fontId="18" fillId="0" borderId="46" xfId="0" applyNumberFormat="1" applyFont="1" applyBorder="1" applyAlignment="1">
      <alignment horizontal="left" vertical="center" wrapText="1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left"/>
    </xf>
    <xf numFmtId="0" fontId="2" fillId="0" borderId="69" xfId="0" applyFont="1" applyBorder="1" applyAlignment="1">
      <alignment horizontal="center" vertical="center" wrapText="1"/>
    </xf>
    <xf numFmtId="41" fontId="2" fillId="0" borderId="62" xfId="0" applyNumberFormat="1" applyFont="1" applyBorder="1" applyAlignment="1">
      <alignment horizontal="center" vertical="center" wrapText="1"/>
    </xf>
    <xf numFmtId="0" fontId="4" fillId="0" borderId="56" xfId="0" applyFont="1" applyFill="1" applyBorder="1"/>
    <xf numFmtId="0" fontId="4" fillId="0" borderId="70" xfId="0" applyFont="1" applyFill="1" applyBorder="1" applyAlignment="1">
      <alignment horizontal="left"/>
    </xf>
    <xf numFmtId="41" fontId="0" fillId="0" borderId="57" xfId="0" applyNumberFormat="1" applyFont="1" applyBorder="1"/>
    <xf numFmtId="0" fontId="4" fillId="0" borderId="70" xfId="0" applyFont="1" applyFill="1" applyBorder="1"/>
    <xf numFmtId="0" fontId="1" fillId="0" borderId="70" xfId="0" applyFont="1" applyFill="1" applyBorder="1"/>
    <xf numFmtId="0" fontId="4" fillId="0" borderId="56" xfId="0" applyFont="1" applyFill="1" applyBorder="1" applyAlignment="1">
      <alignment horizontal="left" vertical="center"/>
    </xf>
    <xf numFmtId="0" fontId="4" fillId="0" borderId="58" xfId="0" applyFont="1" applyFill="1" applyBorder="1"/>
    <xf numFmtId="0" fontId="4" fillId="0" borderId="71" xfId="0" applyFont="1" applyFill="1" applyBorder="1"/>
    <xf numFmtId="41" fontId="0" fillId="0" borderId="59" xfId="0" applyNumberFormat="1" applyFont="1" applyBorder="1"/>
    <xf numFmtId="0" fontId="2" fillId="0" borderId="7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41" fontId="2" fillId="10" borderId="55" xfId="0" applyNumberFormat="1" applyFont="1" applyFill="1" applyBorder="1" applyAlignment="1">
      <alignment horizontal="center" vertical="center" wrapText="1"/>
    </xf>
    <xf numFmtId="41" fontId="0" fillId="0" borderId="56" xfId="0" applyNumberFormat="1" applyBorder="1" applyAlignment="1">
      <alignment vertical="center"/>
    </xf>
    <xf numFmtId="41" fontId="0" fillId="0" borderId="56" xfId="0" applyNumberFormat="1" applyFont="1" applyBorder="1" applyAlignment="1">
      <alignment vertical="center"/>
    </xf>
    <xf numFmtId="41" fontId="0" fillId="0" borderId="58" xfId="0" applyNumberFormat="1" applyFont="1" applyBorder="1" applyAlignment="1">
      <alignment vertical="center"/>
    </xf>
    <xf numFmtId="41" fontId="2" fillId="10" borderId="52" xfId="0" applyNumberFormat="1" applyFont="1" applyFill="1" applyBorder="1" applyAlignment="1">
      <alignment horizontal="center" vertical="center" wrapText="1"/>
    </xf>
    <xf numFmtId="41" fontId="2" fillId="12" borderId="49" xfId="0" applyNumberFormat="1" applyFont="1" applyFill="1" applyBorder="1" applyAlignment="1">
      <alignment horizontal="center" vertical="center" wrapText="1"/>
    </xf>
    <xf numFmtId="41" fontId="0" fillId="0" borderId="53" xfId="0" applyNumberFormat="1" applyBorder="1" applyAlignment="1">
      <alignment vertical="center"/>
    </xf>
    <xf numFmtId="41" fontId="0" fillId="0" borderId="50" xfId="0" applyNumberFormat="1" applyBorder="1" applyAlignment="1">
      <alignment vertical="center"/>
    </xf>
    <xf numFmtId="41" fontId="0" fillId="0" borderId="53" xfId="0" applyNumberFormat="1" applyFont="1" applyBorder="1" applyAlignment="1">
      <alignment vertical="center"/>
    </xf>
    <xf numFmtId="41" fontId="0" fillId="0" borderId="50" xfId="0" applyNumberFormat="1" applyFont="1" applyBorder="1" applyAlignment="1">
      <alignment vertical="center"/>
    </xf>
    <xf numFmtId="41" fontId="0" fillId="0" borderId="54" xfId="0" applyNumberFormat="1" applyFont="1" applyBorder="1" applyAlignment="1">
      <alignment vertical="center"/>
    </xf>
    <xf numFmtId="41" fontId="0" fillId="0" borderId="51" xfId="0" applyNumberFormat="1" applyFont="1" applyBorder="1" applyAlignment="1">
      <alignment vertical="center"/>
    </xf>
    <xf numFmtId="41" fontId="2" fillId="5" borderId="52" xfId="0" applyNumberFormat="1" applyFont="1" applyFill="1" applyBorder="1" applyAlignment="1">
      <alignment horizontal="center" vertical="center" wrapText="1"/>
    </xf>
    <xf numFmtId="41" fontId="2" fillId="11" borderId="49" xfId="0" applyNumberFormat="1" applyFont="1" applyFill="1" applyBorder="1" applyAlignment="1">
      <alignment horizontal="center" vertical="center" wrapText="1"/>
    </xf>
    <xf numFmtId="41" fontId="2" fillId="5" borderId="55" xfId="0" applyNumberFormat="1" applyFont="1" applyFill="1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2" fillId="0" borderId="72" xfId="0" applyFont="1" applyBorder="1" applyAlignment="1">
      <alignment horizontal="left" vertical="center" wrapText="1"/>
    </xf>
    <xf numFmtId="0" fontId="2" fillId="0" borderId="11" xfId="0" applyFont="1" applyBorder="1" applyAlignment="1">
      <alignment horizontal="center" vertical="center" wrapText="1"/>
    </xf>
    <xf numFmtId="41" fontId="2" fillId="10" borderId="60" xfId="0" applyNumberFormat="1" applyFont="1" applyFill="1" applyBorder="1" applyAlignment="1">
      <alignment horizontal="center" vertical="center"/>
    </xf>
    <xf numFmtId="41" fontId="2" fillId="10" borderId="73" xfId="0" applyNumberFormat="1" applyFont="1" applyFill="1" applyBorder="1" applyAlignment="1">
      <alignment horizontal="center" vertical="center"/>
    </xf>
    <xf numFmtId="41" fontId="2" fillId="12" borderId="68" xfId="0" applyNumberFormat="1" applyFont="1" applyFill="1" applyBorder="1" applyAlignment="1">
      <alignment horizontal="center" vertical="center"/>
    </xf>
    <xf numFmtId="41" fontId="2" fillId="5" borderId="60" xfId="0" applyNumberFormat="1" applyFont="1" applyFill="1" applyBorder="1" applyAlignment="1">
      <alignment horizontal="center" vertical="center"/>
    </xf>
    <xf numFmtId="41" fontId="2" fillId="5" borderId="73" xfId="0" applyNumberFormat="1" applyFont="1" applyFill="1" applyBorder="1" applyAlignment="1">
      <alignment horizontal="center" vertical="center"/>
    </xf>
    <xf numFmtId="41" fontId="2" fillId="11" borderId="68" xfId="0" applyNumberFormat="1" applyFont="1" applyFill="1" applyBorder="1" applyAlignment="1">
      <alignment horizontal="center" vertical="center"/>
    </xf>
    <xf numFmtId="41" fontId="2" fillId="0" borderId="61" xfId="0" applyNumberFormat="1" applyFont="1" applyBorder="1" applyAlignment="1">
      <alignment horizontal="center" vertical="center"/>
    </xf>
    <xf numFmtId="0" fontId="2" fillId="2" borderId="4" xfId="0" applyFont="1" applyFill="1" applyBorder="1" applyAlignment="1"/>
    <xf numFmtId="0" fontId="2" fillId="2" borderId="6" xfId="0" applyFont="1" applyFill="1" applyBorder="1" applyAlignment="1"/>
    <xf numFmtId="0" fontId="0" fillId="2" borderId="1" xfId="0" applyFill="1" applyBorder="1" applyAlignment="1">
      <alignment horizontal="center" vertical="center"/>
    </xf>
    <xf numFmtId="41" fontId="0" fillId="2" borderId="4" xfId="0" applyNumberFormat="1" applyFill="1" applyBorder="1" applyAlignment="1">
      <alignment vertical="center"/>
    </xf>
    <xf numFmtId="41" fontId="0" fillId="2" borderId="76" xfId="0" applyNumberFormat="1" applyFill="1" applyBorder="1" applyAlignment="1">
      <alignment vertical="center"/>
    </xf>
    <xf numFmtId="41" fontId="0" fillId="2" borderId="66" xfId="0" applyNumberFormat="1" applyFill="1" applyBorder="1" applyAlignment="1">
      <alignment vertical="center"/>
    </xf>
    <xf numFmtId="0" fontId="0" fillId="2" borderId="5" xfId="0" applyFill="1" applyBorder="1"/>
    <xf numFmtId="0" fontId="4" fillId="0" borderId="63" xfId="0" applyFont="1" applyFill="1" applyBorder="1"/>
    <xf numFmtId="0" fontId="4" fillId="0" borderId="74" xfId="0" applyFont="1" applyFill="1" applyBorder="1" applyAlignment="1">
      <alignment horizontal="left"/>
    </xf>
    <xf numFmtId="0" fontId="0" fillId="0" borderId="10" xfId="0" applyBorder="1" applyAlignment="1">
      <alignment horizontal="center" vertical="center"/>
    </xf>
    <xf numFmtId="41" fontId="0" fillId="0" borderId="63" xfId="0" applyNumberFormat="1" applyBorder="1" applyAlignment="1">
      <alignment vertical="center"/>
    </xf>
    <xf numFmtId="41" fontId="0" fillId="0" borderId="75" xfId="0" applyNumberFormat="1" applyBorder="1" applyAlignment="1">
      <alignment vertical="center"/>
    </xf>
    <xf numFmtId="41" fontId="0" fillId="0" borderId="67" xfId="0" applyNumberFormat="1" applyBorder="1" applyAlignment="1">
      <alignment vertical="center"/>
    </xf>
    <xf numFmtId="0" fontId="3" fillId="3" borderId="4" xfId="0" applyFont="1" applyFill="1" applyBorder="1"/>
    <xf numFmtId="0" fontId="3" fillId="3" borderId="6" xfId="0" applyFont="1" applyFill="1" applyBorder="1" applyAlignment="1">
      <alignment horizontal="left"/>
    </xf>
    <xf numFmtId="0" fontId="0" fillId="3" borderId="1" xfId="0" applyFill="1" applyBorder="1" applyAlignment="1">
      <alignment horizontal="center" vertical="center"/>
    </xf>
    <xf numFmtId="41" fontId="0" fillId="3" borderId="4" xfId="0" applyNumberFormat="1" applyFill="1" applyBorder="1" applyAlignment="1">
      <alignment vertical="center"/>
    </xf>
    <xf numFmtId="41" fontId="0" fillId="3" borderId="76" xfId="0" applyNumberFormat="1" applyFill="1" applyBorder="1" applyAlignment="1">
      <alignment vertical="center"/>
    </xf>
    <xf numFmtId="41" fontId="0" fillId="3" borderId="66" xfId="0" applyNumberFormat="1" applyFont="1" applyFill="1" applyBorder="1" applyAlignment="1">
      <alignment vertical="center"/>
    </xf>
    <xf numFmtId="41" fontId="0" fillId="3" borderId="66" xfId="0" applyNumberFormat="1" applyFill="1" applyBorder="1" applyAlignment="1">
      <alignment vertical="center"/>
    </xf>
    <xf numFmtId="41" fontId="0" fillId="3" borderId="5" xfId="0" applyNumberFormat="1" applyFont="1" applyFill="1" applyBorder="1" applyAlignment="1">
      <alignment vertical="center"/>
    </xf>
    <xf numFmtId="0" fontId="4" fillId="0" borderId="3" xfId="0" applyFont="1" applyFill="1" applyBorder="1"/>
    <xf numFmtId="0" fontId="0" fillId="0" borderId="2" xfId="0" applyBorder="1" applyAlignment="1">
      <alignment horizontal="center" vertical="center"/>
    </xf>
    <xf numFmtId="41" fontId="0" fillId="0" borderId="3" xfId="0" applyNumberFormat="1" applyBorder="1" applyAlignment="1">
      <alignment vertical="center"/>
    </xf>
    <xf numFmtId="41" fontId="0" fillId="0" borderId="77" xfId="0" applyNumberFormat="1" applyBorder="1" applyAlignment="1">
      <alignment vertical="center"/>
    </xf>
    <xf numFmtId="41" fontId="0" fillId="0" borderId="78" xfId="0" applyNumberFormat="1" applyBorder="1" applyAlignment="1">
      <alignment vertical="center"/>
    </xf>
    <xf numFmtId="0" fontId="0" fillId="0" borderId="65" xfId="0" applyBorder="1"/>
    <xf numFmtId="41" fontId="0" fillId="0" borderId="64" xfId="0" applyNumberFormat="1" applyFont="1" applyBorder="1"/>
    <xf numFmtId="0" fontId="4" fillId="0" borderId="60" xfId="0" applyFont="1" applyFill="1" applyBorder="1"/>
    <xf numFmtId="0" fontId="4" fillId="0" borderId="72" xfId="0" applyFont="1" applyFill="1" applyBorder="1" applyAlignment="1">
      <alignment horizontal="left"/>
    </xf>
    <xf numFmtId="0" fontId="0" fillId="0" borderId="11" xfId="0" applyBorder="1" applyAlignment="1">
      <alignment horizontal="center" vertical="center"/>
    </xf>
    <xf numFmtId="41" fontId="0" fillId="0" borderId="60" xfId="0" applyNumberFormat="1" applyBorder="1" applyAlignment="1">
      <alignment vertical="center"/>
    </xf>
    <xf numFmtId="41" fontId="0" fillId="0" borderId="73" xfId="0" applyNumberFormat="1" applyBorder="1" applyAlignment="1">
      <alignment vertical="center"/>
    </xf>
    <xf numFmtId="41" fontId="0" fillId="0" borderId="68" xfId="0" applyNumberFormat="1" applyBorder="1" applyAlignment="1">
      <alignment vertical="center"/>
    </xf>
    <xf numFmtId="41" fontId="0" fillId="0" borderId="61" xfId="0" applyNumberFormat="1" applyFont="1" applyBorder="1"/>
    <xf numFmtId="0" fontId="4" fillId="0" borderId="74" xfId="0" applyFont="1" applyFill="1" applyBorder="1"/>
    <xf numFmtId="0" fontId="3" fillId="3" borderId="4" xfId="0" applyFont="1" applyFill="1" applyBorder="1" applyAlignment="1">
      <alignment horizontal="left"/>
    </xf>
    <xf numFmtId="0" fontId="3" fillId="3" borderId="6" xfId="0" applyFont="1" applyFill="1" applyBorder="1"/>
    <xf numFmtId="0" fontId="2" fillId="3" borderId="1" xfId="0" applyFont="1" applyFill="1" applyBorder="1" applyAlignment="1">
      <alignment horizontal="center" vertical="center"/>
    </xf>
    <xf numFmtId="41" fontId="0" fillId="3" borderId="4" xfId="0" applyNumberFormat="1" applyFont="1" applyFill="1" applyBorder="1" applyAlignment="1">
      <alignment vertical="center"/>
    </xf>
    <xf numFmtId="41" fontId="0" fillId="3" borderId="76" xfId="0" applyNumberFormat="1" applyFont="1" applyFill="1" applyBorder="1" applyAlignment="1">
      <alignment vertical="center"/>
    </xf>
    <xf numFmtId="0" fontId="0" fillId="3" borderId="1" xfId="0" applyFont="1" applyFill="1" applyBorder="1" applyAlignment="1">
      <alignment horizontal="center" vertical="center"/>
    </xf>
    <xf numFmtId="0" fontId="4" fillId="0" borderId="72" xfId="0" applyFont="1" applyFill="1" applyBorder="1"/>
    <xf numFmtId="41" fontId="2" fillId="2" borderId="66" xfId="0" applyNumberFormat="1" applyFont="1" applyFill="1" applyBorder="1" applyAlignment="1">
      <alignment vertical="center"/>
    </xf>
    <xf numFmtId="41" fontId="2" fillId="2" borderId="4" xfId="0" applyNumberFormat="1" applyFont="1" applyFill="1" applyBorder="1" applyAlignment="1">
      <alignment vertical="center"/>
    </xf>
    <xf numFmtId="41" fontId="2" fillId="2" borderId="76" xfId="0" applyNumberFormat="1" applyFont="1" applyFill="1" applyBorder="1" applyAlignment="1">
      <alignment vertical="center"/>
    </xf>
    <xf numFmtId="41" fontId="2" fillId="2" borderId="5" xfId="0" applyNumberFormat="1" applyFont="1" applyFill="1" applyBorder="1" applyAlignment="1">
      <alignment vertical="center"/>
    </xf>
    <xf numFmtId="41" fontId="0" fillId="0" borderId="63" xfId="0" applyNumberFormat="1" applyFont="1" applyBorder="1" applyAlignment="1">
      <alignment vertical="center"/>
    </xf>
    <xf numFmtId="41" fontId="0" fillId="0" borderId="75" xfId="0" applyNumberFormat="1" applyFont="1" applyBorder="1" applyAlignment="1">
      <alignment vertical="center"/>
    </xf>
    <xf numFmtId="41" fontId="0" fillId="0" borderId="67" xfId="0" applyNumberFormat="1" applyFont="1" applyBorder="1" applyAlignment="1">
      <alignment vertical="center"/>
    </xf>
    <xf numFmtId="0" fontId="0" fillId="0" borderId="11" xfId="0" applyFont="1" applyBorder="1" applyAlignment="1">
      <alignment horizontal="center" vertical="center"/>
    </xf>
    <xf numFmtId="41" fontId="0" fillId="0" borderId="60" xfId="0" applyNumberFormat="1" applyFont="1" applyBorder="1" applyAlignment="1">
      <alignment vertical="center"/>
    </xf>
    <xf numFmtId="41" fontId="0" fillId="0" borderId="73" xfId="0" applyNumberFormat="1" applyFont="1" applyBorder="1" applyAlignment="1">
      <alignment vertical="center"/>
    </xf>
    <xf numFmtId="41" fontId="0" fillId="0" borderId="68" xfId="0" applyNumberFormat="1" applyFont="1" applyBorder="1" applyAlignment="1">
      <alignment vertical="center"/>
    </xf>
    <xf numFmtId="0" fontId="2" fillId="3" borderId="4" xfId="0" applyFont="1" applyFill="1" applyBorder="1"/>
    <xf numFmtId="0" fontId="2" fillId="3" borderId="6" xfId="0" applyFont="1" applyFill="1" applyBorder="1"/>
    <xf numFmtId="0" fontId="0" fillId="0" borderId="10" xfId="0" applyFont="1" applyBorder="1" applyAlignment="1">
      <alignment horizontal="center" vertical="center"/>
    </xf>
    <xf numFmtId="0" fontId="4" fillId="0" borderId="63" xfId="0" applyFont="1" applyFill="1" applyBorder="1" applyAlignment="1">
      <alignment horizontal="left" vertical="center"/>
    </xf>
    <xf numFmtId="0" fontId="4" fillId="0" borderId="60" xfId="0" applyFont="1" applyFill="1" applyBorder="1" applyAlignment="1">
      <alignment horizontal="left" vertical="center"/>
    </xf>
    <xf numFmtId="43" fontId="4" fillId="0" borderId="30" xfId="0" applyNumberFormat="1" applyFont="1" applyBorder="1"/>
  </cellXfs>
  <cellStyles count="1">
    <cellStyle name="Normal" xfId="0" builtinId="0"/>
  </cellStyles>
  <dxfs count="6"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FFCC"/>
      <color rgb="FFFB793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O132"/>
  <sheetViews>
    <sheetView workbookViewId="0">
      <pane xSplit="2" ySplit="2" topLeftCell="C3" activePane="bottomRight" state="frozenSplit"/>
      <selection pane="topRight" activeCell="C1" sqref="C1"/>
      <selection pane="bottomLeft" activeCell="A3" sqref="A3"/>
      <selection pane="bottomRight" activeCell="P12" sqref="P12"/>
    </sheetView>
    <sheetView workbookViewId="1">
      <selection activeCell="B20" sqref="B20"/>
    </sheetView>
  </sheetViews>
  <sheetFormatPr baseColWidth="10" defaultRowHeight="15"/>
  <cols>
    <col min="1" max="1" width="10.7109375" customWidth="1"/>
    <col min="2" max="2" width="40.5703125" customWidth="1"/>
    <col min="3" max="3" width="8.7109375" style="5" customWidth="1"/>
    <col min="4" max="6" width="13.7109375" style="14" customWidth="1"/>
    <col min="7" max="7" width="3.7109375" style="14" customWidth="1"/>
    <col min="8" max="10" width="13.7109375" style="14" customWidth="1"/>
    <col min="11" max="11" width="13.7109375" customWidth="1"/>
    <col min="12" max="12" width="3.7109375" customWidth="1"/>
  </cols>
  <sheetData>
    <row r="1" spans="1:15">
      <c r="A1" s="6"/>
      <c r="B1" s="48" t="s">
        <v>251</v>
      </c>
      <c r="G1" s="126"/>
      <c r="M1" s="128" t="s">
        <v>283</v>
      </c>
      <c r="N1" s="129"/>
      <c r="O1" s="130"/>
    </row>
    <row r="2" spans="1:15" s="9" customFormat="1" ht="30">
      <c r="A2" s="127"/>
      <c r="B2" s="139" t="s">
        <v>286</v>
      </c>
      <c r="C2" s="150" t="s">
        <v>220</v>
      </c>
      <c r="D2" s="154" t="s">
        <v>276</v>
      </c>
      <c r="E2" s="158" t="s">
        <v>275</v>
      </c>
      <c r="F2" s="159" t="s">
        <v>272</v>
      </c>
      <c r="G2" s="126"/>
      <c r="H2" s="168" t="s">
        <v>277</v>
      </c>
      <c r="I2" s="166" t="s">
        <v>278</v>
      </c>
      <c r="J2" s="167" t="s">
        <v>279</v>
      </c>
      <c r="K2" s="140" t="s">
        <v>273</v>
      </c>
      <c r="M2" s="131" t="s">
        <v>284</v>
      </c>
      <c r="N2" s="132" t="s">
        <v>285</v>
      </c>
      <c r="O2" s="133" t="s">
        <v>282</v>
      </c>
    </row>
    <row r="3" spans="1:15" s="17" customFormat="1" ht="27.75" customHeight="1">
      <c r="A3" s="169"/>
      <c r="B3" s="170" t="s">
        <v>149</v>
      </c>
      <c r="C3" s="171"/>
      <c r="D3" s="172">
        <f>D4+D13+D21+D103</f>
        <v>0</v>
      </c>
      <c r="E3" s="173">
        <f>E4+E13+E21+E103</f>
        <v>0</v>
      </c>
      <c r="F3" s="174">
        <f>E3-D3</f>
        <v>0</v>
      </c>
      <c r="G3" s="126"/>
      <c r="H3" s="175" t="e">
        <f>H4+H13+H21+H103</f>
        <v>#REF!</v>
      </c>
      <c r="I3" s="176" t="e">
        <f>I4+I13+I21+I103</f>
        <v>#REF!</v>
      </c>
      <c r="J3" s="177" t="e">
        <f>I3-H3</f>
        <v>#REF!</v>
      </c>
      <c r="K3" s="178" t="e">
        <f>F3-J3</f>
        <v>#REF!</v>
      </c>
      <c r="M3" s="134" t="e">
        <f>#REF!</f>
        <v>#REF!</v>
      </c>
      <c r="N3" s="135" t="e">
        <f>#REF!</f>
        <v>#REF!</v>
      </c>
      <c r="O3" s="136" t="e">
        <f>#REF!</f>
        <v>#REF!</v>
      </c>
    </row>
    <row r="4" spans="1:15">
      <c r="A4" s="179" t="s">
        <v>0</v>
      </c>
      <c r="B4" s="180" t="s">
        <v>236</v>
      </c>
      <c r="C4" s="181"/>
      <c r="D4" s="182">
        <f>D5+D7</f>
        <v>0</v>
      </c>
      <c r="E4" s="183">
        <f>E5+E7</f>
        <v>0</v>
      </c>
      <c r="F4" s="184">
        <f>D4-E4</f>
        <v>0</v>
      </c>
      <c r="G4" s="126"/>
      <c r="H4" s="182" t="e">
        <f>H5+H7</f>
        <v>#REF!</v>
      </c>
      <c r="I4" s="183" t="e">
        <f>I5+I7</f>
        <v>#REF!</v>
      </c>
      <c r="J4" s="184" t="e">
        <f>H4-I4</f>
        <v>#REF!</v>
      </c>
      <c r="K4" s="185"/>
    </row>
    <row r="5" spans="1:15">
      <c r="A5" s="192" t="s">
        <v>6</v>
      </c>
      <c r="B5" s="193" t="s">
        <v>7</v>
      </c>
      <c r="C5" s="194"/>
      <c r="D5" s="195"/>
      <c r="E5" s="196"/>
      <c r="F5" s="197">
        <f t="shared" ref="F5" si="0">D5-E5</f>
        <v>0</v>
      </c>
      <c r="G5" s="126"/>
      <c r="H5" s="195" t="e">
        <f>#REF!</f>
        <v>#REF!</v>
      </c>
      <c r="I5" s="196" t="e">
        <f>#REF!</f>
        <v>#REF!</v>
      </c>
      <c r="J5" s="198" t="e">
        <f>H5-I5</f>
        <v>#REF!</v>
      </c>
      <c r="K5" s="199" t="e">
        <f>F5-J5</f>
        <v>#REF!</v>
      </c>
    </row>
    <row r="6" spans="1:15">
      <c r="A6" s="200"/>
      <c r="B6" s="138"/>
      <c r="C6" s="201"/>
      <c r="D6" s="202"/>
      <c r="E6" s="203"/>
      <c r="F6" s="204"/>
      <c r="G6" s="126"/>
      <c r="H6" s="202"/>
      <c r="I6" s="203"/>
      <c r="J6" s="204"/>
      <c r="K6" s="205"/>
    </row>
    <row r="7" spans="1:15">
      <c r="A7" s="192" t="s">
        <v>15</v>
      </c>
      <c r="B7" s="193" t="s">
        <v>16</v>
      </c>
      <c r="C7" s="194"/>
      <c r="D7" s="195">
        <f>SUM(D8:D12)</f>
        <v>0</v>
      </c>
      <c r="E7" s="196">
        <f>SUM(E8:E12)</f>
        <v>0</v>
      </c>
      <c r="F7" s="197">
        <f t="shared" ref="F7" si="1">D7-E7</f>
        <v>0</v>
      </c>
      <c r="G7" s="126"/>
      <c r="H7" s="195" t="e">
        <f>SUM(H8:H12)</f>
        <v>#REF!</v>
      </c>
      <c r="I7" s="196" t="e">
        <f>SUM(I8:I12)</f>
        <v>#REF!</v>
      </c>
      <c r="J7" s="198" t="e">
        <f t="shared" ref="J7:J14" si="2">H7-I7</f>
        <v>#REF!</v>
      </c>
      <c r="K7" s="199" t="e">
        <f>F7-J7</f>
        <v>#REF!</v>
      </c>
    </row>
    <row r="8" spans="1:15">
      <c r="A8" s="186" t="s">
        <v>23</v>
      </c>
      <c r="B8" s="187" t="s">
        <v>24</v>
      </c>
      <c r="C8" s="188"/>
      <c r="D8" s="189"/>
      <c r="E8" s="190"/>
      <c r="F8" s="191">
        <f t="shared" ref="F8:F12" si="3">D8-E8</f>
        <v>0</v>
      </c>
      <c r="G8" s="126"/>
      <c r="H8" s="189" t="e">
        <f>SUMIF(#REF!,Plan!$A8,#REF!)</f>
        <v>#REF!</v>
      </c>
      <c r="I8" s="190"/>
      <c r="J8" s="191" t="e">
        <f t="shared" si="2"/>
        <v>#REF!</v>
      </c>
      <c r="K8" s="206" t="e">
        <f t="shared" ref="K8:K12" si="4">F8-J8</f>
        <v>#REF!</v>
      </c>
    </row>
    <row r="9" spans="1:15">
      <c r="A9" s="141" t="s">
        <v>31</v>
      </c>
      <c r="B9" s="142" t="s">
        <v>32</v>
      </c>
      <c r="C9" s="151"/>
      <c r="D9" s="155"/>
      <c r="E9" s="160"/>
      <c r="F9" s="161">
        <f t="shared" si="3"/>
        <v>0</v>
      </c>
      <c r="G9" s="126"/>
      <c r="H9" s="155" t="e">
        <f>SUMIF(#REF!,Plan!$A9,#REF!)</f>
        <v>#REF!</v>
      </c>
      <c r="I9" s="160" t="e">
        <f>#REF!</f>
        <v>#REF!</v>
      </c>
      <c r="J9" s="161" t="e">
        <f t="shared" si="2"/>
        <v>#REF!</v>
      </c>
      <c r="K9" s="143" t="e">
        <f t="shared" si="4"/>
        <v>#REF!</v>
      </c>
    </row>
    <row r="10" spans="1:15">
      <c r="A10" s="141" t="s">
        <v>39</v>
      </c>
      <c r="B10" s="142" t="s">
        <v>40</v>
      </c>
      <c r="C10" s="151"/>
      <c r="D10" s="155"/>
      <c r="E10" s="160"/>
      <c r="F10" s="161">
        <f t="shared" si="3"/>
        <v>0</v>
      </c>
      <c r="G10" s="126"/>
      <c r="H10" s="155" t="e">
        <f>SUMIF(#REF!,Plan!$A10,#REF!)</f>
        <v>#REF!</v>
      </c>
      <c r="I10" s="160"/>
      <c r="J10" s="161" t="e">
        <f t="shared" si="2"/>
        <v>#REF!</v>
      </c>
      <c r="K10" s="143" t="e">
        <f t="shared" si="4"/>
        <v>#REF!</v>
      </c>
    </row>
    <row r="11" spans="1:15">
      <c r="A11" s="141" t="s">
        <v>47</v>
      </c>
      <c r="B11" s="142" t="s">
        <v>48</v>
      </c>
      <c r="C11" s="151"/>
      <c r="D11" s="155"/>
      <c r="E11" s="160"/>
      <c r="F11" s="161">
        <f t="shared" si="3"/>
        <v>0</v>
      </c>
      <c r="G11" s="126"/>
      <c r="H11" s="155" t="e">
        <f>SUMIF(#REF!,Plan!$A11,#REF!)</f>
        <v>#REF!</v>
      </c>
      <c r="I11" s="160"/>
      <c r="J11" s="161" t="e">
        <f t="shared" si="2"/>
        <v>#REF!</v>
      </c>
      <c r="K11" s="143" t="e">
        <f t="shared" si="4"/>
        <v>#REF!</v>
      </c>
    </row>
    <row r="12" spans="1:15">
      <c r="A12" s="207" t="s">
        <v>53</v>
      </c>
      <c r="B12" s="208" t="s">
        <v>54</v>
      </c>
      <c r="C12" s="209"/>
      <c r="D12" s="210"/>
      <c r="E12" s="211"/>
      <c r="F12" s="212">
        <f t="shared" si="3"/>
        <v>0</v>
      </c>
      <c r="G12" s="126"/>
      <c r="H12" s="210" t="e">
        <f>SUMIF(#REF!,Plan!$A12,#REF!)</f>
        <v>#REF!</v>
      </c>
      <c r="I12" s="211" t="e">
        <f>#REF!</f>
        <v>#REF!</v>
      </c>
      <c r="J12" s="212" t="e">
        <f t="shared" si="2"/>
        <v>#REF!</v>
      </c>
      <c r="K12" s="213" t="e">
        <f t="shared" si="4"/>
        <v>#REF!</v>
      </c>
    </row>
    <row r="13" spans="1:15">
      <c r="A13" s="179" t="s">
        <v>1</v>
      </c>
      <c r="B13" s="180" t="s">
        <v>218</v>
      </c>
      <c r="C13" s="181"/>
      <c r="D13" s="182">
        <f>D14+D16+D19</f>
        <v>0</v>
      </c>
      <c r="E13" s="183">
        <f>E14+E16+E19</f>
        <v>0</v>
      </c>
      <c r="F13" s="184">
        <f>D13-E13</f>
        <v>0</v>
      </c>
      <c r="G13" s="126"/>
      <c r="H13" s="182" t="e">
        <f>H14+H16+H19</f>
        <v>#REF!</v>
      </c>
      <c r="I13" s="183" t="e">
        <f>I14+I16+I19</f>
        <v>#REF!</v>
      </c>
      <c r="J13" s="184" t="e">
        <f t="shared" si="2"/>
        <v>#REF!</v>
      </c>
      <c r="K13" s="185"/>
    </row>
    <row r="14" spans="1:15">
      <c r="A14" s="215" t="s">
        <v>8</v>
      </c>
      <c r="B14" s="216" t="s">
        <v>274</v>
      </c>
      <c r="C14" s="217"/>
      <c r="D14" s="218"/>
      <c r="E14" s="219"/>
      <c r="F14" s="197">
        <f t="shared" ref="F14:F67" si="5">D14-E14</f>
        <v>0</v>
      </c>
      <c r="G14" s="126"/>
      <c r="H14" s="218" t="e">
        <f>#REF!</f>
        <v>#REF!</v>
      </c>
      <c r="I14" s="219" t="e">
        <f>#REF!</f>
        <v>#REF!</v>
      </c>
      <c r="J14" s="197" t="e">
        <f t="shared" si="2"/>
        <v>#REF!</v>
      </c>
      <c r="K14" s="199" t="e">
        <f>F14-J14</f>
        <v>#REF!</v>
      </c>
    </row>
    <row r="15" spans="1:15">
      <c r="A15" s="200"/>
      <c r="B15" s="137"/>
      <c r="C15" s="201"/>
      <c r="D15" s="202"/>
      <c r="E15" s="203"/>
      <c r="F15" s="204">
        <f t="shared" si="5"/>
        <v>0</v>
      </c>
      <c r="G15" s="126"/>
      <c r="H15" s="202"/>
      <c r="I15" s="203"/>
      <c r="J15" s="204"/>
      <c r="K15" s="205"/>
    </row>
    <row r="16" spans="1:15">
      <c r="A16" s="215" t="s">
        <v>17</v>
      </c>
      <c r="B16" s="216" t="s">
        <v>18</v>
      </c>
      <c r="C16" s="220"/>
      <c r="D16" s="218">
        <f>SUM(D17:D18)</f>
        <v>0</v>
      </c>
      <c r="E16" s="219">
        <f>SUM(E17:E18)</f>
        <v>0</v>
      </c>
      <c r="F16" s="197"/>
      <c r="G16" s="126"/>
      <c r="H16" s="218" t="e">
        <f>SUM(H17:H18)</f>
        <v>#REF!</v>
      </c>
      <c r="I16" s="219" t="e">
        <f>SUM(I17:I18)</f>
        <v>#REF!</v>
      </c>
      <c r="J16" s="197" t="e">
        <f>H16-I16</f>
        <v>#REF!</v>
      </c>
      <c r="K16" s="199" t="e">
        <f>F16-J16</f>
        <v>#REF!</v>
      </c>
    </row>
    <row r="17" spans="1:11">
      <c r="A17" s="186" t="s">
        <v>25</v>
      </c>
      <c r="B17" s="214" t="s">
        <v>26</v>
      </c>
      <c r="C17" s="188"/>
      <c r="D17" s="189"/>
      <c r="E17" s="190"/>
      <c r="F17" s="191">
        <f t="shared" si="5"/>
        <v>0</v>
      </c>
      <c r="G17" s="126"/>
      <c r="H17" s="189" t="e">
        <f>SUMIF(#REF!,Plan!$A17,#REF!)</f>
        <v>#REF!</v>
      </c>
      <c r="I17" s="190" t="e">
        <f>SUMIF(#REF!,Plan!$A17,#REF!)</f>
        <v>#REF!</v>
      </c>
      <c r="J17" s="191" t="e">
        <f t="shared" ref="J17:J18" si="6">H17-I17</f>
        <v>#REF!</v>
      </c>
      <c r="K17" s="206" t="e">
        <f t="shared" ref="K17:K18" si="7">F17-J17</f>
        <v>#REF!</v>
      </c>
    </row>
    <row r="18" spans="1:11">
      <c r="A18" s="207" t="s">
        <v>33</v>
      </c>
      <c r="B18" s="221" t="s">
        <v>34</v>
      </c>
      <c r="C18" s="209"/>
      <c r="D18" s="210"/>
      <c r="E18" s="211"/>
      <c r="F18" s="212">
        <f t="shared" si="5"/>
        <v>0</v>
      </c>
      <c r="G18" s="126"/>
      <c r="H18" s="210" t="e">
        <f>SUMIF(#REF!,Plan!$A18,#REF!)</f>
        <v>#REF!</v>
      </c>
      <c r="I18" s="211" t="e">
        <f>SUMIF(#REF!,Plan!$A18,#REF!)</f>
        <v>#REF!</v>
      </c>
      <c r="J18" s="212" t="e">
        <f t="shared" si="6"/>
        <v>#REF!</v>
      </c>
      <c r="K18" s="213" t="e">
        <f t="shared" si="7"/>
        <v>#REF!</v>
      </c>
    </row>
    <row r="19" spans="1:11">
      <c r="A19" s="215" t="s">
        <v>41</v>
      </c>
      <c r="B19" s="216" t="s">
        <v>42</v>
      </c>
      <c r="C19" s="217"/>
      <c r="D19" s="218"/>
      <c r="E19" s="219"/>
      <c r="F19" s="197">
        <f>D19-E19</f>
        <v>0</v>
      </c>
      <c r="G19" s="126"/>
      <c r="H19" s="218" t="e">
        <f>#REF!</f>
        <v>#REF!</v>
      </c>
      <c r="I19" s="219" t="e">
        <f>#REF!</f>
        <v>#REF!</v>
      </c>
      <c r="J19" s="197" t="e">
        <f>H19-I19</f>
        <v>#REF!</v>
      </c>
      <c r="K19" s="199" t="e">
        <f>F19-J19</f>
        <v>#REF!</v>
      </c>
    </row>
    <row r="20" spans="1:11">
      <c r="A20" s="200"/>
      <c r="B20" s="137"/>
      <c r="C20" s="201"/>
      <c r="D20" s="202"/>
      <c r="E20" s="203"/>
      <c r="F20" s="204"/>
      <c r="G20" s="126"/>
      <c r="H20" s="202"/>
      <c r="I20" s="203"/>
      <c r="J20" s="204"/>
      <c r="K20" s="205"/>
    </row>
    <row r="21" spans="1:11">
      <c r="A21" s="179" t="s">
        <v>2</v>
      </c>
      <c r="B21" s="180" t="s">
        <v>4</v>
      </c>
      <c r="C21" s="181"/>
      <c r="D21" s="182">
        <f>D22+D32+D42+D52+D62+D72+D82+D92</f>
        <v>0</v>
      </c>
      <c r="E21" s="183">
        <f>E22+E32+E42+E52+E62+E72+E82+E92</f>
        <v>0</v>
      </c>
      <c r="F21" s="222">
        <f>F22+F32+F42+F52+F62+F72+F82+F92</f>
        <v>0</v>
      </c>
      <c r="G21" s="126"/>
      <c r="H21" s="223" t="e">
        <f>H22+H32+H42+H52+H62+H72+H82+H92</f>
        <v>#REF!</v>
      </c>
      <c r="I21" s="224" t="e">
        <f>I22+I32+I42+I52+I62+I72+I82+I92</f>
        <v>#REF!</v>
      </c>
      <c r="J21" s="222" t="e">
        <f t="shared" ref="J21:K21" si="8">J22+J32+J42+J52+J62+J72+J82+J92</f>
        <v>#REF!</v>
      </c>
      <c r="K21" s="225" t="e">
        <f t="shared" si="8"/>
        <v>#REF!</v>
      </c>
    </row>
    <row r="22" spans="1:11">
      <c r="A22" s="215" t="s">
        <v>9</v>
      </c>
      <c r="B22" s="216" t="s">
        <v>255</v>
      </c>
      <c r="C22" s="220"/>
      <c r="D22" s="218">
        <f>SUM(D23:D31)</f>
        <v>0</v>
      </c>
      <c r="E22" s="219">
        <f>SUM(E23:E31)</f>
        <v>0</v>
      </c>
      <c r="F22" s="197">
        <f>SUM(F23:F31)</f>
        <v>0</v>
      </c>
      <c r="G22" s="126"/>
      <c r="H22" s="218">
        <f>SUM(H23:H31)</f>
        <v>400</v>
      </c>
      <c r="I22" s="219">
        <f>SUM(I23:I31)</f>
        <v>0</v>
      </c>
      <c r="J22" s="197">
        <f>SUM(J23:J31)</f>
        <v>400</v>
      </c>
      <c r="K22" s="199">
        <f>SUM(K23:K31)</f>
        <v>-400</v>
      </c>
    </row>
    <row r="23" spans="1:11">
      <c r="A23" s="186" t="s">
        <v>12</v>
      </c>
      <c r="B23" s="214" t="s">
        <v>147</v>
      </c>
      <c r="C23" s="188"/>
      <c r="D23" s="226"/>
      <c r="E23" s="227"/>
      <c r="F23" s="228">
        <f t="shared" si="5"/>
        <v>0</v>
      </c>
      <c r="G23" s="126"/>
      <c r="H23" s="226">
        <f>SUMIF('Rencontres pro'!$C$5:$K$5,$A23,'Rencontres pro'!$C$35:$K$35)</f>
        <v>200</v>
      </c>
      <c r="I23" s="227">
        <f>SUMIF('Rencontres pro'!$C$5:$K$5,$A23,'Rencontres pro'!$C$50:$K$50)</f>
        <v>0</v>
      </c>
      <c r="J23" s="228">
        <f t="shared" ref="J23:J31" si="9">H23-I23</f>
        <v>200</v>
      </c>
      <c r="K23" s="206">
        <f>F23-J23</f>
        <v>-200</v>
      </c>
    </row>
    <row r="24" spans="1:11">
      <c r="A24" s="141" t="s">
        <v>19</v>
      </c>
      <c r="B24" s="144" t="s">
        <v>20</v>
      </c>
      <c r="C24" s="151"/>
      <c r="D24" s="156"/>
      <c r="E24" s="162"/>
      <c r="F24" s="163">
        <f t="shared" si="5"/>
        <v>0</v>
      </c>
      <c r="G24" s="126"/>
      <c r="H24" s="156">
        <f>SUMIF('Rencontres pro'!$C$5:$K$5,$A24,'Rencontres pro'!$C$35:$K$35)</f>
        <v>200</v>
      </c>
      <c r="I24" s="162">
        <f>SUMIF('Rencontres pro'!$C$5:$K$5,$A24,'Rencontres pro'!$C$50:$K$50)</f>
        <v>0</v>
      </c>
      <c r="J24" s="163">
        <f t="shared" si="9"/>
        <v>200</v>
      </c>
      <c r="K24" s="143">
        <f t="shared" ref="K24:K31" si="10">F24-J24</f>
        <v>-200</v>
      </c>
    </row>
    <row r="25" spans="1:11">
      <c r="A25" s="141" t="s">
        <v>27</v>
      </c>
      <c r="B25" s="144" t="s">
        <v>28</v>
      </c>
      <c r="C25" s="151"/>
      <c r="D25" s="156"/>
      <c r="E25" s="162"/>
      <c r="F25" s="163">
        <f t="shared" si="5"/>
        <v>0</v>
      </c>
      <c r="G25" s="126"/>
      <c r="H25" s="156">
        <f>SUMIF('Rencontres pro'!$C$5:$K$5,$A25,'Rencontres pro'!$C$35:$K$35)</f>
        <v>0</v>
      </c>
      <c r="I25" s="162">
        <f>SUMIF('Rencontres pro'!$C$5:$K$5,$A25,'Rencontres pro'!$C$50:$K$50)</f>
        <v>0</v>
      </c>
      <c r="J25" s="163">
        <f t="shared" si="9"/>
        <v>0</v>
      </c>
      <c r="K25" s="143">
        <f t="shared" si="10"/>
        <v>0</v>
      </c>
    </row>
    <row r="26" spans="1:11">
      <c r="A26" s="141" t="s">
        <v>35</v>
      </c>
      <c r="B26" s="144" t="s">
        <v>36</v>
      </c>
      <c r="C26" s="151"/>
      <c r="D26" s="156"/>
      <c r="E26" s="162"/>
      <c r="F26" s="163">
        <f t="shared" si="5"/>
        <v>0</v>
      </c>
      <c r="G26" s="126"/>
      <c r="H26" s="156">
        <f>SUMIF('Rencontres pro'!$C$5:$K$5,$A26,'Rencontres pro'!$C$35:$K$35)</f>
        <v>0</v>
      </c>
      <c r="I26" s="162">
        <f>SUMIF('Rencontres pro'!$C$5:$K$5,$A26,'Rencontres pro'!$C$50:$K$50)</f>
        <v>0</v>
      </c>
      <c r="J26" s="163">
        <f t="shared" si="9"/>
        <v>0</v>
      </c>
      <c r="K26" s="143">
        <f t="shared" si="10"/>
        <v>0</v>
      </c>
    </row>
    <row r="27" spans="1:11">
      <c r="A27" s="141" t="s">
        <v>43</v>
      </c>
      <c r="B27" s="144" t="s">
        <v>44</v>
      </c>
      <c r="C27" s="151"/>
      <c r="D27" s="156"/>
      <c r="E27" s="162"/>
      <c r="F27" s="163">
        <f t="shared" si="5"/>
        <v>0</v>
      </c>
      <c r="G27" s="126"/>
      <c r="H27" s="156">
        <f>SUMIF('Rencontres pro'!$C$5:$K$5,$A27,'Rencontres pro'!$C$35:$K$35)</f>
        <v>0</v>
      </c>
      <c r="I27" s="162">
        <f>SUMIF('Rencontres pro'!$C$5:$K$5,$A27,'Rencontres pro'!$C$50:$K$50)</f>
        <v>0</v>
      </c>
      <c r="J27" s="163">
        <f t="shared" si="9"/>
        <v>0</v>
      </c>
      <c r="K27" s="143">
        <f t="shared" si="10"/>
        <v>0</v>
      </c>
    </row>
    <row r="28" spans="1:11">
      <c r="A28" s="141" t="s">
        <v>49</v>
      </c>
      <c r="B28" s="144" t="s">
        <v>50</v>
      </c>
      <c r="C28" s="151"/>
      <c r="D28" s="156"/>
      <c r="E28" s="162"/>
      <c r="F28" s="163">
        <f t="shared" si="5"/>
        <v>0</v>
      </c>
      <c r="G28" s="126"/>
      <c r="H28" s="156">
        <f>SUMIF('Rencontres pro'!$C$5:$K$5,$A28,'Rencontres pro'!$C$35:$K$35)</f>
        <v>0</v>
      </c>
      <c r="I28" s="162">
        <f>SUMIF('Rencontres pro'!$C$5:$K$5,$A28,'Rencontres pro'!$C$50:$K$50)</f>
        <v>0</v>
      </c>
      <c r="J28" s="163">
        <f t="shared" si="9"/>
        <v>0</v>
      </c>
      <c r="K28" s="143">
        <f t="shared" si="10"/>
        <v>0</v>
      </c>
    </row>
    <row r="29" spans="1:11">
      <c r="A29" s="141" t="s">
        <v>55</v>
      </c>
      <c r="B29" s="144"/>
      <c r="C29" s="152"/>
      <c r="D29" s="156"/>
      <c r="E29" s="162"/>
      <c r="F29" s="163">
        <f t="shared" si="5"/>
        <v>0</v>
      </c>
      <c r="G29" s="126"/>
      <c r="H29" s="156">
        <f>SUMIF('Rencontres pro'!$C$5:$K$5,$A29,'Rencontres pro'!$C$35:$K$35)</f>
        <v>0</v>
      </c>
      <c r="I29" s="162">
        <f>SUMIF('Rencontres pro'!$C$5:$K$5,$A29,'Rencontres pro'!$C$50:$K$50)</f>
        <v>0</v>
      </c>
      <c r="J29" s="163">
        <f t="shared" si="9"/>
        <v>0</v>
      </c>
      <c r="K29" s="143">
        <f t="shared" si="10"/>
        <v>0</v>
      </c>
    </row>
    <row r="30" spans="1:11">
      <c r="A30" s="141" t="s">
        <v>58</v>
      </c>
      <c r="B30" s="144"/>
      <c r="C30" s="152"/>
      <c r="D30" s="156"/>
      <c r="E30" s="162"/>
      <c r="F30" s="163">
        <f t="shared" si="5"/>
        <v>0</v>
      </c>
      <c r="G30" s="126"/>
      <c r="H30" s="156">
        <f>SUMIF('Rencontres pro'!$C$5:$K$5,$A30,'Rencontres pro'!$C$35:$K$35)</f>
        <v>0</v>
      </c>
      <c r="I30" s="162">
        <f>SUMIF('Rencontres pro'!$C$5:$K$5,$A30,'Rencontres pro'!$C$50:$K$50)</f>
        <v>0</v>
      </c>
      <c r="J30" s="163">
        <f t="shared" si="9"/>
        <v>0</v>
      </c>
      <c r="K30" s="143">
        <f t="shared" si="10"/>
        <v>0</v>
      </c>
    </row>
    <row r="31" spans="1:11">
      <c r="A31" s="207" t="s">
        <v>61</v>
      </c>
      <c r="B31" s="221"/>
      <c r="C31" s="229"/>
      <c r="D31" s="230"/>
      <c r="E31" s="231"/>
      <c r="F31" s="232">
        <f t="shared" si="5"/>
        <v>0</v>
      </c>
      <c r="G31" s="126"/>
      <c r="H31" s="230">
        <f>SUMIF('Rencontres pro'!$C$5:$K$5,$A31,'Rencontres pro'!$C$35:$K$35)</f>
        <v>0</v>
      </c>
      <c r="I31" s="231">
        <f>SUMIF('Rencontres pro'!$C$5:$K$5,$A31,'Rencontres pro'!$C$50:$K$50)</f>
        <v>0</v>
      </c>
      <c r="J31" s="232">
        <f t="shared" si="9"/>
        <v>0</v>
      </c>
      <c r="K31" s="213">
        <f t="shared" si="10"/>
        <v>0</v>
      </c>
    </row>
    <row r="32" spans="1:11">
      <c r="A32" s="215" t="s">
        <v>64</v>
      </c>
      <c r="B32" s="216" t="s">
        <v>256</v>
      </c>
      <c r="C32" s="220"/>
      <c r="D32" s="218">
        <f>SUM(D33:D41)</f>
        <v>0</v>
      </c>
      <c r="E32" s="219">
        <f>SUM(E33:E41)</f>
        <v>0</v>
      </c>
      <c r="F32" s="197">
        <f>SUM(F33:F41)</f>
        <v>0</v>
      </c>
      <c r="G32" s="126"/>
      <c r="H32" s="218" t="e">
        <f>SUM(H33:H41)</f>
        <v>#REF!</v>
      </c>
      <c r="I32" s="219" t="e">
        <f>SUM(I33:I41)</f>
        <v>#REF!</v>
      </c>
      <c r="J32" s="197" t="e">
        <f>SUM(J33:J41)</f>
        <v>#REF!</v>
      </c>
      <c r="K32" s="199" t="e">
        <f>SUM(K33:K41)</f>
        <v>#REF!</v>
      </c>
    </row>
    <row r="33" spans="1:11">
      <c r="A33" s="186" t="s">
        <v>67</v>
      </c>
      <c r="B33" s="214" t="s">
        <v>68</v>
      </c>
      <c r="C33" s="188"/>
      <c r="D33" s="226"/>
      <c r="E33" s="227"/>
      <c r="F33" s="228">
        <f t="shared" si="5"/>
        <v>0</v>
      </c>
      <c r="G33" s="126"/>
      <c r="H33" s="226" t="e">
        <f>SUMIF(#REF!,$A33,#REF!)</f>
        <v>#REF!</v>
      </c>
      <c r="I33" s="227" t="e">
        <f>SUMIF(#REF!,$A33,#REF!)</f>
        <v>#REF!</v>
      </c>
      <c r="J33" s="228" t="e">
        <f t="shared" ref="J33:J41" si="11">H33-I33</f>
        <v>#REF!</v>
      </c>
      <c r="K33" s="206" t="e">
        <f>F33-J33</f>
        <v>#REF!</v>
      </c>
    </row>
    <row r="34" spans="1:11">
      <c r="A34" s="141" t="s">
        <v>71</v>
      </c>
      <c r="B34" s="144" t="s">
        <v>72</v>
      </c>
      <c r="C34" s="151"/>
      <c r="D34" s="156"/>
      <c r="E34" s="162"/>
      <c r="F34" s="163">
        <f t="shared" si="5"/>
        <v>0</v>
      </c>
      <c r="G34" s="126"/>
      <c r="H34" s="156" t="e">
        <f>SUMIF(#REF!,$A34,#REF!)</f>
        <v>#REF!</v>
      </c>
      <c r="I34" s="162" t="e">
        <f>SUMIF(#REF!,$A34,#REF!)</f>
        <v>#REF!</v>
      </c>
      <c r="J34" s="163" t="e">
        <f t="shared" si="11"/>
        <v>#REF!</v>
      </c>
      <c r="K34" s="143" t="e">
        <f t="shared" ref="K34:K41" si="12">F34-J34</f>
        <v>#REF!</v>
      </c>
    </row>
    <row r="35" spans="1:11">
      <c r="A35" s="141" t="s">
        <v>75</v>
      </c>
      <c r="B35" s="144" t="s">
        <v>76</v>
      </c>
      <c r="C35" s="151"/>
      <c r="D35" s="156"/>
      <c r="E35" s="162"/>
      <c r="F35" s="163">
        <f t="shared" si="5"/>
        <v>0</v>
      </c>
      <c r="G35" s="126"/>
      <c r="H35" s="156" t="e">
        <f>SUMIF(#REF!,$A35,#REF!)</f>
        <v>#REF!</v>
      </c>
      <c r="I35" s="162" t="e">
        <f>SUMIF(#REF!,$A35,#REF!)</f>
        <v>#REF!</v>
      </c>
      <c r="J35" s="163" t="e">
        <f t="shared" si="11"/>
        <v>#REF!</v>
      </c>
      <c r="K35" s="143" t="e">
        <f t="shared" si="12"/>
        <v>#REF!</v>
      </c>
    </row>
    <row r="36" spans="1:11">
      <c r="A36" s="141" t="s">
        <v>77</v>
      </c>
      <c r="B36" s="144" t="s">
        <v>78</v>
      </c>
      <c r="C36" s="151"/>
      <c r="D36" s="156"/>
      <c r="E36" s="162"/>
      <c r="F36" s="163">
        <f t="shared" si="5"/>
        <v>0</v>
      </c>
      <c r="G36" s="126"/>
      <c r="H36" s="156" t="e">
        <f>SUMIF(#REF!,$A36,#REF!)</f>
        <v>#REF!</v>
      </c>
      <c r="I36" s="162" t="e">
        <f>SUMIF(#REF!,$A36,#REF!)</f>
        <v>#REF!</v>
      </c>
      <c r="J36" s="163" t="e">
        <f t="shared" si="11"/>
        <v>#REF!</v>
      </c>
      <c r="K36" s="143" t="e">
        <f t="shared" si="12"/>
        <v>#REF!</v>
      </c>
    </row>
    <row r="37" spans="1:11">
      <c r="A37" s="141" t="s">
        <v>79</v>
      </c>
      <c r="B37" s="144" t="s">
        <v>80</v>
      </c>
      <c r="C37" s="151"/>
      <c r="D37" s="156"/>
      <c r="E37" s="162"/>
      <c r="F37" s="163">
        <f t="shared" si="5"/>
        <v>0</v>
      </c>
      <c r="G37" s="126"/>
      <c r="H37" s="156" t="e">
        <f>SUMIF(#REF!,$A37,#REF!)</f>
        <v>#REF!</v>
      </c>
      <c r="I37" s="162" t="e">
        <f>SUMIF(#REF!,$A37,#REF!)</f>
        <v>#REF!</v>
      </c>
      <c r="J37" s="163" t="e">
        <f t="shared" si="11"/>
        <v>#REF!</v>
      </c>
      <c r="K37" s="143" t="e">
        <f t="shared" si="12"/>
        <v>#REF!</v>
      </c>
    </row>
    <row r="38" spans="1:11">
      <c r="A38" s="141" t="s">
        <v>81</v>
      </c>
      <c r="B38" s="144"/>
      <c r="C38" s="152"/>
      <c r="D38" s="156"/>
      <c r="E38" s="162"/>
      <c r="F38" s="163">
        <f t="shared" si="5"/>
        <v>0</v>
      </c>
      <c r="G38" s="126"/>
      <c r="H38" s="156" t="e">
        <f>SUMIF(#REF!,$A38,#REF!)</f>
        <v>#REF!</v>
      </c>
      <c r="I38" s="162" t="e">
        <f>SUMIF(#REF!,$A38,#REF!)</f>
        <v>#REF!</v>
      </c>
      <c r="J38" s="163" t="e">
        <f t="shared" si="11"/>
        <v>#REF!</v>
      </c>
      <c r="K38" s="143" t="e">
        <f t="shared" si="12"/>
        <v>#REF!</v>
      </c>
    </row>
    <row r="39" spans="1:11">
      <c r="A39" s="141" t="s">
        <v>82</v>
      </c>
      <c r="B39" s="144"/>
      <c r="C39" s="152"/>
      <c r="D39" s="156"/>
      <c r="E39" s="162"/>
      <c r="F39" s="163">
        <f t="shared" si="5"/>
        <v>0</v>
      </c>
      <c r="G39" s="126"/>
      <c r="H39" s="156" t="e">
        <f>SUMIF(#REF!,$A39,#REF!)</f>
        <v>#REF!</v>
      </c>
      <c r="I39" s="162" t="e">
        <f>SUMIF(#REF!,$A39,#REF!)</f>
        <v>#REF!</v>
      </c>
      <c r="J39" s="163" t="e">
        <f t="shared" si="11"/>
        <v>#REF!</v>
      </c>
      <c r="K39" s="143" t="e">
        <f t="shared" si="12"/>
        <v>#REF!</v>
      </c>
    </row>
    <row r="40" spans="1:11">
      <c r="A40" s="141" t="s">
        <v>83</v>
      </c>
      <c r="B40" s="144"/>
      <c r="C40" s="152"/>
      <c r="D40" s="156"/>
      <c r="E40" s="162"/>
      <c r="F40" s="163">
        <f t="shared" si="5"/>
        <v>0</v>
      </c>
      <c r="G40" s="126"/>
      <c r="H40" s="156" t="e">
        <f>SUMIF(#REF!,$A40,#REF!)</f>
        <v>#REF!</v>
      </c>
      <c r="I40" s="162" t="e">
        <f>SUMIF(#REF!,$A40,#REF!)</f>
        <v>#REF!</v>
      </c>
      <c r="J40" s="163" t="e">
        <f t="shared" si="11"/>
        <v>#REF!</v>
      </c>
      <c r="K40" s="143" t="e">
        <f t="shared" si="12"/>
        <v>#REF!</v>
      </c>
    </row>
    <row r="41" spans="1:11">
      <c r="A41" s="207" t="s">
        <v>84</v>
      </c>
      <c r="B41" s="221"/>
      <c r="C41" s="229"/>
      <c r="D41" s="230"/>
      <c r="E41" s="231"/>
      <c r="F41" s="232">
        <f t="shared" si="5"/>
        <v>0</v>
      </c>
      <c r="G41" s="126"/>
      <c r="H41" s="230" t="e">
        <f>SUMIF(#REF!,$A41,#REF!)</f>
        <v>#REF!</v>
      </c>
      <c r="I41" s="231" t="e">
        <f>SUMIF(#REF!,$A41,#REF!)</f>
        <v>#REF!</v>
      </c>
      <c r="J41" s="232" t="e">
        <f t="shared" si="11"/>
        <v>#REF!</v>
      </c>
      <c r="K41" s="213" t="e">
        <f t="shared" si="12"/>
        <v>#REF!</v>
      </c>
    </row>
    <row r="42" spans="1:11">
      <c r="A42" s="215" t="s">
        <v>85</v>
      </c>
      <c r="B42" s="216" t="s">
        <v>257</v>
      </c>
      <c r="C42" s="220"/>
      <c r="D42" s="218">
        <f>SUM(D43:D51)</f>
        <v>0</v>
      </c>
      <c r="E42" s="219">
        <f>SUM(E43:E51)</f>
        <v>0</v>
      </c>
      <c r="F42" s="197">
        <f>SUM(F43:F51)</f>
        <v>0</v>
      </c>
      <c r="G42" s="126"/>
      <c r="H42" s="218" t="e">
        <f>SUM(H43:H51)</f>
        <v>#REF!</v>
      </c>
      <c r="I42" s="219" t="e">
        <f>SUM(I43:I51)</f>
        <v>#REF!</v>
      </c>
      <c r="J42" s="197" t="e">
        <f>SUM(J43:J51)</f>
        <v>#REF!</v>
      </c>
      <c r="K42" s="199" t="e">
        <f>SUM(K43:K51)</f>
        <v>#REF!</v>
      </c>
    </row>
    <row r="43" spans="1:11">
      <c r="A43" s="186" t="s">
        <v>86</v>
      </c>
      <c r="B43" s="214" t="s">
        <v>87</v>
      </c>
      <c r="C43" s="188"/>
      <c r="D43" s="226"/>
      <c r="E43" s="227"/>
      <c r="F43" s="228">
        <f t="shared" si="5"/>
        <v>0</v>
      </c>
      <c r="G43" s="126"/>
      <c r="H43" s="226" t="e">
        <f>SUMIF(#REF!,$A43,#REF!)</f>
        <v>#REF!</v>
      </c>
      <c r="I43" s="227" t="e">
        <f>SUMIF(#REF!,$A43,#REF!)</f>
        <v>#REF!</v>
      </c>
      <c r="J43" s="228" t="e">
        <f t="shared" ref="J43:J51" si="13">H43-I43</f>
        <v>#REF!</v>
      </c>
      <c r="K43" s="206" t="e">
        <f>F43-J43</f>
        <v>#REF!</v>
      </c>
    </row>
    <row r="44" spans="1:11">
      <c r="A44" s="141" t="s">
        <v>88</v>
      </c>
      <c r="B44" s="144" t="s">
        <v>70</v>
      </c>
      <c r="C44" s="151"/>
      <c r="D44" s="156"/>
      <c r="E44" s="162"/>
      <c r="F44" s="163">
        <f t="shared" si="5"/>
        <v>0</v>
      </c>
      <c r="G44" s="126"/>
      <c r="H44" s="156" t="e">
        <f>SUMIF(#REF!,$A44,#REF!)</f>
        <v>#REF!</v>
      </c>
      <c r="I44" s="162" t="e">
        <f>SUMIF(#REF!,$A44,#REF!)</f>
        <v>#REF!</v>
      </c>
      <c r="J44" s="163" t="e">
        <f t="shared" si="13"/>
        <v>#REF!</v>
      </c>
      <c r="K44" s="143" t="e">
        <f t="shared" ref="K44:K51" si="14">F44-J44</f>
        <v>#REF!</v>
      </c>
    </row>
    <row r="45" spans="1:11">
      <c r="A45" s="141" t="s">
        <v>89</v>
      </c>
      <c r="B45" s="144"/>
      <c r="C45" s="152"/>
      <c r="D45" s="156"/>
      <c r="E45" s="162"/>
      <c r="F45" s="163">
        <f t="shared" si="5"/>
        <v>0</v>
      </c>
      <c r="G45" s="126"/>
      <c r="H45" s="156" t="e">
        <f>SUMIF(#REF!,$A45,#REF!)</f>
        <v>#REF!</v>
      </c>
      <c r="I45" s="162" t="e">
        <f>SUMIF(#REF!,$A45,#REF!)</f>
        <v>#REF!</v>
      </c>
      <c r="J45" s="163" t="e">
        <f t="shared" si="13"/>
        <v>#REF!</v>
      </c>
      <c r="K45" s="143" t="e">
        <f t="shared" si="14"/>
        <v>#REF!</v>
      </c>
    </row>
    <row r="46" spans="1:11">
      <c r="A46" s="141" t="s">
        <v>90</v>
      </c>
      <c r="B46" s="144"/>
      <c r="C46" s="152"/>
      <c r="D46" s="156"/>
      <c r="E46" s="162"/>
      <c r="F46" s="163">
        <f t="shared" si="5"/>
        <v>0</v>
      </c>
      <c r="G46" s="126"/>
      <c r="H46" s="156" t="e">
        <f>SUMIF(#REF!,$A46,#REF!)</f>
        <v>#REF!</v>
      </c>
      <c r="I46" s="162" t="e">
        <f>SUMIF(#REF!,$A46,#REF!)</f>
        <v>#REF!</v>
      </c>
      <c r="J46" s="163" t="e">
        <f t="shared" si="13"/>
        <v>#REF!</v>
      </c>
      <c r="K46" s="143" t="e">
        <f t="shared" si="14"/>
        <v>#REF!</v>
      </c>
    </row>
    <row r="47" spans="1:11">
      <c r="A47" s="141" t="s">
        <v>91</v>
      </c>
      <c r="B47" s="144"/>
      <c r="C47" s="152"/>
      <c r="D47" s="156"/>
      <c r="E47" s="162"/>
      <c r="F47" s="163">
        <f t="shared" si="5"/>
        <v>0</v>
      </c>
      <c r="G47" s="126"/>
      <c r="H47" s="156" t="e">
        <f>SUMIF(#REF!,$A47,#REF!)</f>
        <v>#REF!</v>
      </c>
      <c r="I47" s="162" t="e">
        <f>SUMIF(#REF!,$A47,#REF!)</f>
        <v>#REF!</v>
      </c>
      <c r="J47" s="163" t="e">
        <f t="shared" si="13"/>
        <v>#REF!</v>
      </c>
      <c r="K47" s="143" t="e">
        <f t="shared" si="14"/>
        <v>#REF!</v>
      </c>
    </row>
    <row r="48" spans="1:11">
      <c r="A48" s="141" t="s">
        <v>92</v>
      </c>
      <c r="B48" s="144"/>
      <c r="C48" s="152"/>
      <c r="D48" s="156"/>
      <c r="E48" s="162"/>
      <c r="F48" s="163">
        <f t="shared" si="5"/>
        <v>0</v>
      </c>
      <c r="G48" s="126"/>
      <c r="H48" s="156" t="e">
        <f>SUMIF(#REF!,$A48,#REF!)</f>
        <v>#REF!</v>
      </c>
      <c r="I48" s="162" t="e">
        <f>SUMIF(#REF!,$A48,#REF!)</f>
        <v>#REF!</v>
      </c>
      <c r="J48" s="163" t="e">
        <f t="shared" si="13"/>
        <v>#REF!</v>
      </c>
      <c r="K48" s="143" t="e">
        <f t="shared" si="14"/>
        <v>#REF!</v>
      </c>
    </row>
    <row r="49" spans="1:11">
      <c r="A49" s="141" t="s">
        <v>93</v>
      </c>
      <c r="B49" s="144"/>
      <c r="C49" s="152"/>
      <c r="D49" s="156"/>
      <c r="E49" s="162"/>
      <c r="F49" s="163">
        <f t="shared" si="5"/>
        <v>0</v>
      </c>
      <c r="G49" s="126"/>
      <c r="H49" s="156" t="e">
        <f>SUMIF(#REF!,$A49,#REF!)</f>
        <v>#REF!</v>
      </c>
      <c r="I49" s="162" t="e">
        <f>SUMIF(#REF!,$A49,#REF!)</f>
        <v>#REF!</v>
      </c>
      <c r="J49" s="163" t="e">
        <f t="shared" si="13"/>
        <v>#REF!</v>
      </c>
      <c r="K49" s="143" t="e">
        <f t="shared" si="14"/>
        <v>#REF!</v>
      </c>
    </row>
    <row r="50" spans="1:11">
      <c r="A50" s="141" t="s">
        <v>94</v>
      </c>
      <c r="B50" s="144"/>
      <c r="C50" s="152"/>
      <c r="D50" s="156"/>
      <c r="E50" s="162"/>
      <c r="F50" s="163">
        <f t="shared" si="5"/>
        <v>0</v>
      </c>
      <c r="G50" s="126"/>
      <c r="H50" s="156" t="e">
        <f>SUMIF(#REF!,$A50,#REF!)</f>
        <v>#REF!</v>
      </c>
      <c r="I50" s="162" t="e">
        <f>SUMIF(#REF!,$A50,#REF!)</f>
        <v>#REF!</v>
      </c>
      <c r="J50" s="163" t="e">
        <f t="shared" si="13"/>
        <v>#REF!</v>
      </c>
      <c r="K50" s="143" t="e">
        <f t="shared" si="14"/>
        <v>#REF!</v>
      </c>
    </row>
    <row r="51" spans="1:11">
      <c r="A51" s="207" t="s">
        <v>95</v>
      </c>
      <c r="B51" s="221"/>
      <c r="C51" s="229"/>
      <c r="D51" s="230"/>
      <c r="E51" s="231"/>
      <c r="F51" s="232">
        <f t="shared" si="5"/>
        <v>0</v>
      </c>
      <c r="G51" s="126"/>
      <c r="H51" s="230" t="e">
        <f>SUMIF(#REF!,$A51,#REF!)</f>
        <v>#REF!</v>
      </c>
      <c r="I51" s="231" t="e">
        <f>SUMIF(#REF!,$A51,#REF!)</f>
        <v>#REF!</v>
      </c>
      <c r="J51" s="232" t="e">
        <f t="shared" si="13"/>
        <v>#REF!</v>
      </c>
      <c r="K51" s="213" t="e">
        <f t="shared" si="14"/>
        <v>#REF!</v>
      </c>
    </row>
    <row r="52" spans="1:11">
      <c r="A52" s="215" t="s">
        <v>96</v>
      </c>
      <c r="B52" s="216" t="s">
        <v>258</v>
      </c>
      <c r="C52" s="220"/>
      <c r="D52" s="218">
        <f>SUM(D53:D61)</f>
        <v>0</v>
      </c>
      <c r="E52" s="219">
        <f>SUM(E53:E61)</f>
        <v>0</v>
      </c>
      <c r="F52" s="197">
        <f>SUM(F53:F61)</f>
        <v>0</v>
      </c>
      <c r="G52" s="126"/>
      <c r="H52" s="218" t="e">
        <f>SUM(H53:H61)</f>
        <v>#REF!</v>
      </c>
      <c r="I52" s="219" t="e">
        <f>SUM(I53:I61)</f>
        <v>#REF!</v>
      </c>
      <c r="J52" s="197" t="e">
        <f>SUM(J53:J61)</f>
        <v>#REF!</v>
      </c>
      <c r="K52" s="199" t="e">
        <f>SUM(K53:K61)</f>
        <v>#REF!</v>
      </c>
    </row>
    <row r="53" spans="1:11">
      <c r="A53" s="186" t="s">
        <v>97</v>
      </c>
      <c r="B53" s="214" t="s">
        <v>98</v>
      </c>
      <c r="C53" s="188"/>
      <c r="D53" s="226"/>
      <c r="E53" s="227"/>
      <c r="F53" s="228">
        <f t="shared" si="5"/>
        <v>0</v>
      </c>
      <c r="G53" s="126"/>
      <c r="H53" s="226" t="e">
        <f>SUMIF(#REF!,$A53,#REF!)</f>
        <v>#REF!</v>
      </c>
      <c r="I53" s="227" t="e">
        <f>SUMIF(#REF!,$A53,#REF!)</f>
        <v>#REF!</v>
      </c>
      <c r="J53" s="228" t="e">
        <f t="shared" ref="J53:J61" si="15">H53-I53</f>
        <v>#REF!</v>
      </c>
      <c r="K53" s="206" t="e">
        <f>F53-J53</f>
        <v>#REF!</v>
      </c>
    </row>
    <row r="54" spans="1:11">
      <c r="A54" s="141" t="s">
        <v>99</v>
      </c>
      <c r="B54" s="144" t="s">
        <v>100</v>
      </c>
      <c r="C54" s="151"/>
      <c r="D54" s="156"/>
      <c r="E54" s="162"/>
      <c r="F54" s="163">
        <f t="shared" si="5"/>
        <v>0</v>
      </c>
      <c r="G54" s="126"/>
      <c r="H54" s="156" t="e">
        <f>SUMIF(#REF!,$A54,#REF!)</f>
        <v>#REF!</v>
      </c>
      <c r="I54" s="162" t="e">
        <f>SUMIF(#REF!,$A54,#REF!)</f>
        <v>#REF!</v>
      </c>
      <c r="J54" s="163" t="e">
        <f t="shared" si="15"/>
        <v>#REF!</v>
      </c>
      <c r="K54" s="143" t="e">
        <f t="shared" ref="K54:K61" si="16">F54-J54</f>
        <v>#REF!</v>
      </c>
    </row>
    <row r="55" spans="1:11">
      <c r="A55" s="141" t="s">
        <v>101</v>
      </c>
      <c r="B55" s="144"/>
      <c r="C55" s="152"/>
      <c r="D55" s="156"/>
      <c r="E55" s="162"/>
      <c r="F55" s="163">
        <f t="shared" si="5"/>
        <v>0</v>
      </c>
      <c r="G55" s="126"/>
      <c r="H55" s="156" t="e">
        <f>SUMIF(#REF!,$A55,#REF!)</f>
        <v>#REF!</v>
      </c>
      <c r="I55" s="162" t="e">
        <f>SUMIF(#REF!,$A55,#REF!)</f>
        <v>#REF!</v>
      </c>
      <c r="J55" s="163" t="e">
        <f t="shared" si="15"/>
        <v>#REF!</v>
      </c>
      <c r="K55" s="143" t="e">
        <f t="shared" si="16"/>
        <v>#REF!</v>
      </c>
    </row>
    <row r="56" spans="1:11">
      <c r="A56" s="141" t="s">
        <v>102</v>
      </c>
      <c r="B56" s="144"/>
      <c r="C56" s="152"/>
      <c r="D56" s="156"/>
      <c r="E56" s="162"/>
      <c r="F56" s="163">
        <f t="shared" si="5"/>
        <v>0</v>
      </c>
      <c r="G56" s="126"/>
      <c r="H56" s="156" t="e">
        <f>SUMIF(#REF!,$A56,#REF!)</f>
        <v>#REF!</v>
      </c>
      <c r="I56" s="162" t="e">
        <f>SUMIF(#REF!,$A56,#REF!)</f>
        <v>#REF!</v>
      </c>
      <c r="J56" s="163" t="e">
        <f t="shared" si="15"/>
        <v>#REF!</v>
      </c>
      <c r="K56" s="143" t="e">
        <f t="shared" si="16"/>
        <v>#REF!</v>
      </c>
    </row>
    <row r="57" spans="1:11">
      <c r="A57" s="141" t="s">
        <v>103</v>
      </c>
      <c r="B57" s="144"/>
      <c r="C57" s="152"/>
      <c r="D57" s="156"/>
      <c r="E57" s="162"/>
      <c r="F57" s="163">
        <f t="shared" si="5"/>
        <v>0</v>
      </c>
      <c r="G57" s="126"/>
      <c r="H57" s="156" t="e">
        <f>SUMIF(#REF!,$A57,#REF!)</f>
        <v>#REF!</v>
      </c>
      <c r="I57" s="162" t="e">
        <f>SUMIF(#REF!,$A57,#REF!)</f>
        <v>#REF!</v>
      </c>
      <c r="J57" s="163" t="e">
        <f t="shared" si="15"/>
        <v>#REF!</v>
      </c>
      <c r="K57" s="143" t="e">
        <f t="shared" si="16"/>
        <v>#REF!</v>
      </c>
    </row>
    <row r="58" spans="1:11">
      <c r="A58" s="141" t="s">
        <v>104</v>
      </c>
      <c r="B58" s="144"/>
      <c r="C58" s="152"/>
      <c r="D58" s="156"/>
      <c r="E58" s="162"/>
      <c r="F58" s="163">
        <f t="shared" si="5"/>
        <v>0</v>
      </c>
      <c r="G58" s="126"/>
      <c r="H58" s="156" t="e">
        <f>SUMIF(#REF!,$A58,#REF!)</f>
        <v>#REF!</v>
      </c>
      <c r="I58" s="162" t="e">
        <f>SUMIF(#REF!,$A58,#REF!)</f>
        <v>#REF!</v>
      </c>
      <c r="J58" s="163" t="e">
        <f t="shared" si="15"/>
        <v>#REF!</v>
      </c>
      <c r="K58" s="143" t="e">
        <f t="shared" si="16"/>
        <v>#REF!</v>
      </c>
    </row>
    <row r="59" spans="1:11">
      <c r="A59" s="141" t="s">
        <v>105</v>
      </c>
      <c r="B59" s="144"/>
      <c r="C59" s="152"/>
      <c r="D59" s="156"/>
      <c r="E59" s="162"/>
      <c r="F59" s="163">
        <f t="shared" si="5"/>
        <v>0</v>
      </c>
      <c r="G59" s="126"/>
      <c r="H59" s="156" t="e">
        <f>SUMIF(#REF!,$A59,#REF!)</f>
        <v>#REF!</v>
      </c>
      <c r="I59" s="162" t="e">
        <f>SUMIF(#REF!,$A59,#REF!)</f>
        <v>#REF!</v>
      </c>
      <c r="J59" s="163" t="e">
        <f t="shared" si="15"/>
        <v>#REF!</v>
      </c>
      <c r="K59" s="143" t="e">
        <f t="shared" si="16"/>
        <v>#REF!</v>
      </c>
    </row>
    <row r="60" spans="1:11">
      <c r="A60" s="141" t="s">
        <v>106</v>
      </c>
      <c r="B60" s="144"/>
      <c r="C60" s="152"/>
      <c r="D60" s="156"/>
      <c r="E60" s="162"/>
      <c r="F60" s="163">
        <f t="shared" si="5"/>
        <v>0</v>
      </c>
      <c r="G60" s="126"/>
      <c r="H60" s="156" t="e">
        <f>SUMIF(#REF!,$A60,#REF!)</f>
        <v>#REF!</v>
      </c>
      <c r="I60" s="162" t="e">
        <f>SUMIF(#REF!,$A60,#REF!)</f>
        <v>#REF!</v>
      </c>
      <c r="J60" s="163" t="e">
        <f t="shared" si="15"/>
        <v>#REF!</v>
      </c>
      <c r="K60" s="143" t="e">
        <f t="shared" si="16"/>
        <v>#REF!</v>
      </c>
    </row>
    <row r="61" spans="1:11">
      <c r="A61" s="207" t="s">
        <v>107</v>
      </c>
      <c r="B61" s="221"/>
      <c r="C61" s="229"/>
      <c r="D61" s="230"/>
      <c r="E61" s="231"/>
      <c r="F61" s="232">
        <f t="shared" si="5"/>
        <v>0</v>
      </c>
      <c r="G61" s="126"/>
      <c r="H61" s="230" t="e">
        <f>SUMIF(#REF!,$A61,#REF!)</f>
        <v>#REF!</v>
      </c>
      <c r="I61" s="231" t="e">
        <f>SUMIF(#REF!,$A61,#REF!)</f>
        <v>#REF!</v>
      </c>
      <c r="J61" s="232" t="e">
        <f t="shared" si="15"/>
        <v>#REF!</v>
      </c>
      <c r="K61" s="213" t="e">
        <f t="shared" si="16"/>
        <v>#REF!</v>
      </c>
    </row>
    <row r="62" spans="1:11">
      <c r="A62" s="215" t="s">
        <v>108</v>
      </c>
      <c r="B62" s="216" t="s">
        <v>259</v>
      </c>
      <c r="C62" s="220"/>
      <c r="D62" s="218">
        <f>SUM(D63:D71)</f>
        <v>0</v>
      </c>
      <c r="E62" s="219">
        <f>SUM(E63:E71)</f>
        <v>0</v>
      </c>
      <c r="F62" s="197">
        <f>SUM(F63:F71)</f>
        <v>0</v>
      </c>
      <c r="G62" s="126"/>
      <c r="H62" s="218" t="e">
        <f>SUM(H63:H71)</f>
        <v>#REF!</v>
      </c>
      <c r="I62" s="219" t="e">
        <f>SUM(I63:I71)</f>
        <v>#REF!</v>
      </c>
      <c r="J62" s="197" t="e">
        <f>SUM(J63:J71)</f>
        <v>#REF!</v>
      </c>
      <c r="K62" s="199" t="e">
        <f>SUM(K63:K71)</f>
        <v>#REF!</v>
      </c>
    </row>
    <row r="63" spans="1:11">
      <c r="A63" s="186" t="s">
        <v>109</v>
      </c>
      <c r="B63" s="214" t="s">
        <v>110</v>
      </c>
      <c r="C63" s="188"/>
      <c r="D63" s="226"/>
      <c r="E63" s="227"/>
      <c r="F63" s="228">
        <f t="shared" si="5"/>
        <v>0</v>
      </c>
      <c r="G63" s="126"/>
      <c r="H63" s="226" t="e">
        <f>SUMIF(#REF!,$A63,#REF!)</f>
        <v>#REF!</v>
      </c>
      <c r="I63" s="227" t="e">
        <f>SUMIF(#REF!,$A63,#REF!)</f>
        <v>#REF!</v>
      </c>
      <c r="J63" s="228" t="e">
        <f t="shared" ref="J63:J71" si="17">H63-I63</f>
        <v>#REF!</v>
      </c>
      <c r="K63" s="206" t="e">
        <f>F63-J63</f>
        <v>#REF!</v>
      </c>
    </row>
    <row r="64" spans="1:11">
      <c r="A64" s="141" t="s">
        <v>111</v>
      </c>
      <c r="B64" s="144" t="s">
        <v>112</v>
      </c>
      <c r="C64" s="151"/>
      <c r="D64" s="156"/>
      <c r="E64" s="162"/>
      <c r="F64" s="163">
        <f t="shared" si="5"/>
        <v>0</v>
      </c>
      <c r="G64" s="126"/>
      <c r="H64" s="156" t="e">
        <f>SUMIF(#REF!,$A64,#REF!)</f>
        <v>#REF!</v>
      </c>
      <c r="I64" s="162" t="e">
        <f>SUMIF(#REF!,$A64,#REF!)</f>
        <v>#REF!</v>
      </c>
      <c r="J64" s="163" t="e">
        <f t="shared" si="17"/>
        <v>#REF!</v>
      </c>
      <c r="K64" s="143" t="e">
        <f t="shared" ref="K64:K71" si="18">F64-J64</f>
        <v>#REF!</v>
      </c>
    </row>
    <row r="65" spans="1:11">
      <c r="A65" s="141" t="s">
        <v>113</v>
      </c>
      <c r="B65" s="144" t="s">
        <v>114</v>
      </c>
      <c r="C65" s="151"/>
      <c r="D65" s="156"/>
      <c r="E65" s="162"/>
      <c r="F65" s="163">
        <f t="shared" si="5"/>
        <v>0</v>
      </c>
      <c r="G65" s="126"/>
      <c r="H65" s="156" t="e">
        <f>SUMIF(#REF!,$A65,#REF!)</f>
        <v>#REF!</v>
      </c>
      <c r="I65" s="162" t="e">
        <f>SUMIF(#REF!,$A65,#REF!)</f>
        <v>#REF!</v>
      </c>
      <c r="J65" s="163" t="e">
        <f t="shared" si="17"/>
        <v>#REF!</v>
      </c>
      <c r="K65" s="143" t="e">
        <f t="shared" si="18"/>
        <v>#REF!</v>
      </c>
    </row>
    <row r="66" spans="1:11">
      <c r="A66" s="141" t="s">
        <v>115</v>
      </c>
      <c r="B66" s="144" t="s">
        <v>116</v>
      </c>
      <c r="C66" s="151"/>
      <c r="D66" s="156"/>
      <c r="E66" s="162"/>
      <c r="F66" s="163">
        <f t="shared" si="5"/>
        <v>0</v>
      </c>
      <c r="G66" s="126"/>
      <c r="H66" s="156" t="e">
        <f>SUMIF(#REF!,$A66,#REF!)</f>
        <v>#REF!</v>
      </c>
      <c r="I66" s="162" t="e">
        <f>SUMIF(#REF!,$A66,#REF!)</f>
        <v>#REF!</v>
      </c>
      <c r="J66" s="163" t="e">
        <f t="shared" si="17"/>
        <v>#REF!</v>
      </c>
      <c r="K66" s="143" t="e">
        <f t="shared" si="18"/>
        <v>#REF!</v>
      </c>
    </row>
    <row r="67" spans="1:11">
      <c r="A67" s="141" t="s">
        <v>117</v>
      </c>
      <c r="B67" s="144" t="s">
        <v>118</v>
      </c>
      <c r="C67" s="151"/>
      <c r="D67" s="156"/>
      <c r="E67" s="162"/>
      <c r="F67" s="163">
        <f t="shared" si="5"/>
        <v>0</v>
      </c>
      <c r="G67" s="126"/>
      <c r="H67" s="156" t="e">
        <f>SUMIF(#REF!,$A67,#REF!)</f>
        <v>#REF!</v>
      </c>
      <c r="I67" s="162" t="e">
        <f>SUMIF(#REF!,$A67,#REF!)</f>
        <v>#REF!</v>
      </c>
      <c r="J67" s="163" t="e">
        <f t="shared" si="17"/>
        <v>#REF!</v>
      </c>
      <c r="K67" s="143" t="e">
        <f t="shared" si="18"/>
        <v>#REF!</v>
      </c>
    </row>
    <row r="68" spans="1:11">
      <c r="A68" s="141" t="s">
        <v>119</v>
      </c>
      <c r="B68" s="144" t="s">
        <v>121</v>
      </c>
      <c r="C68" s="151"/>
      <c r="D68" s="156"/>
      <c r="E68" s="162"/>
      <c r="F68" s="163">
        <f t="shared" ref="F68:F118" si="19">D68-E68</f>
        <v>0</v>
      </c>
      <c r="G68" s="126"/>
      <c r="H68" s="156" t="e">
        <f>SUMIF(#REF!,$A68,#REF!)</f>
        <v>#REF!</v>
      </c>
      <c r="I68" s="162" t="e">
        <f>SUMIF(#REF!,$A68,#REF!)</f>
        <v>#REF!</v>
      </c>
      <c r="J68" s="163" t="e">
        <f t="shared" si="17"/>
        <v>#REF!</v>
      </c>
      <c r="K68" s="143" t="e">
        <f t="shared" si="18"/>
        <v>#REF!</v>
      </c>
    </row>
    <row r="69" spans="1:11">
      <c r="A69" s="141" t="s">
        <v>120</v>
      </c>
      <c r="B69" s="144"/>
      <c r="C69" s="152"/>
      <c r="D69" s="156"/>
      <c r="E69" s="162"/>
      <c r="F69" s="163">
        <f t="shared" si="19"/>
        <v>0</v>
      </c>
      <c r="G69" s="126"/>
      <c r="H69" s="156" t="e">
        <f>SUMIF(#REF!,$A69,#REF!)</f>
        <v>#REF!</v>
      </c>
      <c r="I69" s="162" t="e">
        <f>SUMIF(#REF!,$A69,#REF!)</f>
        <v>#REF!</v>
      </c>
      <c r="J69" s="163" t="e">
        <f t="shared" si="17"/>
        <v>#REF!</v>
      </c>
      <c r="K69" s="143" t="e">
        <f t="shared" si="18"/>
        <v>#REF!</v>
      </c>
    </row>
    <row r="70" spans="1:11">
      <c r="A70" s="141" t="s">
        <v>122</v>
      </c>
      <c r="B70" s="145"/>
      <c r="C70" s="152"/>
      <c r="D70" s="156"/>
      <c r="E70" s="162"/>
      <c r="F70" s="163">
        <f t="shared" si="19"/>
        <v>0</v>
      </c>
      <c r="G70" s="126"/>
      <c r="H70" s="156" t="e">
        <f>SUMIF(#REF!,$A70,#REF!)</f>
        <v>#REF!</v>
      </c>
      <c r="I70" s="162" t="e">
        <f>SUMIF(#REF!,$A70,#REF!)</f>
        <v>#REF!</v>
      </c>
      <c r="J70" s="163" t="e">
        <f t="shared" si="17"/>
        <v>#REF!</v>
      </c>
      <c r="K70" s="143" t="e">
        <f t="shared" si="18"/>
        <v>#REF!</v>
      </c>
    </row>
    <row r="71" spans="1:11">
      <c r="A71" s="207" t="s">
        <v>123</v>
      </c>
      <c r="B71" s="221"/>
      <c r="C71" s="229"/>
      <c r="D71" s="230"/>
      <c r="E71" s="231"/>
      <c r="F71" s="232">
        <f t="shared" si="19"/>
        <v>0</v>
      </c>
      <c r="G71" s="126"/>
      <c r="H71" s="230" t="e">
        <f>SUMIF(#REF!,$A71,#REF!)</f>
        <v>#REF!</v>
      </c>
      <c r="I71" s="231" t="e">
        <f>SUMIF(#REF!,$A71,#REF!)</f>
        <v>#REF!</v>
      </c>
      <c r="J71" s="232" t="e">
        <f t="shared" si="17"/>
        <v>#REF!</v>
      </c>
      <c r="K71" s="213" t="e">
        <f t="shared" si="18"/>
        <v>#REF!</v>
      </c>
    </row>
    <row r="72" spans="1:11">
      <c r="A72" s="233" t="s">
        <v>124</v>
      </c>
      <c r="B72" s="234" t="s">
        <v>125</v>
      </c>
      <c r="C72" s="220"/>
      <c r="D72" s="218">
        <f>SUM(D73:D81)</f>
        <v>0</v>
      </c>
      <c r="E72" s="219">
        <f>SUM(E73:E81)</f>
        <v>0</v>
      </c>
      <c r="F72" s="197">
        <f>SUM(F73:F81)</f>
        <v>0</v>
      </c>
      <c r="G72" s="126"/>
      <c r="H72" s="218" t="e">
        <f>SUM(H73:H81)</f>
        <v>#REF!</v>
      </c>
      <c r="I72" s="219" t="e">
        <f>SUM(I73:I81)</f>
        <v>#REF!</v>
      </c>
      <c r="J72" s="197" t="e">
        <f t="shared" ref="J72:K72" si="20">SUM(J73:J81)</f>
        <v>#REF!</v>
      </c>
      <c r="K72" s="199" t="e">
        <f t="shared" si="20"/>
        <v>#REF!</v>
      </c>
    </row>
    <row r="73" spans="1:11">
      <c r="A73" s="186" t="s">
        <v>126</v>
      </c>
      <c r="B73" s="214" t="s">
        <v>127</v>
      </c>
      <c r="C73" s="188"/>
      <c r="D73" s="226"/>
      <c r="E73" s="227"/>
      <c r="F73" s="228">
        <f t="shared" si="19"/>
        <v>0</v>
      </c>
      <c r="G73" s="126"/>
      <c r="H73" s="226" t="e">
        <f>SUMIF(#REF!,$A73,#REF!)</f>
        <v>#REF!</v>
      </c>
      <c r="I73" s="227" t="e">
        <f>SUMIF(#REF!,$A73,#REF!)</f>
        <v>#REF!</v>
      </c>
      <c r="J73" s="228" t="e">
        <f t="shared" ref="J73:J81" si="21">H73-I73</f>
        <v>#REF!</v>
      </c>
      <c r="K73" s="206" t="e">
        <f t="shared" ref="K73:K81" si="22">F73-J73</f>
        <v>#REF!</v>
      </c>
    </row>
    <row r="74" spans="1:11">
      <c r="A74" s="141" t="s">
        <v>128</v>
      </c>
      <c r="B74" s="144" t="s">
        <v>129</v>
      </c>
      <c r="C74" s="151"/>
      <c r="D74" s="156"/>
      <c r="E74" s="162"/>
      <c r="F74" s="163">
        <f t="shared" si="19"/>
        <v>0</v>
      </c>
      <c r="G74" s="126"/>
      <c r="H74" s="156" t="e">
        <f>SUMIF(#REF!,$A74,#REF!)</f>
        <v>#REF!</v>
      </c>
      <c r="I74" s="162" t="e">
        <f>SUMIF(#REF!,$A74,#REF!)</f>
        <v>#REF!</v>
      </c>
      <c r="J74" s="163" t="e">
        <f t="shared" si="21"/>
        <v>#REF!</v>
      </c>
      <c r="K74" s="143" t="e">
        <f t="shared" si="22"/>
        <v>#REF!</v>
      </c>
    </row>
    <row r="75" spans="1:11">
      <c r="A75" s="141" t="s">
        <v>130</v>
      </c>
      <c r="B75" s="144" t="s">
        <v>131</v>
      </c>
      <c r="C75" s="151"/>
      <c r="D75" s="156"/>
      <c r="E75" s="162"/>
      <c r="F75" s="163">
        <f t="shared" si="19"/>
        <v>0</v>
      </c>
      <c r="G75" s="126"/>
      <c r="H75" s="156" t="e">
        <f>SUMIF(#REF!,$A75,#REF!)</f>
        <v>#REF!</v>
      </c>
      <c r="I75" s="162" t="e">
        <f>SUMIF(#REF!,$A75,#REF!)</f>
        <v>#REF!</v>
      </c>
      <c r="J75" s="163" t="e">
        <f t="shared" si="21"/>
        <v>#REF!</v>
      </c>
      <c r="K75" s="143" t="e">
        <f t="shared" si="22"/>
        <v>#REF!</v>
      </c>
    </row>
    <row r="76" spans="1:11">
      <c r="A76" s="141" t="s">
        <v>143</v>
      </c>
      <c r="B76" s="144"/>
      <c r="C76" s="152"/>
      <c r="D76" s="156"/>
      <c r="E76" s="162"/>
      <c r="F76" s="163">
        <f t="shared" si="19"/>
        <v>0</v>
      </c>
      <c r="G76" s="126"/>
      <c r="H76" s="156" t="e">
        <f>SUMIF(#REF!,$A76,#REF!)</f>
        <v>#REF!</v>
      </c>
      <c r="I76" s="162" t="e">
        <f>SUMIF(#REF!,$A76,#REF!)</f>
        <v>#REF!</v>
      </c>
      <c r="J76" s="163" t="e">
        <f t="shared" si="21"/>
        <v>#REF!</v>
      </c>
      <c r="K76" s="143" t="e">
        <f t="shared" si="22"/>
        <v>#REF!</v>
      </c>
    </row>
    <row r="77" spans="1:11">
      <c r="A77" s="141" t="s">
        <v>144</v>
      </c>
      <c r="B77" s="144"/>
      <c r="C77" s="152"/>
      <c r="D77" s="156"/>
      <c r="E77" s="162"/>
      <c r="F77" s="163">
        <f t="shared" si="19"/>
        <v>0</v>
      </c>
      <c r="G77" s="126"/>
      <c r="H77" s="156" t="e">
        <f>SUMIF(#REF!,$A77,#REF!)</f>
        <v>#REF!</v>
      </c>
      <c r="I77" s="162" t="e">
        <f>SUMIF(#REF!,$A77,#REF!)</f>
        <v>#REF!</v>
      </c>
      <c r="J77" s="163" t="e">
        <f t="shared" si="21"/>
        <v>#REF!</v>
      </c>
      <c r="K77" s="143" t="e">
        <f t="shared" si="22"/>
        <v>#REF!</v>
      </c>
    </row>
    <row r="78" spans="1:11">
      <c r="A78" s="141" t="s">
        <v>145</v>
      </c>
      <c r="B78" s="144"/>
      <c r="C78" s="152"/>
      <c r="D78" s="156"/>
      <c r="E78" s="162"/>
      <c r="F78" s="163">
        <f t="shared" si="19"/>
        <v>0</v>
      </c>
      <c r="G78" s="126"/>
      <c r="H78" s="156" t="e">
        <f>SUMIF(#REF!,$A78,#REF!)</f>
        <v>#REF!</v>
      </c>
      <c r="I78" s="162" t="e">
        <f>SUMIF(#REF!,$A78,#REF!)</f>
        <v>#REF!</v>
      </c>
      <c r="J78" s="163" t="e">
        <f t="shared" si="21"/>
        <v>#REF!</v>
      </c>
      <c r="K78" s="143" t="e">
        <f t="shared" si="22"/>
        <v>#REF!</v>
      </c>
    </row>
    <row r="79" spans="1:11">
      <c r="A79" s="141" t="s">
        <v>146</v>
      </c>
      <c r="B79" s="144"/>
      <c r="C79" s="152"/>
      <c r="D79" s="156"/>
      <c r="E79" s="162"/>
      <c r="F79" s="163">
        <f t="shared" ref="F79:F80" si="23">D79-E79</f>
        <v>0</v>
      </c>
      <c r="G79" s="126"/>
      <c r="H79" s="156" t="e">
        <f>SUMIF(#REF!,$A79,#REF!)</f>
        <v>#REF!</v>
      </c>
      <c r="I79" s="162" t="e">
        <f>SUMIF(#REF!,$A79,#REF!)</f>
        <v>#REF!</v>
      </c>
      <c r="J79" s="163" t="e">
        <f t="shared" si="21"/>
        <v>#REF!</v>
      </c>
      <c r="K79" s="143" t="e">
        <f t="shared" ref="K79:K80" si="24">F79-J79</f>
        <v>#REF!</v>
      </c>
    </row>
    <row r="80" spans="1:11">
      <c r="A80" s="141" t="s">
        <v>260</v>
      </c>
      <c r="B80" s="144"/>
      <c r="C80" s="152"/>
      <c r="D80" s="156"/>
      <c r="E80" s="162"/>
      <c r="F80" s="163">
        <f t="shared" si="23"/>
        <v>0</v>
      </c>
      <c r="G80" s="126"/>
      <c r="H80" s="156" t="e">
        <f>SUMIF(#REF!,$A80,#REF!)</f>
        <v>#REF!</v>
      </c>
      <c r="I80" s="162" t="e">
        <f>SUMIF(#REF!,$A80,#REF!)</f>
        <v>#REF!</v>
      </c>
      <c r="J80" s="163" t="e">
        <f t="shared" si="21"/>
        <v>#REF!</v>
      </c>
      <c r="K80" s="143" t="e">
        <f t="shared" si="24"/>
        <v>#REF!</v>
      </c>
    </row>
    <row r="81" spans="1:11">
      <c r="A81" s="207" t="s">
        <v>261</v>
      </c>
      <c r="B81" s="221"/>
      <c r="C81" s="229"/>
      <c r="D81" s="230"/>
      <c r="E81" s="231"/>
      <c r="F81" s="232">
        <f t="shared" si="19"/>
        <v>0</v>
      </c>
      <c r="G81" s="126"/>
      <c r="H81" s="230" t="e">
        <f>SUMIF(#REF!,$A81,#REF!)</f>
        <v>#REF!</v>
      </c>
      <c r="I81" s="231" t="e">
        <f>SUMIF(#REF!,$A81,#REF!)</f>
        <v>#REF!</v>
      </c>
      <c r="J81" s="232" t="e">
        <f t="shared" si="21"/>
        <v>#REF!</v>
      </c>
      <c r="K81" s="213" t="e">
        <f t="shared" si="22"/>
        <v>#REF!</v>
      </c>
    </row>
    <row r="82" spans="1:11">
      <c r="A82" s="233" t="s">
        <v>132</v>
      </c>
      <c r="B82" s="234" t="s">
        <v>133</v>
      </c>
      <c r="C82" s="220"/>
      <c r="D82" s="218">
        <f>SUM(D83:D91)</f>
        <v>0</v>
      </c>
      <c r="E82" s="219">
        <f>SUM(E83:E91)</f>
        <v>0</v>
      </c>
      <c r="F82" s="197">
        <f>SUM(F83:F91)</f>
        <v>0</v>
      </c>
      <c r="G82" s="126"/>
      <c r="H82" s="218" t="e">
        <f>SUM(H83:H91)</f>
        <v>#REF!</v>
      </c>
      <c r="I82" s="219" t="e">
        <f>SUM(I83:I91)</f>
        <v>#REF!</v>
      </c>
      <c r="J82" s="197" t="e">
        <f t="shared" ref="J82:K82" si="25">SUM(J83:J91)</f>
        <v>#REF!</v>
      </c>
      <c r="K82" s="199" t="e">
        <f t="shared" si="25"/>
        <v>#REF!</v>
      </c>
    </row>
    <row r="83" spans="1:11">
      <c r="A83" s="186" t="s">
        <v>134</v>
      </c>
      <c r="B83" s="214"/>
      <c r="C83" s="235"/>
      <c r="D83" s="226"/>
      <c r="E83" s="227"/>
      <c r="F83" s="228">
        <f t="shared" si="19"/>
        <v>0</v>
      </c>
      <c r="G83" s="126"/>
      <c r="H83" s="226" t="e">
        <f>SUMIF(#REF!,$A83,#REF!)</f>
        <v>#REF!</v>
      </c>
      <c r="I83" s="227" t="e">
        <f>SUMIF(#REF!,$A83,#REF!)</f>
        <v>#REF!</v>
      </c>
      <c r="J83" s="228" t="e">
        <f t="shared" ref="J83:J91" si="26">H83-I83</f>
        <v>#REF!</v>
      </c>
      <c r="K83" s="206" t="e">
        <f t="shared" ref="K83:K93" si="27">F83-J83</f>
        <v>#REF!</v>
      </c>
    </row>
    <row r="84" spans="1:11">
      <c r="A84" s="141" t="s">
        <v>135</v>
      </c>
      <c r="B84" s="144"/>
      <c r="C84" s="152"/>
      <c r="D84" s="156"/>
      <c r="E84" s="162"/>
      <c r="F84" s="163">
        <f t="shared" si="19"/>
        <v>0</v>
      </c>
      <c r="G84" s="126"/>
      <c r="H84" s="156" t="e">
        <f>SUMIF(#REF!,$A84,#REF!)</f>
        <v>#REF!</v>
      </c>
      <c r="I84" s="162" t="e">
        <f>SUMIF(#REF!,$A84,#REF!)</f>
        <v>#REF!</v>
      </c>
      <c r="J84" s="163" t="e">
        <f t="shared" si="26"/>
        <v>#REF!</v>
      </c>
      <c r="K84" s="143" t="e">
        <f t="shared" si="27"/>
        <v>#REF!</v>
      </c>
    </row>
    <row r="85" spans="1:11">
      <c r="A85" s="141" t="s">
        <v>136</v>
      </c>
      <c r="B85" s="144"/>
      <c r="C85" s="152"/>
      <c r="D85" s="156"/>
      <c r="E85" s="162"/>
      <c r="F85" s="163">
        <f t="shared" ref="F85:F90" si="28">D85-E85</f>
        <v>0</v>
      </c>
      <c r="G85" s="126"/>
      <c r="H85" s="156" t="e">
        <f>SUMIF(#REF!,$A85,#REF!)</f>
        <v>#REF!</v>
      </c>
      <c r="I85" s="162" t="e">
        <f>SUMIF(#REF!,$A85,#REF!)</f>
        <v>#REF!</v>
      </c>
      <c r="J85" s="163" t="e">
        <f t="shared" si="26"/>
        <v>#REF!</v>
      </c>
      <c r="K85" s="143" t="e">
        <f t="shared" ref="K85:K90" si="29">F85-J85</f>
        <v>#REF!</v>
      </c>
    </row>
    <row r="86" spans="1:11">
      <c r="A86" s="141" t="s">
        <v>266</v>
      </c>
      <c r="B86" s="144"/>
      <c r="C86" s="152"/>
      <c r="D86" s="156"/>
      <c r="E86" s="162"/>
      <c r="F86" s="163">
        <f t="shared" si="28"/>
        <v>0</v>
      </c>
      <c r="G86" s="126"/>
      <c r="H86" s="156" t="e">
        <f>SUMIF(#REF!,$A86,#REF!)</f>
        <v>#REF!</v>
      </c>
      <c r="I86" s="162" t="e">
        <f>SUMIF(#REF!,$A86,#REF!)</f>
        <v>#REF!</v>
      </c>
      <c r="J86" s="163" t="e">
        <f t="shared" si="26"/>
        <v>#REF!</v>
      </c>
      <c r="K86" s="143" t="e">
        <f t="shared" si="29"/>
        <v>#REF!</v>
      </c>
    </row>
    <row r="87" spans="1:11">
      <c r="A87" s="141" t="s">
        <v>267</v>
      </c>
      <c r="B87" s="144"/>
      <c r="C87" s="152"/>
      <c r="D87" s="156"/>
      <c r="E87" s="162"/>
      <c r="F87" s="163">
        <f t="shared" si="28"/>
        <v>0</v>
      </c>
      <c r="G87" s="126"/>
      <c r="H87" s="156" t="e">
        <f>SUMIF(#REF!,$A87,#REF!)</f>
        <v>#REF!</v>
      </c>
      <c r="I87" s="162" t="e">
        <f>SUMIF(#REF!,$A87,#REF!)</f>
        <v>#REF!</v>
      </c>
      <c r="J87" s="163" t="e">
        <f t="shared" si="26"/>
        <v>#REF!</v>
      </c>
      <c r="K87" s="143" t="e">
        <f t="shared" si="29"/>
        <v>#REF!</v>
      </c>
    </row>
    <row r="88" spans="1:11">
      <c r="A88" s="141" t="s">
        <v>268</v>
      </c>
      <c r="B88" s="144"/>
      <c r="C88" s="152"/>
      <c r="D88" s="156"/>
      <c r="E88" s="162"/>
      <c r="F88" s="163">
        <f t="shared" si="28"/>
        <v>0</v>
      </c>
      <c r="G88" s="126"/>
      <c r="H88" s="156" t="e">
        <f>SUMIF(#REF!,$A88,#REF!)</f>
        <v>#REF!</v>
      </c>
      <c r="I88" s="162" t="e">
        <f>SUMIF(#REF!,$A88,#REF!)</f>
        <v>#REF!</v>
      </c>
      <c r="J88" s="163" t="e">
        <f t="shared" si="26"/>
        <v>#REF!</v>
      </c>
      <c r="K88" s="143" t="e">
        <f t="shared" si="29"/>
        <v>#REF!</v>
      </c>
    </row>
    <row r="89" spans="1:11">
      <c r="A89" s="141" t="s">
        <v>269</v>
      </c>
      <c r="B89" s="144"/>
      <c r="C89" s="152"/>
      <c r="D89" s="156"/>
      <c r="E89" s="162"/>
      <c r="F89" s="163">
        <f t="shared" si="28"/>
        <v>0</v>
      </c>
      <c r="G89" s="126"/>
      <c r="H89" s="156" t="e">
        <f>SUMIF(#REF!,$A89,#REF!)</f>
        <v>#REF!</v>
      </c>
      <c r="I89" s="162" t="e">
        <f>SUMIF(#REF!,$A89,#REF!)</f>
        <v>#REF!</v>
      </c>
      <c r="J89" s="163" t="e">
        <f t="shared" si="26"/>
        <v>#REF!</v>
      </c>
      <c r="K89" s="143" t="e">
        <f t="shared" si="29"/>
        <v>#REF!</v>
      </c>
    </row>
    <row r="90" spans="1:11">
      <c r="A90" s="141" t="s">
        <v>270</v>
      </c>
      <c r="B90" s="144"/>
      <c r="C90" s="152"/>
      <c r="D90" s="156"/>
      <c r="E90" s="162"/>
      <c r="F90" s="163">
        <f t="shared" si="28"/>
        <v>0</v>
      </c>
      <c r="G90" s="126"/>
      <c r="H90" s="156" t="e">
        <f>SUMIF(#REF!,$A90,#REF!)</f>
        <v>#REF!</v>
      </c>
      <c r="I90" s="162" t="e">
        <f>SUMIF(#REF!,$A90,#REF!)</f>
        <v>#REF!</v>
      </c>
      <c r="J90" s="163" t="e">
        <f t="shared" si="26"/>
        <v>#REF!</v>
      </c>
      <c r="K90" s="143" t="e">
        <f t="shared" si="29"/>
        <v>#REF!</v>
      </c>
    </row>
    <row r="91" spans="1:11">
      <c r="A91" s="207" t="s">
        <v>271</v>
      </c>
      <c r="B91" s="221"/>
      <c r="C91" s="229"/>
      <c r="D91" s="230"/>
      <c r="E91" s="231"/>
      <c r="F91" s="232">
        <f t="shared" si="19"/>
        <v>0</v>
      </c>
      <c r="G91" s="126"/>
      <c r="H91" s="230" t="e">
        <f>SUMIF(#REF!,$A91,#REF!)</f>
        <v>#REF!</v>
      </c>
      <c r="I91" s="231" t="e">
        <f>SUMIF(#REF!,$A91,#REF!)</f>
        <v>#REF!</v>
      </c>
      <c r="J91" s="232" t="e">
        <f t="shared" si="26"/>
        <v>#REF!</v>
      </c>
      <c r="K91" s="213" t="e">
        <f t="shared" si="27"/>
        <v>#REF!</v>
      </c>
    </row>
    <row r="92" spans="1:11">
      <c r="A92" s="192"/>
      <c r="B92" s="216" t="s">
        <v>138</v>
      </c>
      <c r="C92" s="220"/>
      <c r="D92" s="218">
        <f>SUM(D93:D102)</f>
        <v>0</v>
      </c>
      <c r="E92" s="219">
        <f>SUM(E93:E102)</f>
        <v>0</v>
      </c>
      <c r="F92" s="197">
        <f>SUM(F93:F102)</f>
        <v>0</v>
      </c>
      <c r="G92" s="126"/>
      <c r="H92" s="218" t="e">
        <f>SUM(H93:H102)</f>
        <v>#REF!</v>
      </c>
      <c r="I92" s="219" t="e">
        <f>SUM(I93:I102)</f>
        <v>#REF!</v>
      </c>
      <c r="J92" s="197" t="e">
        <f t="shared" ref="J92" si="30">SUM(J93:J102)</f>
        <v>#REF!</v>
      </c>
      <c r="K92" s="199" t="e">
        <f>SUM(K93:K102)</f>
        <v>#REF!</v>
      </c>
    </row>
    <row r="93" spans="1:11">
      <c r="A93" s="236" t="s">
        <v>137</v>
      </c>
      <c r="B93" s="214" t="s">
        <v>138</v>
      </c>
      <c r="C93" s="235"/>
      <c r="D93" s="226"/>
      <c r="E93" s="227"/>
      <c r="F93" s="228">
        <f t="shared" si="19"/>
        <v>0</v>
      </c>
      <c r="G93" s="126"/>
      <c r="H93" s="226" t="e">
        <f>SUMIF(#REF!,$A93,#REF!)</f>
        <v>#REF!</v>
      </c>
      <c r="I93" s="227" t="e">
        <f>SUMIF(#REF!,$A93,#REF!)</f>
        <v>#REF!</v>
      </c>
      <c r="J93" s="228" t="e">
        <f>H93-I93</f>
        <v>#REF!</v>
      </c>
      <c r="K93" s="206" t="e">
        <f t="shared" si="27"/>
        <v>#REF!</v>
      </c>
    </row>
    <row r="94" spans="1:11">
      <c r="A94" s="146" t="s">
        <v>139</v>
      </c>
      <c r="B94" s="144" t="s">
        <v>226</v>
      </c>
      <c r="C94" s="152"/>
      <c r="D94" s="156"/>
      <c r="E94" s="162"/>
      <c r="F94" s="163"/>
      <c r="G94" s="126"/>
      <c r="H94" s="156"/>
      <c r="I94" s="162"/>
      <c r="J94" s="163"/>
      <c r="K94" s="143"/>
    </row>
    <row r="95" spans="1:11">
      <c r="A95" s="146" t="s">
        <v>222</v>
      </c>
      <c r="B95" s="144" t="s">
        <v>223</v>
      </c>
      <c r="C95" s="152"/>
      <c r="D95" s="156"/>
      <c r="E95" s="162"/>
      <c r="F95" s="163">
        <f t="shared" si="19"/>
        <v>0</v>
      </c>
      <c r="G95" s="126"/>
      <c r="H95" s="156" t="e">
        <f>SUMIF(#REF!,$A95,#REF!)</f>
        <v>#REF!</v>
      </c>
      <c r="I95" s="162" t="e">
        <f>SUMIF(#REF!,$A95,#REF!)</f>
        <v>#REF!</v>
      </c>
      <c r="J95" s="163" t="e">
        <f t="shared" ref="J95:J97" si="31">H95-I95</f>
        <v>#REF!</v>
      </c>
      <c r="K95" s="143" t="e">
        <f t="shared" ref="K95:K102" si="32">F95-J95</f>
        <v>#REF!</v>
      </c>
    </row>
    <row r="96" spans="1:11">
      <c r="A96" s="146" t="s">
        <v>224</v>
      </c>
      <c r="B96" s="144" t="s">
        <v>225</v>
      </c>
      <c r="C96" s="152"/>
      <c r="D96" s="156"/>
      <c r="E96" s="162"/>
      <c r="F96" s="163">
        <f t="shared" si="19"/>
        <v>0</v>
      </c>
      <c r="G96" s="126"/>
      <c r="H96" s="156" t="e">
        <f>SUMIF(#REF!,$A96,#REF!)</f>
        <v>#REF!</v>
      </c>
      <c r="I96" s="162" t="e">
        <f>SUMIF(#REF!,$A96,#REF!)</f>
        <v>#REF!</v>
      </c>
      <c r="J96" s="163" t="e">
        <f t="shared" si="31"/>
        <v>#REF!</v>
      </c>
      <c r="K96" s="143" t="e">
        <f t="shared" si="32"/>
        <v>#REF!</v>
      </c>
    </row>
    <row r="97" spans="1:11">
      <c r="A97" s="146" t="s">
        <v>227</v>
      </c>
      <c r="B97" s="144" t="s">
        <v>228</v>
      </c>
      <c r="C97" s="152"/>
      <c r="D97" s="156"/>
      <c r="E97" s="162"/>
      <c r="F97" s="163">
        <f t="shared" si="19"/>
        <v>0</v>
      </c>
      <c r="G97" s="126"/>
      <c r="H97" s="156" t="e">
        <f>SUMIF(#REF!,$A97,#REF!)</f>
        <v>#REF!</v>
      </c>
      <c r="I97" s="162" t="e">
        <f>SUMIF(#REF!,$A97,#REF!)</f>
        <v>#REF!</v>
      </c>
      <c r="J97" s="163" t="e">
        <f t="shared" si="31"/>
        <v>#REF!</v>
      </c>
      <c r="K97" s="143" t="e">
        <f t="shared" si="32"/>
        <v>#REF!</v>
      </c>
    </row>
    <row r="98" spans="1:11">
      <c r="A98" s="146" t="s">
        <v>140</v>
      </c>
      <c r="B98" s="144" t="s">
        <v>233</v>
      </c>
      <c r="C98" s="152"/>
      <c r="D98" s="156"/>
      <c r="E98" s="162"/>
      <c r="F98" s="163"/>
      <c r="G98" s="126"/>
      <c r="H98" s="156"/>
      <c r="I98" s="162"/>
      <c r="J98" s="163"/>
      <c r="K98" s="143"/>
    </row>
    <row r="99" spans="1:11">
      <c r="A99" s="146" t="s">
        <v>229</v>
      </c>
      <c r="B99" s="144" t="s">
        <v>230</v>
      </c>
      <c r="C99" s="152"/>
      <c r="D99" s="156"/>
      <c r="E99" s="162"/>
      <c r="F99" s="163">
        <f t="shared" si="19"/>
        <v>0</v>
      </c>
      <c r="G99" s="126"/>
      <c r="H99" s="156" t="e">
        <f>SUMIF(#REF!,$A99,#REF!)</f>
        <v>#REF!</v>
      </c>
      <c r="I99" s="162" t="e">
        <f>SUMIF(#REF!,$A99,#REF!)</f>
        <v>#REF!</v>
      </c>
      <c r="J99" s="163" t="e">
        <f t="shared" ref="J99:J102" si="33">H99-I99</f>
        <v>#REF!</v>
      </c>
      <c r="K99" s="143" t="e">
        <f t="shared" si="32"/>
        <v>#REF!</v>
      </c>
    </row>
    <row r="100" spans="1:11">
      <c r="A100" s="146" t="s">
        <v>231</v>
      </c>
      <c r="B100" s="144" t="s">
        <v>234</v>
      </c>
      <c r="C100" s="152"/>
      <c r="D100" s="156"/>
      <c r="E100" s="162"/>
      <c r="F100" s="163">
        <f t="shared" si="19"/>
        <v>0</v>
      </c>
      <c r="G100" s="126"/>
      <c r="H100" s="156" t="e">
        <f>SUMIF(#REF!,$A100,#REF!)</f>
        <v>#REF!</v>
      </c>
      <c r="I100" s="162" t="e">
        <f>SUMIF(#REF!,$A100,#REF!)</f>
        <v>#REF!</v>
      </c>
      <c r="J100" s="163" t="e">
        <f t="shared" si="33"/>
        <v>#REF!</v>
      </c>
      <c r="K100" s="143" t="e">
        <f t="shared" si="32"/>
        <v>#REF!</v>
      </c>
    </row>
    <row r="101" spans="1:11">
      <c r="A101" s="146" t="s">
        <v>232</v>
      </c>
      <c r="B101" s="144" t="s">
        <v>235</v>
      </c>
      <c r="C101" s="152"/>
      <c r="D101" s="156"/>
      <c r="E101" s="162"/>
      <c r="F101" s="163">
        <f t="shared" si="19"/>
        <v>0</v>
      </c>
      <c r="G101" s="126"/>
      <c r="H101" s="156" t="e">
        <f>SUMIF(#REF!,$A101,#REF!)</f>
        <v>#REF!</v>
      </c>
      <c r="I101" s="162" t="e">
        <f>SUMIF(#REF!,$A101,#REF!)</f>
        <v>#REF!</v>
      </c>
      <c r="J101" s="163" t="e">
        <f t="shared" si="33"/>
        <v>#REF!</v>
      </c>
      <c r="K101" s="143" t="e">
        <f t="shared" si="32"/>
        <v>#REF!</v>
      </c>
    </row>
    <row r="102" spans="1:11">
      <c r="A102" s="237" t="s">
        <v>141</v>
      </c>
      <c r="B102" s="221" t="s">
        <v>142</v>
      </c>
      <c r="C102" s="229"/>
      <c r="D102" s="230"/>
      <c r="E102" s="231"/>
      <c r="F102" s="232">
        <f t="shared" si="19"/>
        <v>0</v>
      </c>
      <c r="G102" s="126"/>
      <c r="H102" s="230" t="e">
        <f>SUMIF(#REF!,$A102,#REF!)</f>
        <v>#REF!</v>
      </c>
      <c r="I102" s="231" t="e">
        <f>SUMIF(#REF!,$A102,#REF!)</f>
        <v>#REF!</v>
      </c>
      <c r="J102" s="232" t="e">
        <f t="shared" si="33"/>
        <v>#REF!</v>
      </c>
      <c r="K102" s="213" t="e">
        <f t="shared" si="32"/>
        <v>#REF!</v>
      </c>
    </row>
    <row r="103" spans="1:11">
      <c r="A103" s="179" t="s">
        <v>3</v>
      </c>
      <c r="B103" s="180" t="s">
        <v>5</v>
      </c>
      <c r="C103" s="181"/>
      <c r="D103" s="182">
        <f>D104+D109+D114</f>
        <v>0</v>
      </c>
      <c r="E103" s="183">
        <f>E104+E109+E114</f>
        <v>0</v>
      </c>
      <c r="F103" s="222">
        <f>F104+F109+F114</f>
        <v>0</v>
      </c>
      <c r="G103" s="126"/>
      <c r="H103" s="223" t="e">
        <f>H104+H109+H114</f>
        <v>#REF!</v>
      </c>
      <c r="I103" s="224" t="e">
        <f>I104+I109+I114</f>
        <v>#REF!</v>
      </c>
      <c r="J103" s="222" t="e">
        <f t="shared" ref="J103:K103" si="34">J104+J109+J114</f>
        <v>#REF!</v>
      </c>
      <c r="K103" s="225" t="e">
        <f t="shared" si="34"/>
        <v>#REF!</v>
      </c>
    </row>
    <row r="104" spans="1:11">
      <c r="A104" s="215" t="s">
        <v>10</v>
      </c>
      <c r="B104" s="216" t="s">
        <v>11</v>
      </c>
      <c r="C104" s="220"/>
      <c r="D104" s="218">
        <f>SUM(D105:D108)</f>
        <v>0</v>
      </c>
      <c r="E104" s="219">
        <f>SUM(E105:E108)</f>
        <v>0</v>
      </c>
      <c r="F104" s="197">
        <f>SUM(F105:F108)</f>
        <v>0</v>
      </c>
      <c r="G104" s="126"/>
      <c r="H104" s="218" t="e">
        <f>SUM(H105:H108)</f>
        <v>#REF!</v>
      </c>
      <c r="I104" s="219" t="e">
        <f>SUM(I105:I108)</f>
        <v>#REF!</v>
      </c>
      <c r="J104" s="197" t="e">
        <f t="shared" ref="J104:K104" si="35">SUM(J105:J108)</f>
        <v>#REF!</v>
      </c>
      <c r="K104" s="199" t="e">
        <f t="shared" si="35"/>
        <v>#REF!</v>
      </c>
    </row>
    <row r="105" spans="1:11">
      <c r="A105" s="186" t="s">
        <v>13</v>
      </c>
      <c r="B105" s="214" t="s">
        <v>14</v>
      </c>
      <c r="C105" s="235"/>
      <c r="D105" s="226"/>
      <c r="E105" s="227"/>
      <c r="F105" s="228">
        <f t="shared" si="19"/>
        <v>0</v>
      </c>
      <c r="G105" s="126"/>
      <c r="H105" s="226" t="e">
        <f>SUMIF(#REF!,$A105,#REF!)</f>
        <v>#REF!</v>
      </c>
      <c r="I105" s="227" t="e">
        <f>SUMIF(#REF!,$A105,#REF!)</f>
        <v>#REF!</v>
      </c>
      <c r="J105" s="228" t="e">
        <f t="shared" ref="J105:J108" si="36">H105-I105</f>
        <v>#REF!</v>
      </c>
      <c r="K105" s="206" t="e">
        <f t="shared" ref="K105:K108" si="37">F105-J105</f>
        <v>#REF!</v>
      </c>
    </row>
    <row r="106" spans="1:11">
      <c r="A106" s="141" t="s">
        <v>21</v>
      </c>
      <c r="B106" s="144" t="s">
        <v>22</v>
      </c>
      <c r="C106" s="152"/>
      <c r="D106" s="156"/>
      <c r="E106" s="162"/>
      <c r="F106" s="163">
        <f t="shared" si="19"/>
        <v>0</v>
      </c>
      <c r="G106" s="126"/>
      <c r="H106" s="156" t="e">
        <f>SUMIF(#REF!,$A106,#REF!)</f>
        <v>#REF!</v>
      </c>
      <c r="I106" s="162" t="e">
        <f>SUMIF(#REF!,$A106,#REF!)</f>
        <v>#REF!</v>
      </c>
      <c r="J106" s="163" t="e">
        <f t="shared" si="36"/>
        <v>#REF!</v>
      </c>
      <c r="K106" s="143" t="e">
        <f t="shared" si="37"/>
        <v>#REF!</v>
      </c>
    </row>
    <row r="107" spans="1:11">
      <c r="A107" s="141" t="s">
        <v>29</v>
      </c>
      <c r="B107" s="144" t="s">
        <v>30</v>
      </c>
      <c r="C107" s="152"/>
      <c r="D107" s="156"/>
      <c r="E107" s="162"/>
      <c r="F107" s="163">
        <f t="shared" si="19"/>
        <v>0</v>
      </c>
      <c r="G107" s="126"/>
      <c r="H107" s="156" t="e">
        <f>SUMIF(#REF!,$A107,#REF!)</f>
        <v>#REF!</v>
      </c>
      <c r="I107" s="162" t="e">
        <f>SUMIF(#REF!,$A107,#REF!)</f>
        <v>#REF!</v>
      </c>
      <c r="J107" s="163" t="e">
        <f t="shared" si="36"/>
        <v>#REF!</v>
      </c>
      <c r="K107" s="143" t="e">
        <f t="shared" si="37"/>
        <v>#REF!</v>
      </c>
    </row>
    <row r="108" spans="1:11">
      <c r="A108" s="207" t="s">
        <v>37</v>
      </c>
      <c r="B108" s="221" t="s">
        <v>38</v>
      </c>
      <c r="C108" s="229"/>
      <c r="D108" s="230"/>
      <c r="E108" s="231"/>
      <c r="F108" s="232">
        <f t="shared" si="19"/>
        <v>0</v>
      </c>
      <c r="G108" s="126"/>
      <c r="H108" s="230" t="e">
        <f>SUMIF(#REF!,$A108,#REF!)</f>
        <v>#REF!</v>
      </c>
      <c r="I108" s="231" t="e">
        <f>SUMIF(#REF!,$A108,#REF!)</f>
        <v>#REF!</v>
      </c>
      <c r="J108" s="232" t="e">
        <f t="shared" si="36"/>
        <v>#REF!</v>
      </c>
      <c r="K108" s="213" t="e">
        <f t="shared" si="37"/>
        <v>#REF!</v>
      </c>
    </row>
    <row r="109" spans="1:11">
      <c r="A109" s="215" t="s">
        <v>45</v>
      </c>
      <c r="B109" s="216" t="s">
        <v>46</v>
      </c>
      <c r="C109" s="220"/>
      <c r="D109" s="218">
        <f>SUM(D110:D113)</f>
        <v>0</v>
      </c>
      <c r="E109" s="219">
        <f>SUM(E110:E113)</f>
        <v>0</v>
      </c>
      <c r="F109" s="197">
        <f>SUM(F110:F113)</f>
        <v>0</v>
      </c>
      <c r="G109" s="126"/>
      <c r="H109" s="218" t="e">
        <f>SUM(H110:H113)</f>
        <v>#REF!</v>
      </c>
      <c r="I109" s="219" t="e">
        <f>SUM(I110:I113)</f>
        <v>#REF!</v>
      </c>
      <c r="J109" s="197" t="e">
        <f t="shared" ref="J109:K109" si="38">SUM(J110:J113)</f>
        <v>#REF!</v>
      </c>
      <c r="K109" s="199" t="e">
        <f t="shared" si="38"/>
        <v>#REF!</v>
      </c>
    </row>
    <row r="110" spans="1:11">
      <c r="A110" s="186" t="s">
        <v>51</v>
      </c>
      <c r="B110" s="214" t="s">
        <v>52</v>
      </c>
      <c r="C110" s="235"/>
      <c r="D110" s="226"/>
      <c r="E110" s="227"/>
      <c r="F110" s="228">
        <f t="shared" si="19"/>
        <v>0</v>
      </c>
      <c r="G110" s="126"/>
      <c r="H110" s="226" t="e">
        <f>SUMIF(#REF!,$A110,#REF!)</f>
        <v>#REF!</v>
      </c>
      <c r="I110" s="227" t="e">
        <f>SUMIF(#REF!,$A110,#REF!)</f>
        <v>#REF!</v>
      </c>
      <c r="J110" s="228" t="e">
        <f t="shared" ref="J110:J113" si="39">H110-I110</f>
        <v>#REF!</v>
      </c>
      <c r="K110" s="206" t="e">
        <f t="shared" ref="K110:K113" si="40">F110-J110</f>
        <v>#REF!</v>
      </c>
    </row>
    <row r="111" spans="1:11">
      <c r="A111" s="141" t="s">
        <v>56</v>
      </c>
      <c r="B111" s="144" t="s">
        <v>57</v>
      </c>
      <c r="C111" s="152"/>
      <c r="D111" s="156"/>
      <c r="E111" s="162"/>
      <c r="F111" s="163">
        <f t="shared" si="19"/>
        <v>0</v>
      </c>
      <c r="G111" s="126"/>
      <c r="H111" s="156" t="e">
        <f>SUMIF(#REF!,$A111,#REF!)</f>
        <v>#REF!</v>
      </c>
      <c r="I111" s="162" t="e">
        <f>SUMIF(#REF!,$A111,#REF!)</f>
        <v>#REF!</v>
      </c>
      <c r="J111" s="163" t="e">
        <f t="shared" si="39"/>
        <v>#REF!</v>
      </c>
      <c r="K111" s="143" t="e">
        <f t="shared" si="40"/>
        <v>#REF!</v>
      </c>
    </row>
    <row r="112" spans="1:11">
      <c r="A112" s="141" t="s">
        <v>59</v>
      </c>
      <c r="B112" s="144" t="s">
        <v>60</v>
      </c>
      <c r="C112" s="152"/>
      <c r="D112" s="156"/>
      <c r="E112" s="162"/>
      <c r="F112" s="163">
        <f t="shared" ref="F112" si="41">D112-E112</f>
        <v>0</v>
      </c>
      <c r="G112" s="126"/>
      <c r="H112" s="156" t="e">
        <f>SUMIF(#REF!,$A112,#REF!)</f>
        <v>#REF!</v>
      </c>
      <c r="I112" s="162" t="e">
        <f>SUMIF(#REF!,$A112,#REF!)</f>
        <v>#REF!</v>
      </c>
      <c r="J112" s="163" t="e">
        <f t="shared" si="39"/>
        <v>#REF!</v>
      </c>
      <c r="K112" s="143" t="e">
        <f t="shared" ref="K112" si="42">F112-J112</f>
        <v>#REF!</v>
      </c>
    </row>
    <row r="113" spans="1:11">
      <c r="A113" s="207" t="s">
        <v>280</v>
      </c>
      <c r="B113" s="221" t="s">
        <v>190</v>
      </c>
      <c r="C113" s="229"/>
      <c r="D113" s="230"/>
      <c r="E113" s="231"/>
      <c r="F113" s="232">
        <f t="shared" si="19"/>
        <v>0</v>
      </c>
      <c r="G113" s="126"/>
      <c r="H113" s="230" t="e">
        <f>SUMIF(#REF!,$A113,#REF!)</f>
        <v>#REF!</v>
      </c>
      <c r="I113" s="231" t="e">
        <f>SUMIF(#REF!,$A113,#REF!)</f>
        <v>#REF!</v>
      </c>
      <c r="J113" s="232" t="e">
        <f t="shared" si="39"/>
        <v>#REF!</v>
      </c>
      <c r="K113" s="213" t="e">
        <f t="shared" si="40"/>
        <v>#REF!</v>
      </c>
    </row>
    <row r="114" spans="1:11">
      <c r="A114" s="215" t="s">
        <v>62</v>
      </c>
      <c r="B114" s="216" t="s">
        <v>63</v>
      </c>
      <c r="C114" s="220"/>
      <c r="D114" s="218">
        <f>SUM(D115:D118)</f>
        <v>0</v>
      </c>
      <c r="E114" s="219">
        <f>SUM(E115:E118)</f>
        <v>0</v>
      </c>
      <c r="F114" s="197">
        <f>SUM(F115:F118)</f>
        <v>0</v>
      </c>
      <c r="G114" s="126"/>
      <c r="H114" s="218" t="e">
        <f>SUM(H115:H118)</f>
        <v>#REF!</v>
      </c>
      <c r="I114" s="219" t="e">
        <f>SUM(I115:I118)</f>
        <v>#REF!</v>
      </c>
      <c r="J114" s="197" t="e">
        <f t="shared" ref="J114:K114" si="43">SUM(J115:J118)</f>
        <v>#REF!</v>
      </c>
      <c r="K114" s="199" t="e">
        <f t="shared" si="43"/>
        <v>#REF!</v>
      </c>
    </row>
    <row r="115" spans="1:11">
      <c r="A115" s="186" t="s">
        <v>65</v>
      </c>
      <c r="B115" s="214" t="s">
        <v>66</v>
      </c>
      <c r="C115" s="235"/>
      <c r="D115" s="226"/>
      <c r="E115" s="227"/>
      <c r="F115" s="228">
        <f t="shared" si="19"/>
        <v>0</v>
      </c>
      <c r="G115" s="126"/>
      <c r="H115" s="226" t="e">
        <f>SUMIF(#REF!,$A115,#REF!)</f>
        <v>#REF!</v>
      </c>
      <c r="I115" s="227" t="e">
        <f>SUMIF(#REF!,$A115,#REF!)</f>
        <v>#REF!</v>
      </c>
      <c r="J115" s="228" t="e">
        <f t="shared" ref="J115:J118" si="44">H115-I115</f>
        <v>#REF!</v>
      </c>
      <c r="K115" s="206" t="e">
        <f t="shared" ref="K115:K118" si="45">F115-J115</f>
        <v>#REF!</v>
      </c>
    </row>
    <row r="116" spans="1:11">
      <c r="A116" s="141" t="s">
        <v>69</v>
      </c>
      <c r="B116" s="144" t="s">
        <v>70</v>
      </c>
      <c r="C116" s="152"/>
      <c r="D116" s="156"/>
      <c r="E116" s="162"/>
      <c r="F116" s="163">
        <f t="shared" si="19"/>
        <v>0</v>
      </c>
      <c r="G116" s="126"/>
      <c r="H116" s="156" t="e">
        <f>SUMIF(#REF!,$A116,#REF!)</f>
        <v>#REF!</v>
      </c>
      <c r="I116" s="162" t="e">
        <f>SUMIF(#REF!,$A116,#REF!)</f>
        <v>#REF!</v>
      </c>
      <c r="J116" s="163" t="e">
        <f t="shared" si="44"/>
        <v>#REF!</v>
      </c>
      <c r="K116" s="143" t="e">
        <f t="shared" si="45"/>
        <v>#REF!</v>
      </c>
    </row>
    <row r="117" spans="1:11">
      <c r="A117" s="141" t="s">
        <v>73</v>
      </c>
      <c r="B117" s="144" t="s">
        <v>74</v>
      </c>
      <c r="C117" s="152"/>
      <c r="D117" s="156"/>
      <c r="E117" s="162"/>
      <c r="F117" s="163">
        <f t="shared" si="19"/>
        <v>0</v>
      </c>
      <c r="G117" s="126"/>
      <c r="H117" s="156" t="e">
        <f>SUMIF(#REF!,$A117,#REF!)</f>
        <v>#REF!</v>
      </c>
      <c r="I117" s="162" t="e">
        <f>SUMIF(#REF!,$A117,#REF!)</f>
        <v>#REF!</v>
      </c>
      <c r="J117" s="163" t="e">
        <f t="shared" si="44"/>
        <v>#REF!</v>
      </c>
      <c r="K117" s="143" t="e">
        <f t="shared" si="45"/>
        <v>#REF!</v>
      </c>
    </row>
    <row r="118" spans="1:11">
      <c r="A118" s="147" t="s">
        <v>281</v>
      </c>
      <c r="B118" s="148" t="s">
        <v>190</v>
      </c>
      <c r="C118" s="153"/>
      <c r="D118" s="157"/>
      <c r="E118" s="164"/>
      <c r="F118" s="165">
        <f t="shared" si="19"/>
        <v>0</v>
      </c>
      <c r="G118" s="126"/>
      <c r="H118" s="157" t="e">
        <f>SUMIF(#REF!,$A118,#REF!)</f>
        <v>#REF!</v>
      </c>
      <c r="I118" s="164" t="e">
        <f>SUMIF(#REF!,$A118,#REF!)</f>
        <v>#REF!</v>
      </c>
      <c r="J118" s="165" t="e">
        <f t="shared" si="44"/>
        <v>#REF!</v>
      </c>
      <c r="K118" s="149" t="e">
        <f t="shared" si="45"/>
        <v>#REF!</v>
      </c>
    </row>
    <row r="119" spans="1:11">
      <c r="G119" s="126"/>
    </row>
    <row r="120" spans="1:11">
      <c r="G120" s="126"/>
    </row>
    <row r="121" spans="1:11">
      <c r="G121" s="126"/>
    </row>
    <row r="122" spans="1:11">
      <c r="G122" s="126"/>
    </row>
    <row r="123" spans="1:11">
      <c r="G123" s="126"/>
    </row>
    <row r="124" spans="1:11">
      <c r="G124" s="126"/>
    </row>
    <row r="125" spans="1:11">
      <c r="G125" s="126"/>
    </row>
    <row r="126" spans="1:11">
      <c r="G126" s="126"/>
    </row>
    <row r="127" spans="1:11">
      <c r="G127" s="126"/>
    </row>
    <row r="128" spans="1:11">
      <c r="G128" s="126"/>
    </row>
    <row r="129" spans="7:7">
      <c r="G129" s="126"/>
    </row>
    <row r="130" spans="7:7">
      <c r="G130" s="126"/>
    </row>
    <row r="131" spans="7:7">
      <c r="G131" s="126"/>
    </row>
    <row r="132" spans="7:7">
      <c r="G132" s="126"/>
    </row>
  </sheetData>
  <conditionalFormatting sqref="M3">
    <cfRule type="cellIs" dxfId="5" priority="3" operator="notEqual">
      <formula>$H$3</formula>
    </cfRule>
  </conditionalFormatting>
  <conditionalFormatting sqref="N3">
    <cfRule type="cellIs" dxfId="4" priority="2" operator="notEqual">
      <formula>$I$3</formula>
    </cfRule>
  </conditionalFormatting>
  <conditionalFormatting sqref="O3">
    <cfRule type="cellIs" dxfId="3" priority="1" operator="notEqual">
      <formula>$J$3</formula>
    </cfRule>
  </conditionalFormatting>
  <pageMargins left="0.19685039370078741" right="0.19685039370078741" top="0.35433070866141736" bottom="0.31496062992125984" header="0.31496062992125984" footer="0.31496062992125984"/>
  <pageSetup paperSize="9" scale="54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Q81"/>
  <sheetViews>
    <sheetView tabSelected="1" workbookViewId="0">
      <pane xSplit="2" ySplit="10" topLeftCell="C11" activePane="bottomRight" state="frozenSplit"/>
      <selection pane="topRight" activeCell="C1" sqref="C1"/>
      <selection pane="bottomLeft" activeCell="A8" sqref="A8"/>
      <selection pane="bottomRight" activeCell="N11" sqref="N11"/>
    </sheetView>
    <sheetView tabSelected="1" topLeftCell="A27" workbookViewId="1"/>
  </sheetViews>
  <sheetFormatPr baseColWidth="10" defaultRowHeight="15"/>
  <cols>
    <col min="2" max="2" width="44.140625" customWidth="1"/>
    <col min="3" max="11" width="12.7109375" customWidth="1"/>
    <col min="12" max="12" width="17.28515625" style="12" customWidth="1"/>
    <col min="13" max="13" width="3.7109375" customWidth="1"/>
    <col min="14" max="15" width="12.7109375" style="2" customWidth="1"/>
    <col min="16" max="16" width="3.7109375" style="2" customWidth="1"/>
    <col min="17" max="17" width="12.7109375" style="2" customWidth="1"/>
  </cols>
  <sheetData>
    <row r="1" spans="1:17" s="2" customFormat="1" ht="30">
      <c r="A1" s="46" t="s">
        <v>9</v>
      </c>
      <c r="B1" s="47" t="str">
        <f>VLOOKUP(A1,Plan!$A$4:$B$123,2,FALSE)</f>
        <v>Rencontres pro</v>
      </c>
      <c r="C1" s="18" t="s">
        <v>252</v>
      </c>
      <c r="D1" s="19">
        <f>L9</f>
        <v>0</v>
      </c>
      <c r="E1" s="20" t="s">
        <v>246</v>
      </c>
      <c r="F1" s="21" t="s">
        <v>217</v>
      </c>
      <c r="G1" s="22">
        <f>SUMIF(C10:K10,F1,C35:K35)</f>
        <v>0</v>
      </c>
      <c r="H1" s="52" t="s">
        <v>264</v>
      </c>
      <c r="I1" s="53">
        <f>L52</f>
        <v>400</v>
      </c>
      <c r="J1" s="16">
        <f>Q52</f>
        <v>400</v>
      </c>
      <c r="K1" s="15" t="s">
        <v>253</v>
      </c>
      <c r="L1" s="36"/>
    </row>
    <row r="2" spans="1:17" s="2" customFormat="1" ht="30" customHeight="1">
      <c r="C2" s="7"/>
      <c r="E2" s="20" t="s">
        <v>246</v>
      </c>
      <c r="F2" s="23" t="s">
        <v>216</v>
      </c>
      <c r="G2" s="22">
        <f>SUMIF(C10:K10,F2,C35:K35)</f>
        <v>400</v>
      </c>
      <c r="L2" s="36"/>
    </row>
    <row r="3" spans="1:17" ht="15.75" thickBot="1"/>
    <row r="4" spans="1:17" ht="89.25" customHeight="1">
      <c r="A4" s="56" t="s">
        <v>219</v>
      </c>
      <c r="B4" s="57"/>
      <c r="C4" s="58" t="str">
        <f>VLOOKUP(C5,Plan!$A$4:$B$123,2,FALSE)</f>
        <v>Jeune public - Belle saison</v>
      </c>
      <c r="D4" s="58" t="str">
        <f>VLOOKUP(D5,Plan!$A$4:$B$123,2,FALSE)</f>
        <v>Sécurité-sûreté dans l'espace public</v>
      </c>
      <c r="E4" s="58" t="str">
        <f>VLOOKUP(E5,Plan!$A$4:$B$123,2,FALSE)</f>
        <v>Culture et ruralité</v>
      </c>
      <c r="F4" s="58" t="str">
        <f>VLOOKUP(F5,Plan!$A$4:$B$123,2,FALSE)</f>
        <v>Droits culturels</v>
      </c>
      <c r="G4" s="58" t="str">
        <f>VLOOKUP(G5,Plan!$A$4:$B$123,2,FALSE)</f>
        <v>Jazz</v>
      </c>
      <c r="H4" s="58" t="str">
        <f>VLOOKUP(H5,Plan!$A$4:$B$123,2,FALSE)</f>
        <v>Territoires</v>
      </c>
      <c r="I4" s="58">
        <f>VLOOKUP(I5,Plan!$A$4:$B$123,2,FALSE)</f>
        <v>0</v>
      </c>
      <c r="J4" s="58">
        <f>VLOOKUP(J5,Plan!$A$4:$B$123,2,FALSE)</f>
        <v>0</v>
      </c>
      <c r="K4" s="58">
        <f>VLOOKUP(K5,Plan!$A$4:$B$123,2,FALSE)</f>
        <v>0</v>
      </c>
      <c r="L4" s="59"/>
      <c r="N4" s="71" t="s">
        <v>262</v>
      </c>
      <c r="O4" s="72" t="s">
        <v>263</v>
      </c>
      <c r="P4" s="10"/>
      <c r="Q4" s="78" t="s">
        <v>149</v>
      </c>
    </row>
    <row r="5" spans="1:17">
      <c r="A5" s="60" t="s">
        <v>148</v>
      </c>
      <c r="B5" s="24"/>
      <c r="C5" s="45" t="s">
        <v>12</v>
      </c>
      <c r="D5" s="45" t="s">
        <v>19</v>
      </c>
      <c r="E5" s="45" t="s">
        <v>27</v>
      </c>
      <c r="F5" s="45" t="s">
        <v>35</v>
      </c>
      <c r="G5" s="45" t="s">
        <v>43</v>
      </c>
      <c r="H5" s="45" t="s">
        <v>49</v>
      </c>
      <c r="I5" s="45" t="s">
        <v>55</v>
      </c>
      <c r="J5" s="45" t="s">
        <v>58</v>
      </c>
      <c r="K5" s="45" t="s">
        <v>61</v>
      </c>
      <c r="L5" s="61" t="s">
        <v>149</v>
      </c>
      <c r="N5" s="73"/>
      <c r="O5" s="74"/>
      <c r="Q5" s="79"/>
    </row>
    <row r="6" spans="1:17">
      <c r="A6" s="62" t="s">
        <v>220</v>
      </c>
      <c r="B6" s="25"/>
      <c r="C6" s="26">
        <f>VLOOKUP(C5,Plan!$A$2:$K$118,3,FALSE)</f>
        <v>0</v>
      </c>
      <c r="D6" s="26">
        <f>VLOOKUP(D5,Plan!$A$2:$K$118,3,FALSE)</f>
        <v>0</v>
      </c>
      <c r="E6" s="26">
        <f>VLOOKUP(E5,Plan!$A$2:$K$118,3,FALSE)</f>
        <v>0</v>
      </c>
      <c r="F6" s="26">
        <f>VLOOKUP(F5,Plan!$A$2:$K$118,3,FALSE)</f>
        <v>0</v>
      </c>
      <c r="G6" s="26">
        <f>VLOOKUP(G5,Plan!$A$2:$K$118,3,FALSE)</f>
        <v>0</v>
      </c>
      <c r="H6" s="26">
        <f>VLOOKUP(H5,Plan!$A$2:$K$118,3,FALSE)</f>
        <v>0</v>
      </c>
      <c r="I6" s="26">
        <f>VLOOKUP(I5,Plan!$A$2:$K$118,3,FALSE)</f>
        <v>0</v>
      </c>
      <c r="J6" s="26">
        <f>VLOOKUP(J5,Plan!$A$2:$K$118,3,FALSE)</f>
        <v>0</v>
      </c>
      <c r="K6" s="26">
        <f>VLOOKUP(K5,Plan!$A$2:$K$118,3,FALSE)</f>
        <v>0</v>
      </c>
      <c r="L6" s="63"/>
      <c r="N6" s="73"/>
      <c r="O6" s="74"/>
      <c r="Q6" s="79"/>
    </row>
    <row r="7" spans="1:17">
      <c r="A7" s="64" t="s">
        <v>243</v>
      </c>
      <c r="B7" s="32"/>
      <c r="C7" s="33">
        <f>VLOOKUP(C5,Plan!$A$2:$K$118,4,FALSE)</f>
        <v>0</v>
      </c>
      <c r="D7" s="33">
        <f>VLOOKUP(D5,Plan!$A$2:$K$118,4,FALSE)</f>
        <v>0</v>
      </c>
      <c r="E7" s="33">
        <f>VLOOKUP(E5,Plan!$A$2:$K$118,4,FALSE)</f>
        <v>0</v>
      </c>
      <c r="F7" s="33">
        <f>VLOOKUP(F5,Plan!$A$2:$K$118,4,FALSE)</f>
        <v>0</v>
      </c>
      <c r="G7" s="33">
        <f>VLOOKUP(G5,Plan!$A$2:$K$118,4,FALSE)</f>
        <v>0</v>
      </c>
      <c r="H7" s="33">
        <f>VLOOKUP(H5,Plan!$A$2:$K$118,4,FALSE)</f>
        <v>0</v>
      </c>
      <c r="I7" s="33">
        <f>VLOOKUP(I5,Plan!$A$2:$K$118,4,FALSE)</f>
        <v>0</v>
      </c>
      <c r="J7" s="33">
        <f>VLOOKUP(J5,Plan!$A$2:$K$118,4,FALSE)</f>
        <v>0</v>
      </c>
      <c r="K7" s="33">
        <f>VLOOKUP(K5,Plan!$A$2:$K$118,4,FALSE)</f>
        <v>0</v>
      </c>
      <c r="L7" s="65">
        <f>SUM(C7:K7)</f>
        <v>0</v>
      </c>
      <c r="N7" s="73"/>
      <c r="O7" s="74"/>
      <c r="Q7" s="79"/>
    </row>
    <row r="8" spans="1:17">
      <c r="A8" s="64" t="s">
        <v>242</v>
      </c>
      <c r="B8" s="32"/>
      <c r="C8" s="33">
        <f>VLOOKUP(C5,Plan!$A$2:$K$118,5,FALSE)</f>
        <v>0</v>
      </c>
      <c r="D8" s="33">
        <f>VLOOKUP(D5,Plan!$A$2:$K$118,5,FALSE)</f>
        <v>0</v>
      </c>
      <c r="E8" s="33">
        <f>VLOOKUP(E5,Plan!$A$2:$K$118,5,FALSE)</f>
        <v>0</v>
      </c>
      <c r="F8" s="33">
        <f>VLOOKUP(F5,Plan!$A$2:$K$118,5,FALSE)</f>
        <v>0</v>
      </c>
      <c r="G8" s="33">
        <f>VLOOKUP(G5,Plan!$A$2:$K$118,5,FALSE)</f>
        <v>0</v>
      </c>
      <c r="H8" s="33">
        <f>VLOOKUP(H5,Plan!$A$2:$K$118,5,FALSE)</f>
        <v>0</v>
      </c>
      <c r="I8" s="33">
        <f>VLOOKUP(I5,Plan!$A$2:$K$118,5,FALSE)</f>
        <v>0</v>
      </c>
      <c r="J8" s="33">
        <f>VLOOKUP(J5,Plan!$A$2:$K$118,5,FALSE)</f>
        <v>0</v>
      </c>
      <c r="K8" s="33">
        <f>VLOOKUP(K5,Plan!$A$2:$K$118,5,FALSE)</f>
        <v>0</v>
      </c>
      <c r="L8" s="65">
        <f>SUM(C8:K8)</f>
        <v>0</v>
      </c>
      <c r="N8" s="73"/>
      <c r="O8" s="74"/>
      <c r="Q8" s="79"/>
    </row>
    <row r="9" spans="1:17" s="12" customFormat="1">
      <c r="A9" s="66" t="s">
        <v>244</v>
      </c>
      <c r="B9" s="34"/>
      <c r="C9" s="35">
        <f>C7-C8</f>
        <v>0</v>
      </c>
      <c r="D9" s="35">
        <f t="shared" ref="D9:K9" si="0">D7-D8</f>
        <v>0</v>
      </c>
      <c r="E9" s="35">
        <f t="shared" si="0"/>
        <v>0</v>
      </c>
      <c r="F9" s="35">
        <f t="shared" si="0"/>
        <v>0</v>
      </c>
      <c r="G9" s="35">
        <f t="shared" si="0"/>
        <v>0</v>
      </c>
      <c r="H9" s="35">
        <f t="shared" si="0"/>
        <v>0</v>
      </c>
      <c r="I9" s="35">
        <f t="shared" si="0"/>
        <v>0</v>
      </c>
      <c r="J9" s="35">
        <f t="shared" si="0"/>
        <v>0</v>
      </c>
      <c r="K9" s="35">
        <f t="shared" si="0"/>
        <v>0</v>
      </c>
      <c r="L9" s="67">
        <f>SUM(C9:K9)</f>
        <v>0</v>
      </c>
      <c r="N9" s="75"/>
      <c r="O9" s="76"/>
      <c r="P9" s="36"/>
      <c r="Q9" s="80"/>
    </row>
    <row r="10" spans="1:17" s="8" customFormat="1" ht="15.75" thickBot="1">
      <c r="A10" s="68" t="s">
        <v>221</v>
      </c>
      <c r="B10" s="69"/>
      <c r="C10" s="69" t="s">
        <v>216</v>
      </c>
      <c r="D10" s="69" t="s">
        <v>216</v>
      </c>
      <c r="E10" s="69" t="s">
        <v>216</v>
      </c>
      <c r="F10" s="69" t="s">
        <v>216</v>
      </c>
      <c r="G10" s="69" t="s">
        <v>216</v>
      </c>
      <c r="H10" s="69" t="s">
        <v>216</v>
      </c>
      <c r="I10" s="69" t="s">
        <v>216</v>
      </c>
      <c r="J10" s="69" t="s">
        <v>216</v>
      </c>
      <c r="K10" s="69" t="s">
        <v>216</v>
      </c>
      <c r="L10" s="70"/>
      <c r="N10" s="77" t="s">
        <v>217</v>
      </c>
      <c r="O10" s="122" t="s">
        <v>216</v>
      </c>
      <c r="P10" s="11"/>
      <c r="Q10" s="81" t="s">
        <v>265</v>
      </c>
    </row>
    <row r="11" spans="1:17">
      <c r="A11" s="82" t="s">
        <v>150</v>
      </c>
      <c r="B11" s="83" t="s">
        <v>187</v>
      </c>
      <c r="C11" s="123">
        <v>200</v>
      </c>
      <c r="D11" s="238">
        <v>200</v>
      </c>
      <c r="E11" s="123">
        <f t="shared" ref="D11:K11" si="1">E7*90%</f>
        <v>0</v>
      </c>
      <c r="F11" s="123">
        <f t="shared" si="1"/>
        <v>0</v>
      </c>
      <c r="G11" s="123">
        <f t="shared" si="1"/>
        <v>0</v>
      </c>
      <c r="H11" s="123">
        <f t="shared" si="1"/>
        <v>0</v>
      </c>
      <c r="I11" s="123">
        <f t="shared" si="1"/>
        <v>0</v>
      </c>
      <c r="J11" s="123">
        <f t="shared" si="1"/>
        <v>0</v>
      </c>
      <c r="K11" s="123">
        <f t="shared" si="1"/>
        <v>0</v>
      </c>
      <c r="L11" s="84">
        <f>N11+O11</f>
        <v>400</v>
      </c>
      <c r="N11" s="97">
        <f>SUMIF($C$10:$K$10,$N$10,C11:K11)</f>
        <v>0</v>
      </c>
      <c r="O11" s="98">
        <f>SUMIF($C$10:$K$10,$O$10,C11:K11)</f>
        <v>400</v>
      </c>
      <c r="Q11" s="109">
        <f>SUM(C11:K11)</f>
        <v>400</v>
      </c>
    </row>
    <row r="12" spans="1:17">
      <c r="A12" s="85" t="s">
        <v>151</v>
      </c>
      <c r="B12" s="28" t="s">
        <v>152</v>
      </c>
      <c r="C12" s="27"/>
      <c r="D12" s="27"/>
      <c r="E12" s="27"/>
      <c r="F12" s="27"/>
      <c r="G12" s="27"/>
      <c r="H12" s="27"/>
      <c r="I12" s="27"/>
      <c r="J12" s="27"/>
      <c r="K12" s="27"/>
      <c r="L12" s="86">
        <f>N12+O12</f>
        <v>0</v>
      </c>
      <c r="N12" s="99">
        <f t="shared" ref="N12:N50" si="2">SUMIF($C$10:$K$10,$N$10,C12:K12)</f>
        <v>0</v>
      </c>
      <c r="O12" s="100">
        <f t="shared" ref="O12:O50" si="3">SUMIF($C$10:$K$10,$O$10,C12:K12)</f>
        <v>0</v>
      </c>
      <c r="Q12" s="110">
        <f>SUM(C12:K12)</f>
        <v>0</v>
      </c>
    </row>
    <row r="13" spans="1:17">
      <c r="A13" s="85" t="s">
        <v>153</v>
      </c>
      <c r="B13" s="28" t="s">
        <v>154</v>
      </c>
      <c r="C13" s="27"/>
      <c r="D13" s="27"/>
      <c r="E13" s="27"/>
      <c r="F13" s="27"/>
      <c r="G13" s="27"/>
      <c r="H13" s="27"/>
      <c r="I13" s="27"/>
      <c r="J13" s="27"/>
      <c r="K13" s="27"/>
      <c r="L13" s="86">
        <f t="shared" ref="L13:L34" si="4">N13+O13</f>
        <v>0</v>
      </c>
      <c r="N13" s="99">
        <f t="shared" si="2"/>
        <v>0</v>
      </c>
      <c r="O13" s="100">
        <f t="shared" si="3"/>
        <v>0</v>
      </c>
      <c r="Q13" s="110">
        <f t="shared" ref="Q13:Q35" si="5">SUM(C13:K13)</f>
        <v>0</v>
      </c>
    </row>
    <row r="14" spans="1:17">
      <c r="A14" s="85" t="s">
        <v>155</v>
      </c>
      <c r="B14" s="28" t="s">
        <v>156</v>
      </c>
      <c r="C14" s="27"/>
      <c r="D14" s="27"/>
      <c r="E14" s="27"/>
      <c r="F14" s="27"/>
      <c r="G14" s="27"/>
      <c r="H14" s="27"/>
      <c r="I14" s="27"/>
      <c r="J14" s="27"/>
      <c r="K14" s="27"/>
      <c r="L14" s="86">
        <f t="shared" si="4"/>
        <v>0</v>
      </c>
      <c r="N14" s="99">
        <f t="shared" si="2"/>
        <v>0</v>
      </c>
      <c r="O14" s="100">
        <f t="shared" si="3"/>
        <v>0</v>
      </c>
      <c r="Q14" s="110">
        <f t="shared" si="5"/>
        <v>0</v>
      </c>
    </row>
    <row r="15" spans="1:17">
      <c r="A15" s="85" t="s">
        <v>157</v>
      </c>
      <c r="B15" s="28" t="s">
        <v>158</v>
      </c>
      <c r="C15" s="27"/>
      <c r="D15" s="27"/>
      <c r="E15" s="27"/>
      <c r="F15" s="27"/>
      <c r="G15" s="27"/>
      <c r="H15" s="27"/>
      <c r="I15" s="27"/>
      <c r="J15" s="27"/>
      <c r="K15" s="27"/>
      <c r="L15" s="86">
        <f t="shared" si="4"/>
        <v>0</v>
      </c>
      <c r="N15" s="99">
        <f t="shared" si="2"/>
        <v>0</v>
      </c>
      <c r="O15" s="100">
        <f t="shared" si="3"/>
        <v>0</v>
      </c>
      <c r="Q15" s="110">
        <f t="shared" si="5"/>
        <v>0</v>
      </c>
    </row>
    <row r="16" spans="1:17">
      <c r="A16" s="85" t="s">
        <v>159</v>
      </c>
      <c r="B16" s="28" t="s">
        <v>160</v>
      </c>
      <c r="C16" s="27"/>
      <c r="D16" s="27"/>
      <c r="E16" s="27"/>
      <c r="F16" s="27"/>
      <c r="G16" s="27"/>
      <c r="H16" s="27"/>
      <c r="I16" s="27"/>
      <c r="J16" s="27"/>
      <c r="K16" s="27"/>
      <c r="L16" s="86">
        <f t="shared" si="4"/>
        <v>0</v>
      </c>
      <c r="N16" s="99">
        <f t="shared" si="2"/>
        <v>0</v>
      </c>
      <c r="O16" s="100">
        <f t="shared" si="3"/>
        <v>0</v>
      </c>
      <c r="Q16" s="110">
        <f t="shared" si="5"/>
        <v>0</v>
      </c>
    </row>
    <row r="17" spans="1:17">
      <c r="A17" s="85" t="s">
        <v>161</v>
      </c>
      <c r="B17" s="28" t="s">
        <v>162</v>
      </c>
      <c r="C17" s="27"/>
      <c r="D17" s="27"/>
      <c r="E17" s="27"/>
      <c r="F17" s="27"/>
      <c r="G17" s="27"/>
      <c r="H17" s="27"/>
      <c r="I17" s="27"/>
      <c r="J17" s="27"/>
      <c r="K17" s="27"/>
      <c r="L17" s="86">
        <f t="shared" si="4"/>
        <v>0</v>
      </c>
      <c r="N17" s="99">
        <f t="shared" si="2"/>
        <v>0</v>
      </c>
      <c r="O17" s="100">
        <f t="shared" si="3"/>
        <v>0</v>
      </c>
      <c r="Q17" s="110">
        <f t="shared" si="5"/>
        <v>0</v>
      </c>
    </row>
    <row r="18" spans="1:17">
      <c r="A18" s="85" t="s">
        <v>163</v>
      </c>
      <c r="B18" s="28" t="s">
        <v>164</v>
      </c>
      <c r="C18" s="27"/>
      <c r="D18" s="27"/>
      <c r="E18" s="27"/>
      <c r="F18" s="27"/>
      <c r="G18" s="27"/>
      <c r="H18" s="27"/>
      <c r="I18" s="27"/>
      <c r="J18" s="27"/>
      <c r="K18" s="27"/>
      <c r="L18" s="86">
        <f t="shared" si="4"/>
        <v>0</v>
      </c>
      <c r="N18" s="99">
        <f t="shared" si="2"/>
        <v>0</v>
      </c>
      <c r="O18" s="100">
        <f t="shared" si="3"/>
        <v>0</v>
      </c>
      <c r="Q18" s="110">
        <f t="shared" si="5"/>
        <v>0</v>
      </c>
    </row>
    <row r="19" spans="1:17">
      <c r="A19" s="85" t="s">
        <v>165</v>
      </c>
      <c r="B19" s="28" t="s">
        <v>166</v>
      </c>
      <c r="C19" s="27"/>
      <c r="D19" s="27"/>
      <c r="E19" s="27"/>
      <c r="F19" s="27"/>
      <c r="G19" s="27"/>
      <c r="H19" s="27"/>
      <c r="I19" s="27"/>
      <c r="J19" s="27"/>
      <c r="K19" s="27"/>
      <c r="L19" s="86">
        <f t="shared" si="4"/>
        <v>0</v>
      </c>
      <c r="N19" s="99">
        <f t="shared" si="2"/>
        <v>0</v>
      </c>
      <c r="O19" s="100">
        <f t="shared" si="3"/>
        <v>0</v>
      </c>
      <c r="Q19" s="110">
        <f t="shared" si="5"/>
        <v>0</v>
      </c>
    </row>
    <row r="20" spans="1:17">
      <c r="A20" s="85" t="s">
        <v>167</v>
      </c>
      <c r="B20" s="28" t="s">
        <v>168</v>
      </c>
      <c r="C20" s="27"/>
      <c r="D20" s="27"/>
      <c r="E20" s="27"/>
      <c r="F20" s="27"/>
      <c r="G20" s="27"/>
      <c r="H20" s="27"/>
      <c r="I20" s="27"/>
      <c r="J20" s="27"/>
      <c r="K20" s="27"/>
      <c r="L20" s="86">
        <f t="shared" si="4"/>
        <v>0</v>
      </c>
      <c r="N20" s="99">
        <f t="shared" si="2"/>
        <v>0</v>
      </c>
      <c r="O20" s="100">
        <f t="shared" si="3"/>
        <v>0</v>
      </c>
      <c r="Q20" s="110">
        <f t="shared" si="5"/>
        <v>0</v>
      </c>
    </row>
    <row r="21" spans="1:17">
      <c r="A21" s="85" t="s">
        <v>169</v>
      </c>
      <c r="B21" s="28" t="s">
        <v>170</v>
      </c>
      <c r="C21" s="27"/>
      <c r="D21" s="27"/>
      <c r="E21" s="27"/>
      <c r="F21" s="27"/>
      <c r="G21" s="27"/>
      <c r="H21" s="27"/>
      <c r="I21" s="27"/>
      <c r="J21" s="27"/>
      <c r="K21" s="27"/>
      <c r="L21" s="86">
        <f t="shared" si="4"/>
        <v>0</v>
      </c>
      <c r="N21" s="99">
        <f t="shared" si="2"/>
        <v>0</v>
      </c>
      <c r="O21" s="100">
        <f t="shared" si="3"/>
        <v>0</v>
      </c>
      <c r="Q21" s="110">
        <f t="shared" si="5"/>
        <v>0</v>
      </c>
    </row>
    <row r="22" spans="1:17">
      <c r="A22" s="85" t="s">
        <v>171</v>
      </c>
      <c r="B22" s="28" t="s">
        <v>172</v>
      </c>
      <c r="C22" s="27"/>
      <c r="D22" s="27"/>
      <c r="E22" s="27"/>
      <c r="F22" s="27"/>
      <c r="G22" s="27"/>
      <c r="H22" s="27"/>
      <c r="I22" s="27"/>
      <c r="J22" s="27"/>
      <c r="K22" s="27"/>
      <c r="L22" s="86">
        <f t="shared" si="4"/>
        <v>0</v>
      </c>
      <c r="N22" s="99">
        <f t="shared" si="2"/>
        <v>0</v>
      </c>
      <c r="O22" s="100">
        <f t="shared" si="3"/>
        <v>0</v>
      </c>
      <c r="Q22" s="110">
        <f t="shared" si="5"/>
        <v>0</v>
      </c>
    </row>
    <row r="23" spans="1:17">
      <c r="A23" s="85" t="s">
        <v>173</v>
      </c>
      <c r="B23" s="28" t="s">
        <v>174</v>
      </c>
      <c r="C23" s="27"/>
      <c r="D23" s="27"/>
      <c r="E23" s="27"/>
      <c r="F23" s="27"/>
      <c r="G23" s="27"/>
      <c r="H23" s="27"/>
      <c r="I23" s="27"/>
      <c r="J23" s="27"/>
      <c r="K23" s="27"/>
      <c r="L23" s="86">
        <f t="shared" si="4"/>
        <v>0</v>
      </c>
      <c r="N23" s="99">
        <f t="shared" si="2"/>
        <v>0</v>
      </c>
      <c r="O23" s="100">
        <f t="shared" si="3"/>
        <v>0</v>
      </c>
      <c r="Q23" s="110">
        <f t="shared" si="5"/>
        <v>0</v>
      </c>
    </row>
    <row r="24" spans="1:17">
      <c r="A24" s="85" t="s">
        <v>175</v>
      </c>
      <c r="B24" s="28" t="s">
        <v>176</v>
      </c>
      <c r="C24" s="27"/>
      <c r="D24" s="27"/>
      <c r="E24" s="27"/>
      <c r="F24" s="27"/>
      <c r="G24" s="27"/>
      <c r="H24" s="27"/>
      <c r="I24" s="27"/>
      <c r="J24" s="27"/>
      <c r="K24" s="27"/>
      <c r="L24" s="86">
        <f t="shared" si="4"/>
        <v>0</v>
      </c>
      <c r="N24" s="99">
        <f t="shared" si="2"/>
        <v>0</v>
      </c>
      <c r="O24" s="100">
        <f t="shared" si="3"/>
        <v>0</v>
      </c>
      <c r="Q24" s="110">
        <f t="shared" si="5"/>
        <v>0</v>
      </c>
    </row>
    <row r="25" spans="1:17">
      <c r="A25" s="85" t="s">
        <v>177</v>
      </c>
      <c r="B25" s="28" t="s">
        <v>178</v>
      </c>
      <c r="C25" s="27"/>
      <c r="D25" s="27"/>
      <c r="E25" s="27"/>
      <c r="F25" s="27"/>
      <c r="G25" s="27"/>
      <c r="H25" s="27"/>
      <c r="I25" s="27"/>
      <c r="J25" s="27"/>
      <c r="K25" s="27"/>
      <c r="L25" s="86">
        <f t="shared" si="4"/>
        <v>0</v>
      </c>
      <c r="N25" s="99">
        <f t="shared" si="2"/>
        <v>0</v>
      </c>
      <c r="O25" s="100">
        <f t="shared" si="3"/>
        <v>0</v>
      </c>
      <c r="Q25" s="110">
        <f t="shared" si="5"/>
        <v>0</v>
      </c>
    </row>
    <row r="26" spans="1:17">
      <c r="A26" s="85" t="s">
        <v>179</v>
      </c>
      <c r="B26" s="28" t="s">
        <v>180</v>
      </c>
      <c r="C26" s="124">
        <f>C7*10%</f>
        <v>0</v>
      </c>
      <c r="D26" s="124">
        <f t="shared" ref="D26:K26" si="6">D7*10%</f>
        <v>0</v>
      </c>
      <c r="E26" s="124">
        <f t="shared" si="6"/>
        <v>0</v>
      </c>
      <c r="F26" s="124">
        <f t="shared" si="6"/>
        <v>0</v>
      </c>
      <c r="G26" s="124">
        <f t="shared" si="6"/>
        <v>0</v>
      </c>
      <c r="H26" s="124">
        <f t="shared" si="6"/>
        <v>0</v>
      </c>
      <c r="I26" s="124">
        <f t="shared" si="6"/>
        <v>0</v>
      </c>
      <c r="J26" s="124">
        <f t="shared" si="6"/>
        <v>0</v>
      </c>
      <c r="K26" s="124">
        <f t="shared" si="6"/>
        <v>0</v>
      </c>
      <c r="L26" s="86">
        <f t="shared" si="4"/>
        <v>0</v>
      </c>
      <c r="N26" s="99">
        <f t="shared" si="2"/>
        <v>0</v>
      </c>
      <c r="O26" s="100">
        <f t="shared" si="3"/>
        <v>0</v>
      </c>
      <c r="Q26" s="110">
        <f t="shared" si="5"/>
        <v>0</v>
      </c>
    </row>
    <row r="27" spans="1:17">
      <c r="A27" s="85" t="s">
        <v>181</v>
      </c>
      <c r="B27" s="28" t="s">
        <v>188</v>
      </c>
      <c r="C27" s="27"/>
      <c r="D27" s="27"/>
      <c r="E27" s="27"/>
      <c r="F27" s="27"/>
      <c r="G27" s="27"/>
      <c r="H27" s="27"/>
      <c r="I27" s="27"/>
      <c r="J27" s="27"/>
      <c r="K27" s="27"/>
      <c r="L27" s="86">
        <f t="shared" si="4"/>
        <v>0</v>
      </c>
      <c r="N27" s="99">
        <f t="shared" si="2"/>
        <v>0</v>
      </c>
      <c r="O27" s="100">
        <f t="shared" si="3"/>
        <v>0</v>
      </c>
      <c r="Q27" s="110">
        <f t="shared" si="5"/>
        <v>0</v>
      </c>
    </row>
    <row r="28" spans="1:17">
      <c r="A28" s="85" t="s">
        <v>182</v>
      </c>
      <c r="B28" s="28" t="s">
        <v>183</v>
      </c>
      <c r="C28" s="27"/>
      <c r="D28" s="27"/>
      <c r="E28" s="27"/>
      <c r="F28" s="27"/>
      <c r="G28" s="27"/>
      <c r="H28" s="27"/>
      <c r="I28" s="27"/>
      <c r="J28" s="27"/>
      <c r="K28" s="27"/>
      <c r="L28" s="86">
        <f t="shared" si="4"/>
        <v>0</v>
      </c>
      <c r="N28" s="99">
        <f t="shared" si="2"/>
        <v>0</v>
      </c>
      <c r="O28" s="100">
        <f t="shared" si="3"/>
        <v>0</v>
      </c>
      <c r="Q28" s="110">
        <f t="shared" si="5"/>
        <v>0</v>
      </c>
    </row>
    <row r="29" spans="1:17">
      <c r="A29" s="87" t="s">
        <v>184</v>
      </c>
      <c r="B29" s="40" t="s">
        <v>185</v>
      </c>
      <c r="C29" s="38"/>
      <c r="D29" s="38"/>
      <c r="E29" s="38"/>
      <c r="F29" s="38"/>
      <c r="G29" s="38"/>
      <c r="H29" s="38"/>
      <c r="I29" s="38"/>
      <c r="J29" s="38"/>
      <c r="K29" s="38"/>
      <c r="L29" s="86">
        <f t="shared" si="4"/>
        <v>0</v>
      </c>
      <c r="N29" s="101">
        <f t="shared" si="2"/>
        <v>0</v>
      </c>
      <c r="O29" s="102">
        <f t="shared" si="3"/>
        <v>0</v>
      </c>
      <c r="Q29" s="110">
        <f t="shared" si="5"/>
        <v>0</v>
      </c>
    </row>
    <row r="30" spans="1:17">
      <c r="A30" s="88" t="s">
        <v>189</v>
      </c>
      <c r="B30" s="50" t="s">
        <v>191</v>
      </c>
      <c r="C30" s="51"/>
      <c r="D30" s="51"/>
      <c r="E30" s="51"/>
      <c r="F30" s="51"/>
      <c r="G30" s="51"/>
      <c r="H30" s="51"/>
      <c r="I30" s="51"/>
      <c r="J30" s="51"/>
      <c r="K30" s="51"/>
      <c r="L30" s="89"/>
      <c r="N30" s="103"/>
      <c r="O30" s="104"/>
      <c r="Q30" s="111"/>
    </row>
    <row r="31" spans="1:17">
      <c r="A31" s="90" t="s">
        <v>247</v>
      </c>
      <c r="B31" s="49" t="s">
        <v>237</v>
      </c>
      <c r="C31" s="31"/>
      <c r="D31" s="31"/>
      <c r="E31" s="31"/>
      <c r="F31" s="31"/>
      <c r="G31" s="31"/>
      <c r="H31" s="31"/>
      <c r="I31" s="31"/>
      <c r="J31" s="31"/>
      <c r="K31" s="31"/>
      <c r="L31" s="86">
        <f t="shared" si="4"/>
        <v>0</v>
      </c>
      <c r="N31" s="105">
        <f t="shared" si="2"/>
        <v>0</v>
      </c>
      <c r="O31" s="106">
        <f t="shared" si="3"/>
        <v>0</v>
      </c>
      <c r="Q31" s="110">
        <f t="shared" si="5"/>
        <v>0</v>
      </c>
    </row>
    <row r="32" spans="1:17">
      <c r="A32" s="91" t="s">
        <v>248</v>
      </c>
      <c r="B32" s="29" t="s">
        <v>238</v>
      </c>
      <c r="C32" s="27"/>
      <c r="D32" s="27"/>
      <c r="E32" s="27"/>
      <c r="F32" s="27"/>
      <c r="G32" s="27"/>
      <c r="H32" s="27"/>
      <c r="I32" s="27"/>
      <c r="J32" s="27"/>
      <c r="K32" s="27"/>
      <c r="L32" s="86">
        <f t="shared" si="4"/>
        <v>0</v>
      </c>
      <c r="N32" s="99">
        <f t="shared" si="2"/>
        <v>0</v>
      </c>
      <c r="O32" s="100">
        <f t="shared" si="3"/>
        <v>0</v>
      </c>
      <c r="Q32" s="110">
        <f t="shared" si="5"/>
        <v>0</v>
      </c>
    </row>
    <row r="33" spans="1:17">
      <c r="A33" s="91" t="s">
        <v>249</v>
      </c>
      <c r="B33" s="29" t="s">
        <v>186</v>
      </c>
      <c r="C33" s="27"/>
      <c r="D33" s="27"/>
      <c r="E33" s="27"/>
      <c r="F33" s="27"/>
      <c r="G33" s="27"/>
      <c r="H33" s="27"/>
      <c r="I33" s="27"/>
      <c r="J33" s="27"/>
      <c r="K33" s="27"/>
      <c r="L33" s="86">
        <f t="shared" si="4"/>
        <v>0</v>
      </c>
      <c r="N33" s="99">
        <f t="shared" si="2"/>
        <v>0</v>
      </c>
      <c r="O33" s="100">
        <f t="shared" si="3"/>
        <v>0</v>
      </c>
      <c r="Q33" s="110">
        <f t="shared" si="5"/>
        <v>0</v>
      </c>
    </row>
    <row r="34" spans="1:17">
      <c r="A34" s="92" t="s">
        <v>250</v>
      </c>
      <c r="B34" s="37" t="s">
        <v>190</v>
      </c>
      <c r="C34" s="38"/>
      <c r="D34" s="38"/>
      <c r="E34" s="38"/>
      <c r="F34" s="38"/>
      <c r="G34" s="38"/>
      <c r="H34" s="38"/>
      <c r="I34" s="38"/>
      <c r="J34" s="38"/>
      <c r="K34" s="38"/>
      <c r="L34" s="86">
        <f t="shared" si="4"/>
        <v>0</v>
      </c>
      <c r="N34" s="101">
        <f t="shared" si="2"/>
        <v>0</v>
      </c>
      <c r="O34" s="102">
        <f t="shared" si="3"/>
        <v>0</v>
      </c>
      <c r="Q34" s="110">
        <f t="shared" si="5"/>
        <v>0</v>
      </c>
    </row>
    <row r="35" spans="1:17" s="12" customFormat="1" ht="15.75" thickBot="1">
      <c r="A35" s="93" t="s">
        <v>193</v>
      </c>
      <c r="B35" s="94"/>
      <c r="C35" s="95">
        <f>SUM(C11:C34)</f>
        <v>200</v>
      </c>
      <c r="D35" s="95">
        <f t="shared" ref="D35:K35" si="7">SUM(D11:D34)</f>
        <v>200</v>
      </c>
      <c r="E35" s="95">
        <f t="shared" si="7"/>
        <v>0</v>
      </c>
      <c r="F35" s="95">
        <f t="shared" si="7"/>
        <v>0</v>
      </c>
      <c r="G35" s="95">
        <f t="shared" si="7"/>
        <v>0</v>
      </c>
      <c r="H35" s="95">
        <f t="shared" si="7"/>
        <v>0</v>
      </c>
      <c r="I35" s="95">
        <f t="shared" si="7"/>
        <v>0</v>
      </c>
      <c r="J35" s="95">
        <f t="shared" si="7"/>
        <v>0</v>
      </c>
      <c r="K35" s="95">
        <f t="shared" si="7"/>
        <v>0</v>
      </c>
      <c r="L35" s="96">
        <f t="shared" ref="L35:L56" si="8">SUM(C35:K35)</f>
        <v>400</v>
      </c>
      <c r="N35" s="107">
        <f t="shared" si="2"/>
        <v>0</v>
      </c>
      <c r="O35" s="108">
        <f t="shared" si="3"/>
        <v>400</v>
      </c>
      <c r="P35" s="36"/>
      <c r="Q35" s="112">
        <f t="shared" si="5"/>
        <v>400</v>
      </c>
    </row>
    <row r="36" spans="1:17" ht="15.75" thickBot="1">
      <c r="C36" s="3"/>
      <c r="D36" s="3"/>
      <c r="E36" s="3"/>
      <c r="F36" s="3"/>
      <c r="G36" s="3"/>
      <c r="H36" s="3"/>
      <c r="I36" s="3"/>
      <c r="J36" s="3"/>
      <c r="K36" s="3"/>
      <c r="L36" s="13"/>
      <c r="M36" s="2"/>
    </row>
    <row r="37" spans="1:17">
      <c r="A37" s="116" t="s">
        <v>192</v>
      </c>
      <c r="B37" s="117"/>
      <c r="C37" s="118"/>
      <c r="D37" s="118"/>
      <c r="E37" s="118"/>
      <c r="F37" s="118"/>
      <c r="G37" s="118"/>
      <c r="H37" s="118"/>
      <c r="I37" s="118"/>
      <c r="J37" s="118"/>
      <c r="K37" s="118"/>
      <c r="L37" s="119"/>
      <c r="N37" s="114"/>
      <c r="O37" s="115"/>
      <c r="Q37" s="113"/>
    </row>
    <row r="38" spans="1:17">
      <c r="A38" s="120" t="s">
        <v>194</v>
      </c>
      <c r="B38" s="30" t="s">
        <v>195</v>
      </c>
      <c r="C38" s="125">
        <f>C8</f>
        <v>0</v>
      </c>
      <c r="D38" s="125">
        <f t="shared" ref="D38:K38" si="9">D8</f>
        <v>0</v>
      </c>
      <c r="E38" s="125">
        <f t="shared" si="9"/>
        <v>0</v>
      </c>
      <c r="F38" s="125">
        <f t="shared" si="9"/>
        <v>0</v>
      </c>
      <c r="G38" s="125">
        <f t="shared" si="9"/>
        <v>0</v>
      </c>
      <c r="H38" s="125">
        <f t="shared" si="9"/>
        <v>0</v>
      </c>
      <c r="I38" s="125">
        <f t="shared" si="9"/>
        <v>0</v>
      </c>
      <c r="J38" s="125">
        <f t="shared" si="9"/>
        <v>0</v>
      </c>
      <c r="K38" s="125">
        <f t="shared" si="9"/>
        <v>0</v>
      </c>
      <c r="L38" s="86">
        <f t="shared" ref="L38:L49" si="10">N38+O38</f>
        <v>0</v>
      </c>
      <c r="N38" s="105">
        <f t="shared" si="2"/>
        <v>0</v>
      </c>
      <c r="O38" s="106">
        <f t="shared" si="3"/>
        <v>0</v>
      </c>
      <c r="Q38" s="110">
        <f t="shared" ref="Q38:Q50" si="11">SUM(C38:K38)</f>
        <v>0</v>
      </c>
    </row>
    <row r="39" spans="1:17">
      <c r="A39" s="85" t="s">
        <v>196</v>
      </c>
      <c r="B39" s="28" t="s">
        <v>197</v>
      </c>
      <c r="C39" s="27"/>
      <c r="D39" s="27"/>
      <c r="E39" s="27"/>
      <c r="F39" s="27"/>
      <c r="G39" s="27"/>
      <c r="H39" s="27"/>
      <c r="I39" s="27"/>
      <c r="J39" s="27"/>
      <c r="K39" s="27"/>
      <c r="L39" s="86">
        <f t="shared" si="10"/>
        <v>0</v>
      </c>
      <c r="N39" s="99">
        <f t="shared" si="2"/>
        <v>0</v>
      </c>
      <c r="O39" s="100">
        <f t="shared" si="3"/>
        <v>0</v>
      </c>
      <c r="Q39" s="110">
        <f t="shared" si="11"/>
        <v>0</v>
      </c>
    </row>
    <row r="40" spans="1:17">
      <c r="A40" s="85" t="s">
        <v>198</v>
      </c>
      <c r="B40" s="28" t="s">
        <v>199</v>
      </c>
      <c r="C40" s="27"/>
      <c r="D40" s="27"/>
      <c r="E40" s="27"/>
      <c r="F40" s="27"/>
      <c r="G40" s="27"/>
      <c r="H40" s="27"/>
      <c r="I40" s="27"/>
      <c r="J40" s="27"/>
      <c r="K40" s="27"/>
      <c r="L40" s="86">
        <f t="shared" si="10"/>
        <v>0</v>
      </c>
      <c r="N40" s="99">
        <f t="shared" si="2"/>
        <v>0</v>
      </c>
      <c r="O40" s="100">
        <f t="shared" si="3"/>
        <v>0</v>
      </c>
      <c r="Q40" s="110">
        <f t="shared" si="11"/>
        <v>0</v>
      </c>
    </row>
    <row r="41" spans="1:17">
      <c r="A41" s="85" t="s">
        <v>200</v>
      </c>
      <c r="B41" s="28" t="s">
        <v>201</v>
      </c>
      <c r="C41" s="27"/>
      <c r="D41" s="27"/>
      <c r="E41" s="27"/>
      <c r="F41" s="27"/>
      <c r="G41" s="27"/>
      <c r="H41" s="27"/>
      <c r="I41" s="27"/>
      <c r="J41" s="27"/>
      <c r="K41" s="27"/>
      <c r="L41" s="86">
        <f t="shared" si="10"/>
        <v>0</v>
      </c>
      <c r="N41" s="99">
        <f t="shared" si="2"/>
        <v>0</v>
      </c>
      <c r="O41" s="100">
        <f t="shared" si="3"/>
        <v>0</v>
      </c>
      <c r="Q41" s="110">
        <f t="shared" si="11"/>
        <v>0</v>
      </c>
    </row>
    <row r="42" spans="1:17">
      <c r="A42" s="85" t="s">
        <v>202</v>
      </c>
      <c r="B42" s="28" t="s">
        <v>203</v>
      </c>
      <c r="C42" s="27"/>
      <c r="D42" s="27"/>
      <c r="E42" s="27"/>
      <c r="F42" s="27"/>
      <c r="G42" s="27"/>
      <c r="H42" s="27"/>
      <c r="I42" s="27"/>
      <c r="J42" s="27"/>
      <c r="K42" s="27"/>
      <c r="L42" s="86">
        <f t="shared" si="10"/>
        <v>0</v>
      </c>
      <c r="N42" s="99">
        <f t="shared" si="2"/>
        <v>0</v>
      </c>
      <c r="O42" s="100">
        <f t="shared" si="3"/>
        <v>0</v>
      </c>
      <c r="Q42" s="110">
        <f t="shared" si="11"/>
        <v>0</v>
      </c>
    </row>
    <row r="43" spans="1:17">
      <c r="A43" s="85" t="s">
        <v>204</v>
      </c>
      <c r="B43" s="28" t="s">
        <v>205</v>
      </c>
      <c r="C43" s="27"/>
      <c r="D43" s="27"/>
      <c r="E43" s="27"/>
      <c r="F43" s="27"/>
      <c r="G43" s="27"/>
      <c r="H43" s="27"/>
      <c r="I43" s="27"/>
      <c r="J43" s="27"/>
      <c r="K43" s="27"/>
      <c r="L43" s="86">
        <f t="shared" si="10"/>
        <v>0</v>
      </c>
      <c r="N43" s="99">
        <f t="shared" si="2"/>
        <v>0</v>
      </c>
      <c r="O43" s="100">
        <f t="shared" si="3"/>
        <v>0</v>
      </c>
      <c r="Q43" s="110">
        <f t="shared" si="11"/>
        <v>0</v>
      </c>
    </row>
    <row r="44" spans="1:17">
      <c r="A44" s="121">
        <v>741100</v>
      </c>
      <c r="B44" s="39" t="s">
        <v>206</v>
      </c>
      <c r="C44" s="27"/>
      <c r="D44" s="27"/>
      <c r="E44" s="27"/>
      <c r="F44" s="27"/>
      <c r="G44" s="27"/>
      <c r="H44" s="27"/>
      <c r="I44" s="27"/>
      <c r="J44" s="27"/>
      <c r="K44" s="27"/>
      <c r="L44" s="86">
        <f t="shared" si="10"/>
        <v>0</v>
      </c>
      <c r="N44" s="99">
        <f t="shared" si="2"/>
        <v>0</v>
      </c>
      <c r="O44" s="100">
        <f t="shared" si="3"/>
        <v>0</v>
      </c>
      <c r="Q44" s="110">
        <f t="shared" si="11"/>
        <v>0</v>
      </c>
    </row>
    <row r="45" spans="1:17">
      <c r="A45" s="85">
        <v>741200</v>
      </c>
      <c r="B45" s="39" t="s">
        <v>207</v>
      </c>
      <c r="C45" s="27"/>
      <c r="D45" s="27"/>
      <c r="E45" s="27"/>
      <c r="F45" s="27"/>
      <c r="G45" s="27"/>
      <c r="H45" s="27"/>
      <c r="I45" s="27"/>
      <c r="J45" s="27"/>
      <c r="K45" s="27"/>
      <c r="L45" s="86">
        <f t="shared" si="10"/>
        <v>0</v>
      </c>
      <c r="N45" s="99">
        <f t="shared" si="2"/>
        <v>0</v>
      </c>
      <c r="O45" s="100">
        <f t="shared" si="3"/>
        <v>0</v>
      </c>
      <c r="Q45" s="110">
        <f t="shared" si="11"/>
        <v>0</v>
      </c>
    </row>
    <row r="46" spans="1:17">
      <c r="A46" s="85">
        <v>741202</v>
      </c>
      <c r="B46" s="39" t="s">
        <v>208</v>
      </c>
      <c r="C46" s="27"/>
      <c r="D46" s="27"/>
      <c r="E46" s="27"/>
      <c r="F46" s="27"/>
      <c r="G46" s="27"/>
      <c r="H46" s="27"/>
      <c r="I46" s="27"/>
      <c r="J46" s="27"/>
      <c r="K46" s="27"/>
      <c r="L46" s="86">
        <f t="shared" si="10"/>
        <v>0</v>
      </c>
      <c r="N46" s="99">
        <f t="shared" si="2"/>
        <v>0</v>
      </c>
      <c r="O46" s="100">
        <f t="shared" si="3"/>
        <v>0</v>
      </c>
      <c r="Q46" s="110">
        <f t="shared" si="11"/>
        <v>0</v>
      </c>
    </row>
    <row r="47" spans="1:17">
      <c r="A47" s="85" t="s">
        <v>209</v>
      </c>
      <c r="B47" s="39" t="s">
        <v>210</v>
      </c>
      <c r="C47" s="27"/>
      <c r="D47" s="27"/>
      <c r="E47" s="27"/>
      <c r="F47" s="27"/>
      <c r="G47" s="27"/>
      <c r="H47" s="27"/>
      <c r="I47" s="27"/>
      <c r="J47" s="27"/>
      <c r="K47" s="27"/>
      <c r="L47" s="86">
        <f t="shared" si="10"/>
        <v>0</v>
      </c>
      <c r="N47" s="99">
        <f t="shared" si="2"/>
        <v>0</v>
      </c>
      <c r="O47" s="100">
        <f t="shared" si="3"/>
        <v>0</v>
      </c>
      <c r="Q47" s="110">
        <f t="shared" si="11"/>
        <v>0</v>
      </c>
    </row>
    <row r="48" spans="1:17">
      <c r="A48" s="85" t="s">
        <v>211</v>
      </c>
      <c r="B48" s="39" t="s">
        <v>212</v>
      </c>
      <c r="C48" s="27"/>
      <c r="D48" s="27"/>
      <c r="E48" s="27"/>
      <c r="F48" s="27"/>
      <c r="G48" s="27"/>
      <c r="H48" s="27"/>
      <c r="I48" s="27"/>
      <c r="J48" s="27"/>
      <c r="K48" s="27"/>
      <c r="L48" s="86">
        <f t="shared" si="10"/>
        <v>0</v>
      </c>
      <c r="N48" s="99">
        <f t="shared" si="2"/>
        <v>0</v>
      </c>
      <c r="O48" s="100">
        <f t="shared" si="3"/>
        <v>0</v>
      </c>
      <c r="Q48" s="110">
        <f t="shared" si="11"/>
        <v>0</v>
      </c>
    </row>
    <row r="49" spans="1:17">
      <c r="A49" s="87" t="s">
        <v>213</v>
      </c>
      <c r="B49" s="41" t="s">
        <v>214</v>
      </c>
      <c r="C49" s="38"/>
      <c r="D49" s="38"/>
      <c r="E49" s="38"/>
      <c r="F49" s="38"/>
      <c r="G49" s="38"/>
      <c r="H49" s="38"/>
      <c r="I49" s="38"/>
      <c r="J49" s="38"/>
      <c r="K49" s="38"/>
      <c r="L49" s="86">
        <f t="shared" si="10"/>
        <v>0</v>
      </c>
      <c r="N49" s="101">
        <f t="shared" si="2"/>
        <v>0</v>
      </c>
      <c r="O49" s="102">
        <f t="shared" si="3"/>
        <v>0</v>
      </c>
      <c r="Q49" s="110">
        <f t="shared" si="11"/>
        <v>0</v>
      </c>
    </row>
    <row r="50" spans="1:17" s="12" customFormat="1" ht="15.75" thickBot="1">
      <c r="A50" s="93" t="s">
        <v>215</v>
      </c>
      <c r="B50" s="94"/>
      <c r="C50" s="95">
        <f>SUM(C38:C49)</f>
        <v>0</v>
      </c>
      <c r="D50" s="95">
        <f t="shared" ref="D50:K50" si="12">SUM(D38:D49)</f>
        <v>0</v>
      </c>
      <c r="E50" s="95">
        <f t="shared" si="12"/>
        <v>0</v>
      </c>
      <c r="F50" s="95">
        <f t="shared" si="12"/>
        <v>0</v>
      </c>
      <c r="G50" s="95">
        <f t="shared" si="12"/>
        <v>0</v>
      </c>
      <c r="H50" s="95">
        <f t="shared" si="12"/>
        <v>0</v>
      </c>
      <c r="I50" s="95">
        <f t="shared" si="12"/>
        <v>0</v>
      </c>
      <c r="J50" s="95">
        <f t="shared" si="12"/>
        <v>0</v>
      </c>
      <c r="K50" s="95">
        <f t="shared" si="12"/>
        <v>0</v>
      </c>
      <c r="L50" s="96">
        <f t="shared" si="8"/>
        <v>0</v>
      </c>
      <c r="N50" s="107">
        <f t="shared" si="2"/>
        <v>0</v>
      </c>
      <c r="O50" s="108">
        <f t="shared" si="3"/>
        <v>0</v>
      </c>
      <c r="P50" s="36"/>
      <c r="Q50" s="112">
        <f t="shared" si="11"/>
        <v>0</v>
      </c>
    </row>
    <row r="51" spans="1:17">
      <c r="C51" s="3"/>
      <c r="D51" s="3"/>
      <c r="E51" s="3"/>
      <c r="F51" s="3"/>
      <c r="G51" s="3"/>
      <c r="H51" s="3"/>
      <c r="I51" s="3"/>
      <c r="J51" s="3"/>
      <c r="K51" s="3"/>
      <c r="L51" s="13"/>
    </row>
    <row r="52" spans="1:17">
      <c r="A52" s="42" t="s">
        <v>254</v>
      </c>
      <c r="B52" s="43"/>
      <c r="C52" s="44">
        <f>C35-C50</f>
        <v>200</v>
      </c>
      <c r="D52" s="44">
        <f t="shared" ref="D52:K52" si="13">D35-D50</f>
        <v>200</v>
      </c>
      <c r="E52" s="44">
        <f t="shared" si="13"/>
        <v>0</v>
      </c>
      <c r="F52" s="44">
        <f t="shared" si="13"/>
        <v>0</v>
      </c>
      <c r="G52" s="44">
        <f t="shared" si="13"/>
        <v>0</v>
      </c>
      <c r="H52" s="44">
        <f t="shared" si="13"/>
        <v>0</v>
      </c>
      <c r="I52" s="44">
        <f t="shared" si="13"/>
        <v>0</v>
      </c>
      <c r="J52" s="44">
        <f t="shared" si="13"/>
        <v>0</v>
      </c>
      <c r="K52" s="44">
        <f t="shared" si="13"/>
        <v>0</v>
      </c>
      <c r="L52" s="54">
        <f>SUM(C52:K52)</f>
        <v>400</v>
      </c>
      <c r="Q52" s="55">
        <f>Q35-Q50</f>
        <v>400</v>
      </c>
    </row>
    <row r="53" spans="1:17">
      <c r="C53" s="3"/>
      <c r="D53" s="3"/>
      <c r="E53" s="3"/>
      <c r="F53" s="3"/>
      <c r="G53" s="3"/>
      <c r="H53" s="3"/>
      <c r="I53" s="3"/>
      <c r="J53" s="3"/>
      <c r="K53" s="3"/>
      <c r="L53" s="13"/>
    </row>
    <row r="54" spans="1:17">
      <c r="B54" s="1" t="s">
        <v>239</v>
      </c>
      <c r="C54" s="3">
        <f>C35-C7</f>
        <v>200</v>
      </c>
      <c r="D54" s="3">
        <f t="shared" ref="D54:K54" si="14">D35-D7</f>
        <v>200</v>
      </c>
      <c r="E54" s="3">
        <f t="shared" si="14"/>
        <v>0</v>
      </c>
      <c r="F54" s="3">
        <f t="shared" si="14"/>
        <v>0</v>
      </c>
      <c r="G54" s="3">
        <f t="shared" si="14"/>
        <v>0</v>
      </c>
      <c r="H54" s="3">
        <f t="shared" si="14"/>
        <v>0</v>
      </c>
      <c r="I54" s="3">
        <f t="shared" si="14"/>
        <v>0</v>
      </c>
      <c r="J54" s="3">
        <f t="shared" si="14"/>
        <v>0</v>
      </c>
      <c r="K54" s="3">
        <f t="shared" si="14"/>
        <v>0</v>
      </c>
      <c r="L54" s="13">
        <f t="shared" si="8"/>
        <v>400</v>
      </c>
    </row>
    <row r="55" spans="1:17">
      <c r="B55" s="1" t="s">
        <v>240</v>
      </c>
      <c r="C55" s="3">
        <f>C50-C8</f>
        <v>0</v>
      </c>
      <c r="D55" s="3">
        <f t="shared" ref="D55:K55" si="15">D50-D8</f>
        <v>0</v>
      </c>
      <c r="E55" s="3">
        <f t="shared" si="15"/>
        <v>0</v>
      </c>
      <c r="F55" s="3">
        <f t="shared" si="15"/>
        <v>0</v>
      </c>
      <c r="G55" s="3">
        <f t="shared" si="15"/>
        <v>0</v>
      </c>
      <c r="H55" s="3">
        <f t="shared" si="15"/>
        <v>0</v>
      </c>
      <c r="I55" s="3">
        <f t="shared" si="15"/>
        <v>0</v>
      </c>
      <c r="J55" s="3">
        <f t="shared" si="15"/>
        <v>0</v>
      </c>
      <c r="K55" s="3">
        <f t="shared" si="15"/>
        <v>0</v>
      </c>
      <c r="L55" s="13">
        <f t="shared" si="8"/>
        <v>0</v>
      </c>
    </row>
    <row r="56" spans="1:17">
      <c r="B56" s="1" t="s">
        <v>241</v>
      </c>
      <c r="C56" s="3">
        <f>C9-(C35-C50)</f>
        <v>-200</v>
      </c>
      <c r="D56" s="3">
        <f t="shared" ref="D56:K56" si="16">D9-(D35-D50)</f>
        <v>-200</v>
      </c>
      <c r="E56" s="3">
        <f t="shared" si="16"/>
        <v>0</v>
      </c>
      <c r="F56" s="3">
        <f t="shared" si="16"/>
        <v>0</v>
      </c>
      <c r="G56" s="3">
        <f t="shared" si="16"/>
        <v>0</v>
      </c>
      <c r="H56" s="3">
        <f t="shared" si="16"/>
        <v>0</v>
      </c>
      <c r="I56" s="3">
        <f t="shared" si="16"/>
        <v>0</v>
      </c>
      <c r="J56" s="3">
        <f t="shared" si="16"/>
        <v>0</v>
      </c>
      <c r="K56" s="3">
        <f t="shared" si="16"/>
        <v>0</v>
      </c>
      <c r="L56" s="13">
        <f t="shared" si="8"/>
        <v>-400</v>
      </c>
      <c r="M56" s="4" t="s">
        <v>245</v>
      </c>
    </row>
    <row r="57" spans="1:17">
      <c r="C57" s="3"/>
      <c r="D57" s="3"/>
      <c r="E57" s="3"/>
      <c r="F57" s="3"/>
      <c r="G57" s="3"/>
      <c r="H57" s="3"/>
      <c r="I57" s="3"/>
      <c r="J57" s="3"/>
      <c r="K57" s="3"/>
      <c r="L57" s="13"/>
    </row>
    <row r="58" spans="1:17">
      <c r="C58" s="3"/>
      <c r="D58" s="3"/>
      <c r="E58" s="3"/>
      <c r="F58" s="3"/>
      <c r="G58" s="3"/>
      <c r="H58" s="3"/>
      <c r="I58" s="3"/>
      <c r="J58" s="3"/>
      <c r="K58" s="3"/>
      <c r="L58" s="13"/>
    </row>
    <row r="59" spans="1:17">
      <c r="C59" s="3"/>
      <c r="D59" s="3"/>
      <c r="E59" s="3"/>
      <c r="F59" s="3"/>
      <c r="G59" s="3"/>
      <c r="H59" s="3"/>
      <c r="I59" s="3"/>
      <c r="J59" s="3"/>
      <c r="K59" s="3"/>
      <c r="L59" s="13"/>
    </row>
    <row r="60" spans="1:17">
      <c r="C60" s="3"/>
      <c r="D60" s="3"/>
      <c r="E60" s="3"/>
      <c r="F60" s="3"/>
      <c r="G60" s="3"/>
      <c r="H60" s="3"/>
      <c r="I60" s="3"/>
      <c r="J60" s="3"/>
      <c r="K60" s="3"/>
      <c r="L60" s="13"/>
    </row>
    <row r="61" spans="1:17">
      <c r="C61" s="3"/>
      <c r="D61" s="3"/>
      <c r="E61" s="3"/>
      <c r="F61" s="3"/>
      <c r="G61" s="3"/>
      <c r="H61" s="3"/>
      <c r="I61" s="3"/>
      <c r="J61" s="3"/>
      <c r="K61" s="3"/>
      <c r="L61" s="13"/>
    </row>
    <row r="62" spans="1:17">
      <c r="C62" s="3"/>
      <c r="D62" s="3"/>
      <c r="E62" s="3"/>
      <c r="F62" s="3"/>
      <c r="G62" s="3"/>
      <c r="H62" s="3"/>
      <c r="I62" s="3"/>
      <c r="J62" s="3"/>
      <c r="K62" s="3"/>
      <c r="L62" s="13"/>
    </row>
    <row r="63" spans="1:17">
      <c r="C63" s="3"/>
      <c r="D63" s="3"/>
      <c r="E63" s="3"/>
      <c r="F63" s="3"/>
      <c r="G63" s="3"/>
      <c r="H63" s="3"/>
      <c r="I63" s="3"/>
      <c r="J63" s="3"/>
      <c r="K63" s="3"/>
      <c r="L63" s="13"/>
    </row>
    <row r="64" spans="1:17">
      <c r="C64" s="3"/>
      <c r="D64" s="3"/>
      <c r="E64" s="3"/>
      <c r="F64" s="3"/>
      <c r="G64" s="3"/>
      <c r="H64" s="3"/>
      <c r="I64" s="3"/>
      <c r="J64" s="3"/>
      <c r="K64" s="3"/>
      <c r="L64" s="13"/>
    </row>
    <row r="65" spans="3:12">
      <c r="C65" s="3"/>
      <c r="D65" s="3"/>
      <c r="E65" s="3"/>
      <c r="F65" s="3"/>
      <c r="G65" s="3"/>
      <c r="H65" s="3"/>
      <c r="I65" s="3"/>
      <c r="J65" s="3"/>
      <c r="K65" s="3"/>
      <c r="L65" s="13"/>
    </row>
    <row r="66" spans="3:12">
      <c r="C66" s="3"/>
      <c r="D66" s="3"/>
      <c r="E66" s="3"/>
      <c r="F66" s="3"/>
      <c r="G66" s="3"/>
      <c r="H66" s="3"/>
      <c r="I66" s="3"/>
      <c r="J66" s="3"/>
      <c r="K66" s="3"/>
      <c r="L66" s="13"/>
    </row>
    <row r="67" spans="3:12">
      <c r="C67" s="3"/>
      <c r="D67" s="3"/>
      <c r="E67" s="3"/>
      <c r="F67" s="3"/>
      <c r="G67" s="3"/>
      <c r="H67" s="3"/>
      <c r="I67" s="3"/>
      <c r="J67" s="3"/>
      <c r="K67" s="3"/>
      <c r="L67" s="13"/>
    </row>
    <row r="68" spans="3:12">
      <c r="C68" s="3"/>
      <c r="D68" s="3"/>
      <c r="E68" s="3"/>
      <c r="F68" s="3"/>
      <c r="G68" s="3"/>
      <c r="H68" s="3"/>
      <c r="I68" s="3"/>
      <c r="J68" s="3"/>
      <c r="K68" s="3"/>
      <c r="L68" s="13"/>
    </row>
    <row r="69" spans="3:12">
      <c r="C69" s="3"/>
      <c r="D69" s="3"/>
      <c r="E69" s="3"/>
      <c r="F69" s="3"/>
      <c r="G69" s="3"/>
      <c r="H69" s="3"/>
      <c r="I69" s="3"/>
      <c r="J69" s="3"/>
      <c r="K69" s="3"/>
      <c r="L69" s="13"/>
    </row>
    <row r="70" spans="3:12">
      <c r="C70" s="3"/>
      <c r="D70" s="3"/>
      <c r="E70" s="3"/>
      <c r="F70" s="3"/>
      <c r="G70" s="3"/>
      <c r="H70" s="3"/>
      <c r="I70" s="3"/>
      <c r="J70" s="3"/>
      <c r="K70" s="3"/>
      <c r="L70" s="13"/>
    </row>
    <row r="71" spans="3:12">
      <c r="C71" s="3"/>
      <c r="D71" s="3"/>
      <c r="E71" s="3"/>
      <c r="F71" s="3"/>
      <c r="G71" s="3"/>
      <c r="H71" s="3"/>
      <c r="I71" s="3"/>
      <c r="J71" s="3"/>
      <c r="K71" s="3"/>
      <c r="L71" s="13"/>
    </row>
    <row r="72" spans="3:12">
      <c r="C72" s="3"/>
      <c r="D72" s="3"/>
      <c r="E72" s="3"/>
      <c r="F72" s="3"/>
      <c r="G72" s="3"/>
      <c r="H72" s="3"/>
      <c r="I72" s="3"/>
      <c r="J72" s="3"/>
      <c r="K72" s="3"/>
      <c r="L72" s="13"/>
    </row>
    <row r="73" spans="3:12">
      <c r="C73" s="3"/>
      <c r="D73" s="3"/>
      <c r="E73" s="3"/>
      <c r="F73" s="3"/>
      <c r="G73" s="3"/>
      <c r="H73" s="3"/>
      <c r="I73" s="3"/>
      <c r="J73" s="3"/>
      <c r="K73" s="3"/>
      <c r="L73" s="13"/>
    </row>
    <row r="74" spans="3:12">
      <c r="C74" s="3"/>
      <c r="D74" s="3"/>
      <c r="E74" s="3"/>
      <c r="F74" s="3"/>
      <c r="G74" s="3"/>
      <c r="H74" s="3"/>
      <c r="I74" s="3"/>
      <c r="J74" s="3"/>
      <c r="K74" s="3"/>
      <c r="L74" s="13"/>
    </row>
    <row r="75" spans="3:12">
      <c r="C75" s="3"/>
      <c r="D75" s="3"/>
      <c r="E75" s="3"/>
      <c r="F75" s="3"/>
      <c r="G75" s="3"/>
      <c r="H75" s="3"/>
      <c r="I75" s="3"/>
      <c r="J75" s="3"/>
      <c r="K75" s="3"/>
      <c r="L75" s="13"/>
    </row>
    <row r="76" spans="3:12">
      <c r="C76" s="3"/>
      <c r="D76" s="3"/>
      <c r="E76" s="3"/>
      <c r="F76" s="3"/>
      <c r="G76" s="3"/>
      <c r="H76" s="3"/>
      <c r="I76" s="3"/>
      <c r="J76" s="3"/>
      <c r="K76" s="3"/>
      <c r="L76" s="13"/>
    </row>
    <row r="77" spans="3:12">
      <c r="C77" s="3"/>
      <c r="D77" s="3"/>
      <c r="E77" s="3"/>
      <c r="F77" s="3"/>
      <c r="G77" s="3"/>
      <c r="H77" s="3"/>
      <c r="I77" s="3"/>
      <c r="J77" s="3"/>
      <c r="K77" s="3"/>
      <c r="L77" s="13"/>
    </row>
    <row r="78" spans="3:12">
      <c r="C78" s="3"/>
      <c r="D78" s="3"/>
      <c r="E78" s="3"/>
      <c r="F78" s="3"/>
      <c r="G78" s="3"/>
      <c r="H78" s="3"/>
      <c r="I78" s="3"/>
      <c r="J78" s="3"/>
      <c r="K78" s="3"/>
      <c r="L78" s="13"/>
    </row>
    <row r="79" spans="3:12">
      <c r="C79" s="3"/>
      <c r="D79" s="3"/>
      <c r="E79" s="3"/>
      <c r="F79" s="3"/>
      <c r="G79" s="3"/>
      <c r="H79" s="3"/>
      <c r="I79" s="3"/>
      <c r="J79" s="3"/>
      <c r="K79" s="3"/>
      <c r="L79" s="13"/>
    </row>
    <row r="80" spans="3:12">
      <c r="C80" s="3"/>
      <c r="D80" s="3"/>
      <c r="E80" s="3"/>
      <c r="F80" s="3"/>
      <c r="G80" s="3"/>
      <c r="H80" s="3"/>
      <c r="I80" s="3"/>
      <c r="J80" s="3"/>
      <c r="K80" s="3"/>
      <c r="L80" s="13"/>
    </row>
    <row r="81" spans="3:12">
      <c r="C81" s="3"/>
      <c r="D81" s="3"/>
      <c r="E81" s="3"/>
      <c r="F81" s="3"/>
      <c r="G81" s="3"/>
      <c r="H81" s="3"/>
      <c r="I81" s="3"/>
      <c r="J81" s="3"/>
      <c r="K81" s="3"/>
      <c r="L81" s="13"/>
    </row>
  </sheetData>
  <conditionalFormatting sqref="J1">
    <cfRule type="cellIs" dxfId="2" priority="3" operator="notEqual">
      <formula>$I$1</formula>
    </cfRule>
  </conditionalFormatting>
  <conditionalFormatting sqref="G1">
    <cfRule type="cellIs" dxfId="1" priority="2" operator="notEqual">
      <formula>$N$35</formula>
    </cfRule>
  </conditionalFormatting>
  <conditionalFormatting sqref="G2">
    <cfRule type="cellIs" dxfId="0" priority="1" operator="notEqual">
      <formula>$O$35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</vt:lpstr>
      <vt:lpstr>Rencontres pro</vt:lpstr>
      <vt:lpstr>Plan!Zone_d_impression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Nolwenn YZABEL</dc:creator>
  <cp:lastModifiedBy>Guillaume</cp:lastModifiedBy>
  <cp:lastPrinted>2017-01-02T23:43:55Z</cp:lastPrinted>
  <dcterms:created xsi:type="dcterms:W3CDTF">2016-12-13T14:43:03Z</dcterms:created>
  <dcterms:modified xsi:type="dcterms:W3CDTF">2017-01-05T21:10:54Z</dcterms:modified>
</cp:coreProperties>
</file>