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1250"/>
  </bookViews>
  <sheets>
    <sheet name="HYPOTHESE" sheetId="2" r:id="rId1"/>
    <sheet name="NIVEAUX" sheetId="1" r:id="rId2"/>
    <sheet name="Feuil3" sheetId="3" r:id="rId3"/>
  </sheets>
  <definedNames>
    <definedName name="_xlnm.Print_Area" localSheetId="1">NIVEAUX!#REF!</definedName>
  </definedNames>
  <calcPr calcId="145621"/>
</workbook>
</file>

<file path=xl/calcChain.xml><?xml version="1.0" encoding="utf-8"?>
<calcChain xmlns="http://schemas.openxmlformats.org/spreadsheetml/2006/main">
  <c r="A9" i="1" l="1"/>
  <c r="D10" i="2"/>
  <c r="E10" i="2"/>
  <c r="F9" i="2"/>
  <c r="F8" i="2"/>
  <c r="F10" i="2" s="1"/>
  <c r="F10" i="1" l="1"/>
  <c r="F11" i="1"/>
  <c r="F12" i="1"/>
  <c r="F13" i="1"/>
  <c r="F14" i="1"/>
  <c r="F9" i="1"/>
  <c r="E10" i="1"/>
  <c r="E11" i="1"/>
  <c r="E12" i="1"/>
  <c r="E13" i="1"/>
  <c r="E14" i="1"/>
  <c r="E9" i="1"/>
  <c r="C10" i="1"/>
  <c r="C11" i="1"/>
  <c r="C12" i="1"/>
  <c r="C13" i="1"/>
  <c r="C14" i="1"/>
  <c r="C9" i="1"/>
  <c r="N10" i="1"/>
  <c r="N11" i="1"/>
  <c r="N12" i="1"/>
  <c r="N13" i="1"/>
  <c r="N9" i="1"/>
  <c r="L11" i="1"/>
  <c r="L12" i="1"/>
  <c r="L13" i="1"/>
  <c r="H13" i="1"/>
  <c r="K13" i="1" s="1"/>
  <c r="H14" i="1"/>
  <c r="K14" i="1" s="1"/>
  <c r="H12" i="1"/>
  <c r="K12" i="1" s="1"/>
  <c r="H11" i="1"/>
  <c r="K11" i="1" s="1"/>
  <c r="L10" i="1"/>
  <c r="H10" i="1"/>
  <c r="K10" i="1" s="1"/>
  <c r="L9" i="1"/>
  <c r="K9" i="1"/>
  <c r="A13" i="1" l="1"/>
  <c r="A10" i="1"/>
  <c r="A11" i="1"/>
  <c r="A14" i="1"/>
  <c r="A12" i="1"/>
</calcChain>
</file>

<file path=xl/sharedStrings.xml><?xml version="1.0" encoding="utf-8"?>
<sst xmlns="http://schemas.openxmlformats.org/spreadsheetml/2006/main" count="27" uniqueCount="21">
  <si>
    <t>Cellule</t>
  </si>
  <si>
    <t>S-Traitance</t>
  </si>
  <si>
    <t>Projet</t>
  </si>
  <si>
    <t xml:space="preserve">Proposition </t>
  </si>
  <si>
    <t>Temps homme-machine
GE *</t>
  </si>
  <si>
    <t>Valeur du projet</t>
  </si>
  <si>
    <t>Min</t>
  </si>
  <si>
    <t>Max</t>
  </si>
  <si>
    <t>Forfaitaire</t>
  </si>
  <si>
    <t>Frais gestion</t>
  </si>
  <si>
    <t>Montant
forfaitaire</t>
  </si>
  <si>
    <t>Régulier **</t>
  </si>
  <si>
    <t>Spécial ***</t>
  </si>
  <si>
    <t>% forfait</t>
  </si>
  <si>
    <t>Valeur projet</t>
  </si>
  <si>
    <t>Profits</t>
  </si>
  <si>
    <t>6 niveaux</t>
  </si>
  <si>
    <t>TORCHERE</t>
  </si>
  <si>
    <t>6 NIVEAUX</t>
  </si>
  <si>
    <t>INITIALEMENT</t>
  </si>
  <si>
    <t>et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</si>
</sst>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* #,##0_)\ &quot;$&quot;_ ;_ * \(#,##0\)\ &quot;$&quot;_ ;_ * &quot;-&quot;_)\ &quot;$&quot;_ ;_ @_ "/>
    <numFmt numFmtId="44" formatCode="_ * #,##0.00_)\ &quot;$&quot;_ ;_ * \(#,##0.00\)\ &quot;$&quot;_ ;_ * &quot;-&quot;??_)\ &quot;$&quot;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72"/>
      <color theme="1"/>
      <name val="Bookman Old Style"/>
      <family val="1"/>
    </font>
    <font>
      <u/>
      <sz val="11"/>
      <color theme="1"/>
      <name val="Bookman Old Style"/>
      <family val="1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EF3A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0" tint="-0.34998626667073579"/>
      </bottom>
      <diagonal/>
    </border>
    <border>
      <left style="thin">
        <color auto="1"/>
      </left>
      <right style="thin">
        <color auto="1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auto="1"/>
      </left>
      <right style="thin">
        <color auto="1"/>
      </right>
      <top style="medium">
        <color theme="0" tint="-0.34998626667073579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theme="0" tint="-0.499984740745262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theme="0" tint="-0.34998626667073579"/>
      </bottom>
      <diagonal/>
    </border>
    <border>
      <left style="thin">
        <color auto="1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auto="1"/>
      </left>
      <right/>
      <top style="medium">
        <color theme="0" tint="-0.34998626667073579"/>
      </top>
      <bottom style="thin">
        <color auto="1"/>
      </bottom>
      <diagonal/>
    </border>
    <border>
      <left style="thin">
        <color theme="0" tint="-0.499984740745262"/>
      </left>
      <right style="thin">
        <color auto="1"/>
      </right>
      <top style="thin">
        <color auto="1"/>
      </top>
      <bottom style="thin">
        <color theme="0" tint="-0.4999847407452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theme="0" tint="-0.34998626667073579"/>
      </top>
      <bottom/>
      <diagonal/>
    </border>
    <border>
      <left style="thin">
        <color auto="1"/>
      </left>
      <right/>
      <top style="medium">
        <color theme="0" tint="-0.34998626667073579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0" fontId="2" fillId="0" borderId="0" xfId="0" applyFont="1" applyAlignment="1"/>
    <xf numFmtId="44" fontId="2" fillId="0" borderId="0" xfId="1" applyFont="1"/>
    <xf numFmtId="0" fontId="2" fillId="0" borderId="0" xfId="0" applyFont="1" applyAlignment="1">
      <alignment horizontal="right"/>
    </xf>
    <xf numFmtId="0" fontId="2" fillId="5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10" fontId="2" fillId="0" borderId="0" xfId="2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44" fontId="2" fillId="5" borderId="13" xfId="1" applyFont="1" applyFill="1" applyBorder="1" applyAlignment="1">
      <alignment horizontal="center"/>
    </xf>
    <xf numFmtId="44" fontId="2" fillId="5" borderId="14" xfId="1" applyFont="1" applyFill="1" applyBorder="1" applyAlignment="1">
      <alignment horizontal="center"/>
    </xf>
    <xf numFmtId="10" fontId="2" fillId="3" borderId="12" xfId="2" applyNumberFormat="1" applyFont="1" applyFill="1" applyBorder="1" applyAlignment="1">
      <alignment horizontal="center" vertical="center"/>
    </xf>
    <xf numFmtId="10" fontId="2" fillId="4" borderId="18" xfId="2" applyNumberFormat="1" applyFont="1" applyFill="1" applyBorder="1" applyAlignment="1">
      <alignment horizontal="center" vertical="center"/>
    </xf>
    <xf numFmtId="44" fontId="2" fillId="6" borderId="12" xfId="1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Border="1"/>
    <xf numFmtId="0" fontId="2" fillId="6" borderId="1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42" fontId="2" fillId="7" borderId="11" xfId="1" applyNumberFormat="1" applyFont="1" applyFill="1" applyBorder="1" applyAlignment="1">
      <alignment horizontal="right"/>
    </xf>
    <xf numFmtId="42" fontId="2" fillId="2" borderId="22" xfId="1" applyNumberFormat="1" applyFont="1" applyFill="1" applyBorder="1" applyAlignment="1">
      <alignment horizontal="center"/>
    </xf>
    <xf numFmtId="42" fontId="2" fillId="2" borderId="25" xfId="1" applyNumberFormat="1" applyFont="1" applyFill="1" applyBorder="1" applyAlignment="1">
      <alignment horizontal="center"/>
    </xf>
    <xf numFmtId="10" fontId="2" fillId="2" borderId="3" xfId="2" applyNumberFormat="1" applyFont="1" applyFill="1" applyBorder="1" applyAlignment="1">
      <alignment horizontal="center" vertical="center"/>
    </xf>
    <xf numFmtId="10" fontId="2" fillId="2" borderId="4" xfId="2" applyNumberFormat="1" applyFont="1" applyFill="1" applyBorder="1" applyAlignment="1">
      <alignment horizontal="center" vertical="center"/>
    </xf>
    <xf numFmtId="44" fontId="2" fillId="7" borderId="11" xfId="1" applyFont="1" applyFill="1" applyBorder="1"/>
    <xf numFmtId="44" fontId="2" fillId="7" borderId="22" xfId="1" applyFont="1" applyFill="1" applyBorder="1"/>
    <xf numFmtId="44" fontId="2" fillId="2" borderId="11" xfId="1" applyFont="1" applyFill="1" applyBorder="1"/>
    <xf numFmtId="10" fontId="2" fillId="7" borderId="22" xfId="2" applyNumberFormat="1" applyFont="1" applyFill="1" applyBorder="1" applyAlignment="1">
      <alignment horizontal="center"/>
    </xf>
    <xf numFmtId="44" fontId="2" fillId="2" borderId="23" xfId="1" applyFont="1" applyFill="1" applyBorder="1"/>
    <xf numFmtId="10" fontId="2" fillId="7" borderId="25" xfId="2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right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44" fontId="2" fillId="7" borderId="24" xfId="1" applyFont="1" applyFill="1" applyBorder="1"/>
    <xf numFmtId="42" fontId="2" fillId="7" borderId="23" xfId="1" applyNumberFormat="1" applyFont="1" applyFill="1" applyBorder="1" applyAlignment="1">
      <alignment horizontal="center"/>
    </xf>
    <xf numFmtId="44" fontId="2" fillId="7" borderId="0" xfId="1" applyFont="1" applyFill="1" applyBorder="1"/>
    <xf numFmtId="9" fontId="2" fillId="4" borderId="15" xfId="0" applyNumberFormat="1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4" fontId="0" fillId="0" borderId="0" xfId="1" applyFont="1"/>
    <xf numFmtId="0" fontId="4" fillId="0" borderId="0" xfId="0" applyFont="1" applyFill="1" applyBorder="1" applyAlignment="1">
      <alignment horizontal="center" vertical="center"/>
    </xf>
    <xf numFmtId="44" fontId="4" fillId="0" borderId="0" xfId="1" applyFont="1"/>
    <xf numFmtId="0" fontId="5" fillId="0" borderId="0" xfId="0" applyFont="1"/>
    <xf numFmtId="44" fontId="5" fillId="0" borderId="0" xfId="1" applyFont="1"/>
    <xf numFmtId="44" fontId="0" fillId="0" borderId="0" xfId="0" applyNumberFormat="1"/>
    <xf numFmtId="0" fontId="6" fillId="0" borderId="0" xfId="0" applyFont="1"/>
    <xf numFmtId="9" fontId="2" fillId="3" borderId="5" xfId="2" applyFont="1" applyFill="1" applyBorder="1" applyAlignment="1">
      <alignment horizontal="center" vertical="center"/>
    </xf>
    <xf numFmtId="9" fontId="2" fillId="3" borderId="6" xfId="2" applyFont="1" applyFill="1" applyBorder="1" applyAlignment="1">
      <alignment horizontal="center" vertical="center"/>
    </xf>
    <xf numFmtId="9" fontId="2" fillId="3" borderId="26" xfId="2" applyFont="1" applyFill="1" applyBorder="1" applyAlignment="1">
      <alignment horizontal="center" vertical="center"/>
    </xf>
    <xf numFmtId="9" fontId="2" fillId="3" borderId="7" xfId="2" applyFont="1" applyFill="1" applyBorder="1" applyAlignment="1">
      <alignment horizontal="center" vertical="center"/>
    </xf>
    <xf numFmtId="0" fontId="0" fillId="2" borderId="0" xfId="0" applyFill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EEF3A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10"/>
  <sheetViews>
    <sheetView tabSelected="1" workbookViewId="0">
      <selection activeCell="K3" sqref="K3:K8"/>
    </sheetView>
  </sheetViews>
  <sheetFormatPr baseColWidth="10" defaultRowHeight="15" x14ac:dyDescent="0.25"/>
  <cols>
    <col min="1" max="1" width="13.5703125" bestFit="1" customWidth="1"/>
    <col min="2" max="2" width="13.85546875" bestFit="1" customWidth="1"/>
    <col min="3" max="3" width="17.28515625" bestFit="1" customWidth="1"/>
    <col min="4" max="4" width="12.42578125" customWidth="1"/>
    <col min="6" max="6" width="13.42578125" bestFit="1" customWidth="1"/>
  </cols>
  <sheetData>
    <row r="4" spans="1:11" x14ac:dyDescent="0.25">
      <c r="K4" s="72"/>
    </row>
    <row r="5" spans="1:11" x14ac:dyDescent="0.25">
      <c r="D5" t="s">
        <v>18</v>
      </c>
      <c r="F5" t="s">
        <v>19</v>
      </c>
    </row>
    <row r="6" spans="1:11" x14ac:dyDescent="0.25">
      <c r="K6" s="72"/>
    </row>
    <row r="8" spans="1:11" ht="60" x14ac:dyDescent="0.25">
      <c r="A8" s="65" t="s">
        <v>17</v>
      </c>
      <c r="B8" s="64" t="s">
        <v>4</v>
      </c>
      <c r="C8" s="3">
        <v>105500</v>
      </c>
      <c r="D8" s="77"/>
      <c r="F8" s="66">
        <f>+C8*0.15</f>
        <v>15825</v>
      </c>
    </row>
    <row r="9" spans="1:11" x14ac:dyDescent="0.25">
      <c r="A9" s="65"/>
      <c r="B9" s="67" t="s">
        <v>1</v>
      </c>
      <c r="C9" s="68">
        <v>457345.98</v>
      </c>
      <c r="D9" s="69"/>
      <c r="E9" s="69"/>
      <c r="F9" s="70">
        <f>+C9*0.15</f>
        <v>68601.896999999997</v>
      </c>
    </row>
    <row r="10" spans="1:11" x14ac:dyDescent="0.25">
      <c r="D10" s="71">
        <f t="shared" ref="D10:E10" si="0">SUM(D8:D9)</f>
        <v>0</v>
      </c>
      <c r="E10" s="71">
        <f t="shared" si="0"/>
        <v>0</v>
      </c>
      <c r="F10" s="71">
        <f>SUM(F8:F9)</f>
        <v>84426.896999999997</v>
      </c>
    </row>
  </sheetData>
  <mergeCells count="1">
    <mergeCell ref="A8:A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37"/>
  <sheetViews>
    <sheetView workbookViewId="0">
      <selection activeCell="D26" sqref="D26"/>
    </sheetView>
  </sheetViews>
  <sheetFormatPr baseColWidth="10" defaultRowHeight="15" x14ac:dyDescent="0.25"/>
  <cols>
    <col min="1" max="1" width="31.28515625" style="1" customWidth="1"/>
    <col min="2" max="2" width="23.5703125" style="1" hidden="1" customWidth="1"/>
    <col min="3" max="3" width="19.140625" style="1" hidden="1" customWidth="1"/>
    <col min="4" max="4" width="23.5703125" style="1" customWidth="1"/>
    <col min="5" max="6" width="19.140625" style="1" customWidth="1"/>
    <col min="7" max="7" width="2.28515625" style="23" customWidth="1"/>
    <col min="8" max="9" width="15.85546875" style="1" bestFit="1" customWidth="1"/>
    <col min="10" max="10" width="11.5703125" style="1" bestFit="1" customWidth="1"/>
    <col min="11" max="11" width="15.85546875" style="1" bestFit="1" customWidth="1"/>
    <col min="12" max="12" width="17.28515625" style="1" bestFit="1" customWidth="1"/>
    <col min="13" max="13" width="15.85546875" style="1" bestFit="1" customWidth="1"/>
    <col min="14" max="14" width="10.42578125" style="1" bestFit="1" customWidth="1"/>
    <col min="15" max="15" width="2.28515625" style="23" customWidth="1"/>
    <col min="16" max="16384" width="11.42578125" style="1"/>
  </cols>
  <sheetData>
    <row r="2" spans="1:15" ht="22.5" customHeight="1" x14ac:dyDescent="0.25">
      <c r="A2" s="47"/>
      <c r="B2" s="48" t="s">
        <v>3</v>
      </c>
      <c r="C2" s="49"/>
      <c r="D2" s="49"/>
      <c r="E2" s="49"/>
      <c r="F2" s="50"/>
      <c r="G2" s="6"/>
      <c r="O2" s="6"/>
    </row>
    <row r="3" spans="1:15" ht="22.5" customHeight="1" x14ac:dyDescent="0.25">
      <c r="A3" s="47"/>
      <c r="B3" s="51"/>
      <c r="C3" s="52"/>
      <c r="D3" s="52"/>
      <c r="E3" s="52"/>
      <c r="F3" s="53"/>
      <c r="G3" s="6"/>
      <c r="O3" s="6"/>
    </row>
    <row r="4" spans="1:15" ht="22.5" customHeight="1" x14ac:dyDescent="0.25">
      <c r="A4" s="47"/>
      <c r="B4" s="54"/>
      <c r="C4" s="55"/>
      <c r="D4" s="55"/>
      <c r="E4" s="55"/>
      <c r="F4" s="56"/>
      <c r="G4" s="6"/>
      <c r="O4" s="6"/>
    </row>
    <row r="5" spans="1:15" s="21" customFormat="1" ht="9" customHeight="1" x14ac:dyDescent="0.25">
      <c r="B5" s="20"/>
      <c r="C5" s="20"/>
      <c r="D5" s="20"/>
      <c r="E5" s="20"/>
      <c r="F5" s="20"/>
      <c r="G5" s="8"/>
      <c r="O5" s="8"/>
    </row>
    <row r="6" spans="1:15" ht="20.25" customHeight="1" x14ac:dyDescent="0.25">
      <c r="B6" s="57" t="s">
        <v>2</v>
      </c>
      <c r="C6" s="58"/>
      <c r="D6" s="58"/>
      <c r="E6" s="58"/>
      <c r="F6" s="59"/>
      <c r="G6" s="8"/>
      <c r="H6" s="2"/>
      <c r="I6" s="2"/>
      <c r="O6" s="8"/>
    </row>
    <row r="7" spans="1:15" ht="26.25" customHeight="1" x14ac:dyDescent="0.25">
      <c r="B7" s="60" t="s">
        <v>0</v>
      </c>
      <c r="C7" s="60"/>
      <c r="D7" s="61" t="s">
        <v>11</v>
      </c>
      <c r="E7" s="61"/>
      <c r="F7" s="14" t="s">
        <v>12</v>
      </c>
      <c r="G7" s="8"/>
      <c r="H7" s="62" t="s">
        <v>14</v>
      </c>
      <c r="I7" s="63"/>
      <c r="J7" s="35" t="s">
        <v>16</v>
      </c>
      <c r="K7" s="62" t="s">
        <v>15</v>
      </c>
      <c r="L7" s="63"/>
      <c r="M7" s="62" t="s">
        <v>9</v>
      </c>
      <c r="N7" s="63"/>
      <c r="O7" s="8"/>
    </row>
    <row r="8" spans="1:15" ht="45" x14ac:dyDescent="0.25">
      <c r="A8" s="5" t="s">
        <v>5</v>
      </c>
      <c r="B8" s="10" t="s">
        <v>4</v>
      </c>
      <c r="C8" s="11" t="s">
        <v>1</v>
      </c>
      <c r="D8" s="12" t="s">
        <v>4</v>
      </c>
      <c r="E8" s="13" t="s">
        <v>1</v>
      </c>
      <c r="F8" s="22" t="s">
        <v>10</v>
      </c>
      <c r="G8" s="8"/>
      <c r="H8" s="38" t="s">
        <v>6</v>
      </c>
      <c r="I8" s="37" t="s">
        <v>7</v>
      </c>
      <c r="J8" s="39"/>
      <c r="K8" s="38" t="s">
        <v>6</v>
      </c>
      <c r="L8" s="37" t="s">
        <v>7</v>
      </c>
      <c r="M8" s="36" t="s">
        <v>8</v>
      </c>
      <c r="N8" s="37" t="s">
        <v>13</v>
      </c>
      <c r="O8" s="8"/>
    </row>
    <row r="9" spans="1:15" ht="15.75" thickBot="1" x14ac:dyDescent="0.3">
      <c r="A9" s="15" t="str">
        <f>+CONCATENATE(H9,"$ -",I9,"$")</f>
        <v>1$ -100000$</v>
      </c>
      <c r="B9" s="73">
        <v>0.1</v>
      </c>
      <c r="C9" s="17">
        <f>+J9</f>
        <v>0.05</v>
      </c>
      <c r="D9" s="43">
        <v>0.15</v>
      </c>
      <c r="E9" s="18">
        <f>+J9</f>
        <v>0.05</v>
      </c>
      <c r="F9" s="19">
        <f>+M9</f>
        <v>1000</v>
      </c>
      <c r="G9" s="9"/>
      <c r="H9" s="24">
        <v>1</v>
      </c>
      <c r="I9" s="25">
        <v>100000</v>
      </c>
      <c r="J9" s="27">
        <v>0.05</v>
      </c>
      <c r="K9" s="29">
        <f>1*J9</f>
        <v>0.05</v>
      </c>
      <c r="L9" s="30">
        <f>+I9*J9</f>
        <v>5000</v>
      </c>
      <c r="M9" s="31">
        <v>1000</v>
      </c>
      <c r="N9" s="32">
        <f>+M9/I9</f>
        <v>0.01</v>
      </c>
      <c r="O9" s="9"/>
    </row>
    <row r="10" spans="1:15" ht="15.75" thickBot="1" x14ac:dyDescent="0.3">
      <c r="A10" s="15" t="str">
        <f>+CONCATENATE(H10,"$ -",I10,"$")</f>
        <v>100001$ -250000$</v>
      </c>
      <c r="B10" s="74"/>
      <c r="C10" s="17">
        <f t="shared" ref="C10:C14" si="0">+J10</f>
        <v>0.04</v>
      </c>
      <c r="D10" s="44"/>
      <c r="E10" s="18">
        <f t="shared" ref="E10:E14" si="1">+J10</f>
        <v>0.04</v>
      </c>
      <c r="F10" s="19">
        <f t="shared" ref="F10:F14" si="2">+M10</f>
        <v>2000</v>
      </c>
      <c r="G10" s="9"/>
      <c r="H10" s="24">
        <f>+I9+1</f>
        <v>100001</v>
      </c>
      <c r="I10" s="25">
        <v>250000</v>
      </c>
      <c r="J10" s="27">
        <v>0.04</v>
      </c>
      <c r="K10" s="29">
        <f>+H10*J10</f>
        <v>4000.04</v>
      </c>
      <c r="L10" s="30">
        <f>+I10*J10</f>
        <v>10000</v>
      </c>
      <c r="M10" s="31">
        <v>2000</v>
      </c>
      <c r="N10" s="32">
        <f t="shared" ref="N10:N14" si="3">+M10/I10</f>
        <v>8.0000000000000002E-3</v>
      </c>
      <c r="O10" s="9"/>
    </row>
    <row r="11" spans="1:15" ht="15.75" thickBot="1" x14ac:dyDescent="0.3">
      <c r="A11" s="15" t="str">
        <f t="shared" ref="A11:A13" si="4">+CONCATENATE(H11,"$ -",I11,"$")</f>
        <v>250001$ -500000$</v>
      </c>
      <c r="B11" s="74"/>
      <c r="C11" s="17">
        <f t="shared" si="0"/>
        <v>3.5000000000000003E-2</v>
      </c>
      <c r="D11" s="44"/>
      <c r="E11" s="18">
        <f t="shared" si="1"/>
        <v>3.5000000000000003E-2</v>
      </c>
      <c r="F11" s="19">
        <f t="shared" si="2"/>
        <v>3000</v>
      </c>
      <c r="G11" s="9"/>
      <c r="H11" s="24">
        <f>+I10+1</f>
        <v>250001</v>
      </c>
      <c r="I11" s="25">
        <v>500000</v>
      </c>
      <c r="J11" s="27">
        <v>3.5000000000000003E-2</v>
      </c>
      <c r="K11" s="29">
        <f t="shared" ref="K11:K14" si="5">+H11*J11</f>
        <v>8750.0350000000017</v>
      </c>
      <c r="L11" s="30">
        <f t="shared" ref="L11:L14" si="6">+I11*J11</f>
        <v>17500</v>
      </c>
      <c r="M11" s="31">
        <v>3000</v>
      </c>
      <c r="N11" s="32">
        <f t="shared" si="3"/>
        <v>6.0000000000000001E-3</v>
      </c>
      <c r="O11" s="9"/>
    </row>
    <row r="12" spans="1:15" ht="15.75" thickBot="1" x14ac:dyDescent="0.3">
      <c r="A12" s="15" t="str">
        <f t="shared" si="4"/>
        <v>500001$ -1000000$</v>
      </c>
      <c r="B12" s="75"/>
      <c r="C12" s="17">
        <f t="shared" si="0"/>
        <v>0.03</v>
      </c>
      <c r="D12" s="45"/>
      <c r="E12" s="18">
        <f t="shared" si="1"/>
        <v>0.03</v>
      </c>
      <c r="F12" s="19">
        <f t="shared" si="2"/>
        <v>5000</v>
      </c>
      <c r="G12" s="9"/>
      <c r="H12" s="24">
        <f t="shared" ref="H12:H14" si="7">+I11+1</f>
        <v>500001</v>
      </c>
      <c r="I12" s="25">
        <v>1000000</v>
      </c>
      <c r="J12" s="27">
        <v>0.03</v>
      </c>
      <c r="K12" s="42">
        <f t="shared" si="5"/>
        <v>15000.029999999999</v>
      </c>
      <c r="L12" s="42">
        <f t="shared" si="6"/>
        <v>30000</v>
      </c>
      <c r="M12" s="31">
        <v>5000</v>
      </c>
      <c r="N12" s="32">
        <f t="shared" si="3"/>
        <v>5.0000000000000001E-3</v>
      </c>
      <c r="O12" s="9"/>
    </row>
    <row r="13" spans="1:15" ht="15.75" thickBot="1" x14ac:dyDescent="0.3">
      <c r="A13" s="15" t="str">
        <f t="shared" si="4"/>
        <v>1000001$ -2000000$</v>
      </c>
      <c r="B13" s="75"/>
      <c r="C13" s="17">
        <f t="shared" si="0"/>
        <v>0.02</v>
      </c>
      <c r="D13" s="45"/>
      <c r="E13" s="18">
        <f t="shared" si="1"/>
        <v>0.02</v>
      </c>
      <c r="F13" s="19">
        <f t="shared" si="2"/>
        <v>7500</v>
      </c>
      <c r="G13" s="9"/>
      <c r="H13" s="24">
        <f t="shared" si="7"/>
        <v>1000001</v>
      </c>
      <c r="I13" s="25">
        <v>2000000</v>
      </c>
      <c r="J13" s="27">
        <v>0.02</v>
      </c>
      <c r="K13" s="42">
        <f t="shared" si="5"/>
        <v>20000.02</v>
      </c>
      <c r="L13" s="42">
        <f t="shared" si="6"/>
        <v>40000</v>
      </c>
      <c r="M13" s="31">
        <v>7500</v>
      </c>
      <c r="N13" s="32">
        <f t="shared" si="3"/>
        <v>3.7499999999999999E-3</v>
      </c>
      <c r="O13" s="9"/>
    </row>
    <row r="14" spans="1:15" x14ac:dyDescent="0.25">
      <c r="A14" s="16" t="str">
        <f>+CONCATENATE(H14,"$ ",I14)</f>
        <v>2000001$ et plus</v>
      </c>
      <c r="B14" s="76"/>
      <c r="C14" s="17">
        <f t="shared" si="0"/>
        <v>1.4999999999999999E-2</v>
      </c>
      <c r="D14" s="46"/>
      <c r="E14" s="18">
        <f t="shared" si="1"/>
        <v>1.4999999999999999E-2</v>
      </c>
      <c r="F14" s="19">
        <f t="shared" si="2"/>
        <v>10000</v>
      </c>
      <c r="G14" s="9"/>
      <c r="H14" s="41">
        <f t="shared" si="7"/>
        <v>2000001</v>
      </c>
      <c r="I14" s="26" t="s">
        <v>20</v>
      </c>
      <c r="J14" s="28">
        <v>1.4999999999999999E-2</v>
      </c>
      <c r="K14" s="40">
        <f t="shared" si="5"/>
        <v>30000.014999999999</v>
      </c>
      <c r="L14" s="40"/>
      <c r="M14" s="33">
        <v>10000</v>
      </c>
      <c r="N14" s="34"/>
      <c r="O14" s="9"/>
    </row>
    <row r="15" spans="1:15" x14ac:dyDescent="0.25">
      <c r="A15" s="3"/>
      <c r="G15" s="7"/>
      <c r="J15" s="3"/>
      <c r="O15" s="7"/>
    </row>
    <row r="16" spans="1:15" x14ac:dyDescent="0.25">
      <c r="G16" s="7"/>
      <c r="J16" s="3"/>
      <c r="O16" s="7"/>
    </row>
    <row r="17" spans="1:15" x14ac:dyDescent="0.25">
      <c r="A17" s="4"/>
      <c r="G17" s="7"/>
      <c r="O17" s="7"/>
    </row>
    <row r="18" spans="1:15" x14ac:dyDescent="0.25">
      <c r="A18" s="4"/>
      <c r="G18" s="7"/>
      <c r="O18" s="7"/>
    </row>
    <row r="19" spans="1:15" x14ac:dyDescent="0.25">
      <c r="A19" s="4"/>
      <c r="G19" s="7"/>
      <c r="O19" s="7"/>
    </row>
    <row r="20" spans="1:15" x14ac:dyDescent="0.25">
      <c r="G20" s="7"/>
      <c r="O20" s="7"/>
    </row>
    <row r="21" spans="1:15" ht="15" customHeight="1" x14ac:dyDescent="0.25"/>
    <row r="22" spans="1:15" ht="15" customHeight="1" x14ac:dyDescent="0.25"/>
    <row r="23" spans="1:15" ht="15" customHeight="1" x14ac:dyDescent="0.25"/>
    <row r="29" spans="1:15" x14ac:dyDescent="0.25">
      <c r="C29" s="21"/>
      <c r="G29" s="8"/>
      <c r="O29" s="8"/>
    </row>
    <row r="37" spans="3:3" x14ac:dyDescent="0.25">
      <c r="C37" s="21"/>
    </row>
  </sheetData>
  <mergeCells count="12">
    <mergeCell ref="H7:I7"/>
    <mergeCell ref="K7:L7"/>
    <mergeCell ref="M7:N7"/>
    <mergeCell ref="B9:B14"/>
    <mergeCell ref="D9:D14"/>
    <mergeCell ref="A2:A4"/>
    <mergeCell ref="B2:F2"/>
    <mergeCell ref="B3:F3"/>
    <mergeCell ref="B4:F4"/>
    <mergeCell ref="B6:F6"/>
    <mergeCell ref="B7:C7"/>
    <mergeCell ref="D7:E7"/>
  </mergeCells>
  <pageMargins left="0.70866141732283472" right="0.70866141732283472" top="0.74803149606299213" bottom="0.74803149606299213" header="0.31496062992125984" footer="0.31496062992125984"/>
  <pageSetup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HYPOTHESE</vt:lpstr>
      <vt:lpstr>NIVEAUX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 Laplante</dc:creator>
  <cp:lastModifiedBy>Chantal Laplante</cp:lastModifiedBy>
  <cp:lastPrinted>2017-01-05T15:23:46Z</cp:lastPrinted>
  <dcterms:created xsi:type="dcterms:W3CDTF">2017-01-05T13:38:13Z</dcterms:created>
  <dcterms:modified xsi:type="dcterms:W3CDTF">2017-01-05T18:33:19Z</dcterms:modified>
</cp:coreProperties>
</file>