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23715" windowHeight="9525" activeTab="2"/>
  </bookViews>
  <sheets>
    <sheet name="Bon-Commande" sheetId="5" r:id="rId1"/>
    <sheet name="B-Commande" sheetId="2" r:id="rId2"/>
    <sheet name="Huiles_Essentielles" sheetId="1" r:id="rId3"/>
    <sheet name="Feuil1" sheetId="3" r:id="rId4"/>
    <sheet name="Clients" sheetId="4" r:id="rId5"/>
  </sheets>
  <definedNames>
    <definedName name="f_societe">OFFSET(p_societe,0,0,COUNTA(l_societe),1)</definedName>
    <definedName name="l_societe">Clients!$B:$B</definedName>
    <definedName name="p_societe">Clients!$B$5</definedName>
  </definedNames>
  <calcPr calcId="124519"/>
</workbook>
</file>

<file path=xl/calcChain.xml><?xml version="1.0" encoding="utf-8"?>
<calcChain xmlns="http://schemas.openxmlformats.org/spreadsheetml/2006/main">
  <c r="J17" i="5"/>
  <c r="J16"/>
  <c r="J15"/>
  <c r="J14"/>
  <c r="J13"/>
  <c r="J15" i="2" l="1"/>
  <c r="J16"/>
  <c r="J14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K53"/>
  <c r="J13"/>
  <c r="J44"/>
  <c r="G7"/>
  <c r="B10"/>
  <c r="G6"/>
  <c r="G10"/>
  <c r="F6"/>
  <c r="F5"/>
  <c r="J51"/>
  <c r="J50"/>
  <c r="J49"/>
  <c r="K55" l="1"/>
</calcChain>
</file>

<file path=xl/sharedStrings.xml><?xml version="1.0" encoding="utf-8"?>
<sst xmlns="http://schemas.openxmlformats.org/spreadsheetml/2006/main" count="84" uniqueCount="75">
  <si>
    <t>Réf.</t>
  </si>
  <si>
    <t>Désignation</t>
  </si>
  <si>
    <t>Qté Commandé</t>
  </si>
  <si>
    <t>ml</t>
  </si>
  <si>
    <t>PU/HT</t>
  </si>
  <si>
    <t>Huile Essentielles</t>
  </si>
  <si>
    <t>Total</t>
  </si>
  <si>
    <t>Bon de Commande</t>
  </si>
  <si>
    <t>Adresse</t>
  </si>
  <si>
    <t>Ville</t>
  </si>
  <si>
    <t>Clients</t>
  </si>
  <si>
    <t>14,rue de Pajailles</t>
  </si>
  <si>
    <t>88480 Etival clairefontaine</t>
  </si>
  <si>
    <t>Tél: 03 29 60 45 95</t>
  </si>
  <si>
    <t>clients.commande@acconat.fr</t>
  </si>
  <si>
    <t>Société</t>
  </si>
  <si>
    <t>Responsable</t>
  </si>
  <si>
    <t>CP</t>
  </si>
  <si>
    <t>N° siret</t>
  </si>
  <si>
    <t>Tél</t>
  </si>
  <si>
    <t>E-mail</t>
  </si>
  <si>
    <t>ba</t>
  </si>
  <si>
    <t>bc</t>
  </si>
  <si>
    <t>bb</t>
  </si>
  <si>
    <t>ca</t>
  </si>
  <si>
    <t>cb</t>
  </si>
  <si>
    <t>cd</t>
  </si>
  <si>
    <t>ACCONAT</t>
  </si>
  <si>
    <t>ad</t>
  </si>
  <si>
    <t>ae</t>
  </si>
  <si>
    <t>Patrick Mandrillon</t>
  </si>
  <si>
    <t>14 rue de Pajailles</t>
  </si>
  <si>
    <t>Etival Clairefontaine</t>
  </si>
  <si>
    <t>03.29.60.45.95</t>
  </si>
  <si>
    <t>Siret</t>
  </si>
  <si>
    <t>Nom responsable :</t>
  </si>
  <si>
    <t>tèl :</t>
  </si>
  <si>
    <t>Ref</t>
  </si>
  <si>
    <t>C TVA</t>
  </si>
  <si>
    <t>Qté</t>
  </si>
  <si>
    <t>Civilité</t>
  </si>
  <si>
    <t>N° Client</t>
  </si>
  <si>
    <t>Commande N°</t>
  </si>
  <si>
    <t>Mois de</t>
  </si>
  <si>
    <t>Réf</t>
  </si>
  <si>
    <t>TVA</t>
  </si>
  <si>
    <t>C. Client</t>
  </si>
  <si>
    <t xml:space="preserve">          14, rue de Pajailles</t>
  </si>
  <si>
    <t xml:space="preserve">          88480 Etival Clairefontaine</t>
  </si>
  <si>
    <t xml:space="preserve">          N° siret : </t>
  </si>
  <si>
    <t xml:space="preserve">          Tél : 03.29.60.45.95</t>
  </si>
  <si>
    <t>Société :</t>
  </si>
  <si>
    <t>Nom :</t>
  </si>
  <si>
    <t>Adresse :</t>
  </si>
  <si>
    <t>CP Ville :</t>
  </si>
  <si>
    <t>Tél :</t>
  </si>
  <si>
    <t>N° Siret :</t>
  </si>
  <si>
    <t>Produit A</t>
  </si>
  <si>
    <t>HE-01-001</t>
  </si>
  <si>
    <t>HE-01-002</t>
  </si>
  <si>
    <t>HE-01-003</t>
  </si>
  <si>
    <t>HE-01-004</t>
  </si>
  <si>
    <t>HE-01-005</t>
  </si>
  <si>
    <t>HE-01-006</t>
  </si>
  <si>
    <t>Produit B</t>
  </si>
  <si>
    <t>Produit C</t>
  </si>
  <si>
    <t>Produit D</t>
  </si>
  <si>
    <t>Produit E</t>
  </si>
  <si>
    <t>Produit F</t>
  </si>
  <si>
    <t>2 ml</t>
  </si>
  <si>
    <t>5 ml</t>
  </si>
  <si>
    <t xml:space="preserve">10 ml </t>
  </si>
  <si>
    <t>30 ml</t>
  </si>
  <si>
    <t>100g</t>
  </si>
  <si>
    <t>2ml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</si>
</sst>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#,##0.00\ &quot;€&quot;"/>
  </numFmts>
  <fonts count="1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9"/>
      <color indexed="8"/>
      <name val="Calibri"/>
      <family val="2"/>
    </font>
    <font>
      <u/>
      <sz val="9"/>
      <color indexed="12"/>
      <name val="Calibri"/>
      <family val="2"/>
    </font>
    <font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0" fontId="2" fillId="0" borderId="0"/>
  </cellStyleXfs>
  <cellXfs count="53">
    <xf numFmtId="0" fontId="0" fillId="0" borderId="0" xfId="0"/>
    <xf numFmtId="0" fontId="1" fillId="0" borderId="0" xfId="0" applyFont="1"/>
    <xf numFmtId="0" fontId="4" fillId="0" borderId="0" xfId="1" applyAlignment="1" applyProtection="1"/>
    <xf numFmtId="165" fontId="0" fillId="0" borderId="0" xfId="0" applyNumberFormat="1"/>
    <xf numFmtId="0" fontId="6" fillId="0" borderId="0" xfId="3" applyNumberFormat="1" applyFont="1" applyBorder="1" applyAlignment="1">
      <alignment horizontal="center" vertical="center" wrapText="1"/>
    </xf>
    <xf numFmtId="0" fontId="7" fillId="0" borderId="0" xfId="0" applyFont="1"/>
    <xf numFmtId="9" fontId="6" fillId="0" borderId="0" xfId="3" applyNumberFormat="1" applyFont="1" applyBorder="1" applyAlignment="1">
      <alignment horizontal="center" vertical="center" wrapText="1"/>
    </xf>
    <xf numFmtId="0" fontId="8" fillId="0" borderId="0" xfId="1" applyFont="1" applyAlignment="1" applyProtection="1"/>
    <xf numFmtId="0" fontId="9" fillId="0" borderId="0" xfId="0" applyFont="1" applyAlignment="1">
      <alignment horizontal="left"/>
    </xf>
    <xf numFmtId="0" fontId="9" fillId="0" borderId="0" xfId="0" applyFont="1"/>
    <xf numFmtId="165" fontId="9" fillId="0" borderId="0" xfId="0" applyNumberFormat="1" applyFont="1"/>
    <xf numFmtId="0" fontId="10" fillId="0" borderId="0" xfId="0" applyFont="1"/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center" vertical="center"/>
    </xf>
    <xf numFmtId="0" fontId="0" fillId="2" borderId="0" xfId="0" applyFill="1"/>
    <xf numFmtId="0" fontId="13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165" fontId="0" fillId="3" borderId="0" xfId="0" applyNumberFormat="1" applyFill="1"/>
    <xf numFmtId="0" fontId="12" fillId="0" borderId="0" xfId="0" applyFon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left" vertical="center"/>
    </xf>
    <xf numFmtId="0" fontId="14" fillId="0" borderId="0" xfId="0" applyFont="1"/>
    <xf numFmtId="0" fontId="14" fillId="0" borderId="0" xfId="0" applyFont="1" applyAlignment="1">
      <alignment horizontal="left" vertical="center"/>
    </xf>
    <xf numFmtId="0" fontId="14" fillId="0" borderId="0" xfId="0" applyFont="1" applyBorder="1"/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/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right"/>
    </xf>
    <xf numFmtId="0" fontId="9" fillId="0" borderId="0" xfId="0" applyFont="1" applyAlignment="1"/>
    <xf numFmtId="0" fontId="10" fillId="0" borderId="0" xfId="0" applyFont="1" applyAlignment="1"/>
    <xf numFmtId="165" fontId="14" fillId="0" borderId="0" xfId="0" applyNumberFormat="1" applyFont="1"/>
    <xf numFmtId="0" fontId="15" fillId="0" borderId="0" xfId="0" applyFont="1" applyBorder="1"/>
    <xf numFmtId="0" fontId="14" fillId="0" borderId="0" xfId="0" applyFont="1" applyBorder="1" applyAlignment="1">
      <alignment horizontal="right"/>
    </xf>
    <xf numFmtId="165" fontId="14" fillId="0" borderId="0" xfId="0" applyNumberFormat="1" applyFont="1" applyBorder="1"/>
    <xf numFmtId="0" fontId="14" fillId="0" borderId="0" xfId="0" applyFont="1" applyAlignment="1">
      <alignment horizontal="left"/>
    </xf>
    <xf numFmtId="0" fontId="15" fillId="0" borderId="0" xfId="0" applyFont="1"/>
    <xf numFmtId="0" fontId="14" fillId="0" borderId="0" xfId="0" applyFont="1" applyBorder="1" applyAlignment="1">
      <alignment horizontal="center" vertical="center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1">
    <dxf>
      <numFmt numFmtId="1" formatCode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104775</xdr:rowOff>
    </xdr:from>
    <xdr:to>
      <xdr:col>4</xdr:col>
      <xdr:colOff>190500</xdr:colOff>
      <xdr:row>7</xdr:row>
      <xdr:rowOff>28575</xdr:rowOff>
    </xdr:to>
    <xdr:sp macro="" textlink="">
      <xdr:nvSpPr>
        <xdr:cNvPr id="7" name="Rectangle à coins arrondis 6"/>
        <xdr:cNvSpPr/>
      </xdr:nvSpPr>
      <xdr:spPr>
        <a:xfrm>
          <a:off x="47625" y="104775"/>
          <a:ext cx="2962275" cy="1057275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981075</xdr:colOff>
      <xdr:row>0</xdr:row>
      <xdr:rowOff>114300</xdr:rowOff>
    </xdr:from>
    <xdr:to>
      <xdr:col>9</xdr:col>
      <xdr:colOff>704850</xdr:colOff>
      <xdr:row>7</xdr:row>
      <xdr:rowOff>28575</xdr:rowOff>
    </xdr:to>
    <xdr:sp macro="" textlink="">
      <xdr:nvSpPr>
        <xdr:cNvPr id="8" name="Rectangle à coins arrondis 7"/>
        <xdr:cNvSpPr/>
      </xdr:nvSpPr>
      <xdr:spPr>
        <a:xfrm>
          <a:off x="3800475" y="114300"/>
          <a:ext cx="2400300" cy="1047750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123825</xdr:rowOff>
    </xdr:from>
    <xdr:to>
      <xdr:col>10</xdr:col>
      <xdr:colOff>0</xdr:colOff>
      <xdr:row>10</xdr:row>
      <xdr:rowOff>38101</xdr:rowOff>
    </xdr:to>
    <xdr:sp macro="" textlink="">
      <xdr:nvSpPr>
        <xdr:cNvPr id="9" name="Rectangle à coins arrondis 8"/>
        <xdr:cNvSpPr/>
      </xdr:nvSpPr>
      <xdr:spPr>
        <a:xfrm>
          <a:off x="0" y="1419225"/>
          <a:ext cx="6391275" cy="238126"/>
        </a:xfrm>
        <a:prstGeom prst="round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9525</xdr:colOff>
      <xdr:row>11</xdr:row>
      <xdr:rowOff>0</xdr:rowOff>
    </xdr:from>
    <xdr:to>
      <xdr:col>10</xdr:col>
      <xdr:colOff>0</xdr:colOff>
      <xdr:row>50</xdr:row>
      <xdr:rowOff>0</xdr:rowOff>
    </xdr:to>
    <xdr:sp macro="" textlink="">
      <xdr:nvSpPr>
        <xdr:cNvPr id="10" name="Rectangle 9"/>
        <xdr:cNvSpPr/>
      </xdr:nvSpPr>
      <xdr:spPr>
        <a:xfrm>
          <a:off x="9525" y="1781175"/>
          <a:ext cx="6381750" cy="6400800"/>
        </a:xfrm>
        <a:prstGeom prst="rect">
          <a:avLst/>
        </a:prstGeom>
        <a:noFill/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219075</xdr:colOff>
      <xdr:row>0</xdr:row>
      <xdr:rowOff>133350</xdr:rowOff>
    </xdr:from>
    <xdr:to>
      <xdr:col>3</xdr:col>
      <xdr:colOff>514102</xdr:colOff>
      <xdr:row>6</xdr:row>
      <xdr:rowOff>9525</xdr:rowOff>
    </xdr:to>
    <xdr:pic>
      <xdr:nvPicPr>
        <xdr:cNvPr id="12" name="Image 11" descr="Logo-b-com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9075" y="133350"/>
          <a:ext cx="2400052" cy="8477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38099</xdr:rowOff>
    </xdr:from>
    <xdr:to>
      <xdr:col>2</xdr:col>
      <xdr:colOff>133227</xdr:colOff>
      <xdr:row>3</xdr:row>
      <xdr:rowOff>152399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" y="38099"/>
          <a:ext cx="1914402" cy="6953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127001</xdr:colOff>
      <xdr:row>1</xdr:row>
      <xdr:rowOff>38100</xdr:rowOff>
    </xdr:from>
    <xdr:to>
      <xdr:col>11</xdr:col>
      <xdr:colOff>641351</xdr:colOff>
      <xdr:row>2</xdr:row>
      <xdr:rowOff>104775</xdr:rowOff>
    </xdr:to>
    <xdr:sp macro="[0]!Remise0" textlink="">
      <xdr:nvSpPr>
        <xdr:cNvPr id="1028" name="Text Box 4"/>
        <xdr:cNvSpPr txBox="1">
          <a:spLocks noChangeArrowheads="1"/>
        </xdr:cNvSpPr>
      </xdr:nvSpPr>
      <xdr:spPr bwMode="auto">
        <a:xfrm>
          <a:off x="5849939" y="188913"/>
          <a:ext cx="1276350" cy="265112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headEnd/>
          <a:tailEnd/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wrap="square" lIns="64008" tIns="45720" rIns="64008" bIns="45720" anchor="ctr" upright="1"/>
        <a:lstStyle/>
        <a:p>
          <a:pPr algn="ctr" rtl="0">
            <a:defRPr sz="1000"/>
          </a:pPr>
          <a:r>
            <a:rPr lang="fr-FR" sz="1100" b="1" i="1" u="none" strike="noStrike" baseline="0">
              <a:solidFill>
                <a:srgbClr val="FF0000"/>
              </a:solidFill>
              <a:latin typeface="Bookman Old Style"/>
            </a:rPr>
            <a:t>Remise à 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J13" totalsRowShown="0">
  <autoFilter ref="A4:J13"/>
  <tableColumns count="10">
    <tableColumn id="1" name="N° Client"/>
    <tableColumn id="2" name="Société"/>
    <tableColumn id="3" name="Civilité"/>
    <tableColumn id="4" name="Responsable"/>
    <tableColumn id="5" name="Adresse"/>
    <tableColumn id="6" name="CP"/>
    <tableColumn id="7" name="Ville"/>
    <tableColumn id="8" name="N° siret" dataDxfId="0"/>
    <tableColumn id="9" name="Tél"/>
    <tableColumn id="10" name="E-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lients.commande@acconat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2:X53"/>
  <sheetViews>
    <sheetView workbookViewId="0">
      <selection activeCell="L17" sqref="L17"/>
    </sheetView>
  </sheetViews>
  <sheetFormatPr baseColWidth="10" defaultRowHeight="12.75"/>
  <cols>
    <col min="1" max="1" width="10.140625" style="32" customWidth="1"/>
    <col min="2" max="4" width="10.7109375" style="32" customWidth="1"/>
    <col min="5" max="5" width="16.28515625" style="32" customWidth="1"/>
    <col min="6" max="7" width="9" style="32" customWidth="1"/>
    <col min="8" max="8" width="4.28515625" style="32" hidden="1" customWidth="1"/>
    <col min="9" max="9" width="5.85546875" style="32" customWidth="1"/>
    <col min="10" max="12" width="10.7109375" style="32" customWidth="1"/>
    <col min="13" max="16384" width="11.42578125" style="32"/>
  </cols>
  <sheetData>
    <row r="2" spans="1:24">
      <c r="B2" s="41"/>
      <c r="C2" s="41"/>
      <c r="D2" s="41"/>
      <c r="F2" s="32" t="s">
        <v>51</v>
      </c>
      <c r="G2" s="40"/>
      <c r="H2" s="40"/>
      <c r="I2" s="40"/>
      <c r="J2" s="40"/>
    </row>
    <row r="3" spans="1:24">
      <c r="B3" s="41"/>
      <c r="F3" s="32" t="s">
        <v>52</v>
      </c>
      <c r="G3" s="40"/>
      <c r="H3" s="40"/>
      <c r="I3" s="40"/>
      <c r="J3" s="40"/>
    </row>
    <row r="4" spans="1:24">
      <c r="A4" s="36"/>
      <c r="B4" s="33" t="s">
        <v>47</v>
      </c>
      <c r="C4" s="33"/>
      <c r="E4" s="35"/>
      <c r="F4" s="32" t="s">
        <v>53</v>
      </c>
      <c r="G4" s="40"/>
      <c r="H4" s="40"/>
      <c r="I4" s="40"/>
      <c r="J4" s="40"/>
    </row>
    <row r="5" spans="1:24">
      <c r="B5" s="33" t="s">
        <v>48</v>
      </c>
      <c r="C5" s="33"/>
      <c r="E5" s="35"/>
      <c r="F5" s="32" t="s">
        <v>54</v>
      </c>
      <c r="H5" s="38"/>
      <c r="I5" s="38"/>
      <c r="J5" s="38"/>
    </row>
    <row r="6" spans="1:24">
      <c r="B6" s="33" t="s">
        <v>50</v>
      </c>
      <c r="C6" s="33"/>
      <c r="E6" s="35"/>
      <c r="F6" s="32" t="s">
        <v>55</v>
      </c>
      <c r="G6" s="40"/>
      <c r="H6" s="40"/>
      <c r="I6" s="40"/>
      <c r="J6" s="40"/>
    </row>
    <row r="7" spans="1:24">
      <c r="B7" s="33" t="s">
        <v>49</v>
      </c>
      <c r="C7" s="33"/>
      <c r="E7" s="35"/>
      <c r="F7" s="32" t="s">
        <v>56</v>
      </c>
      <c r="G7" s="40"/>
      <c r="H7" s="40"/>
      <c r="I7" s="40"/>
      <c r="J7" s="40"/>
    </row>
    <row r="10" spans="1:24" ht="15" customHeight="1">
      <c r="A10" s="32" t="s">
        <v>46</v>
      </c>
      <c r="C10" s="37" t="s">
        <v>42</v>
      </c>
      <c r="E10" s="39"/>
      <c r="G10" s="41" t="s">
        <v>43</v>
      </c>
      <c r="H10" s="41"/>
      <c r="I10" s="40"/>
      <c r="J10" s="40"/>
    </row>
    <row r="12" spans="1:24">
      <c r="A12" s="42" t="s">
        <v>44</v>
      </c>
      <c r="B12" s="52" t="s">
        <v>1</v>
      </c>
      <c r="C12" s="52"/>
      <c r="D12" s="52"/>
      <c r="E12" s="52"/>
      <c r="F12" s="42" t="s">
        <v>3</v>
      </c>
      <c r="G12" s="42" t="s">
        <v>4</v>
      </c>
      <c r="H12" s="42" t="s">
        <v>45</v>
      </c>
      <c r="I12" s="42" t="s">
        <v>39</v>
      </c>
      <c r="J12" s="42" t="s">
        <v>6</v>
      </c>
    </row>
    <row r="13" spans="1:24" ht="15">
      <c r="A13"/>
      <c r="B13"/>
      <c r="C13"/>
      <c r="D13"/>
      <c r="E13"/>
      <c r="F13"/>
      <c r="G13"/>
      <c r="H13"/>
      <c r="I13"/>
      <c r="J13" s="10">
        <f>G13*I13</f>
        <v>0</v>
      </c>
      <c r="K13" s="9"/>
    </row>
    <row r="14" spans="1:24" ht="15">
      <c r="A14"/>
      <c r="B14"/>
      <c r="C14"/>
      <c r="D14"/>
      <c r="E14"/>
      <c r="F14"/>
      <c r="G14"/>
      <c r="H14"/>
      <c r="I14"/>
      <c r="J14" s="10">
        <f t="shared" ref="J14:J17" si="0">G14*I14</f>
        <v>0</v>
      </c>
      <c r="K14" s="9"/>
    </row>
    <row r="15" spans="1:24" ht="15">
      <c r="A15"/>
      <c r="B15"/>
      <c r="C15"/>
      <c r="D15"/>
      <c r="E15"/>
      <c r="F15"/>
      <c r="G15"/>
      <c r="H15"/>
      <c r="I15"/>
      <c r="J15" s="10">
        <f t="shared" si="0"/>
        <v>0</v>
      </c>
      <c r="K15" s="9"/>
      <c r="T15" s="46">
        <v>10</v>
      </c>
      <c r="U15" s="37">
        <v>2</v>
      </c>
      <c r="V15" s="37">
        <v>5</v>
      </c>
      <c r="X15" s="34"/>
    </row>
    <row r="16" spans="1:24" ht="15">
      <c r="A16"/>
      <c r="B16"/>
      <c r="C16"/>
      <c r="D16"/>
      <c r="E16"/>
      <c r="F16"/>
      <c r="G16"/>
      <c r="H16"/>
      <c r="I16"/>
      <c r="J16" s="10">
        <f t="shared" si="0"/>
        <v>0</v>
      </c>
      <c r="K16" s="9"/>
      <c r="T16" s="46">
        <v>11</v>
      </c>
      <c r="U16" s="37">
        <v>2</v>
      </c>
      <c r="V16" s="37">
        <v>4</v>
      </c>
      <c r="X16" s="34"/>
    </row>
    <row r="17" spans="1:24" ht="15">
      <c r="A17"/>
      <c r="B17"/>
      <c r="C17"/>
      <c r="D17"/>
      <c r="E17"/>
      <c r="F17"/>
      <c r="G17"/>
      <c r="H17"/>
      <c r="I17"/>
      <c r="J17" s="10">
        <f t="shared" si="0"/>
        <v>0</v>
      </c>
      <c r="K17" s="9"/>
      <c r="T17" s="46">
        <v>12</v>
      </c>
      <c r="U17" s="37">
        <v>2</v>
      </c>
      <c r="V17" s="37">
        <v>3</v>
      </c>
      <c r="X17" s="34"/>
    </row>
    <row r="18" spans="1:24">
      <c r="A18" s="34"/>
      <c r="B18" s="41"/>
      <c r="C18" s="41"/>
      <c r="D18" s="41"/>
      <c r="E18" s="41"/>
      <c r="J18" s="46"/>
      <c r="T18" s="46">
        <v>13</v>
      </c>
      <c r="U18" s="37">
        <v>2</v>
      </c>
      <c r="V18" s="37">
        <v>2</v>
      </c>
      <c r="X18" s="42"/>
    </row>
    <row r="19" spans="1:24">
      <c r="A19" s="34"/>
      <c r="B19" s="34"/>
      <c r="C19" s="34"/>
      <c r="D19" s="34"/>
      <c r="E19" s="34"/>
      <c r="F19" s="34"/>
      <c r="G19" s="34"/>
      <c r="H19" s="34"/>
      <c r="I19" s="34"/>
      <c r="J19" s="49"/>
      <c r="T19" s="46"/>
      <c r="U19" s="37">
        <v>1</v>
      </c>
      <c r="V19" s="37">
        <v>1</v>
      </c>
      <c r="X19" s="42"/>
    </row>
    <row r="20" spans="1:24">
      <c r="A20" s="34"/>
      <c r="B20" s="34"/>
      <c r="C20" s="34"/>
      <c r="D20" s="34"/>
      <c r="E20" s="34"/>
      <c r="F20" s="34"/>
      <c r="G20" s="34"/>
      <c r="H20" s="34"/>
      <c r="I20" s="34"/>
      <c r="J20" s="49"/>
      <c r="R20" s="43"/>
      <c r="S20" s="46"/>
      <c r="T20" s="47"/>
      <c r="U20" s="48"/>
      <c r="V20" s="49"/>
      <c r="W20" s="42"/>
      <c r="X20" s="42"/>
    </row>
    <row r="21" spans="1:24">
      <c r="A21" s="34"/>
      <c r="B21" s="34"/>
      <c r="C21" s="34"/>
      <c r="D21" s="34"/>
      <c r="E21" s="34"/>
      <c r="F21" s="34"/>
      <c r="G21" s="34"/>
      <c r="H21" s="34"/>
      <c r="I21" s="34"/>
      <c r="J21" s="49"/>
      <c r="V21" s="50"/>
      <c r="X21" s="51"/>
    </row>
    <row r="22" spans="1:24">
      <c r="A22" s="34"/>
      <c r="B22" s="34"/>
      <c r="C22" s="34"/>
      <c r="D22" s="34"/>
      <c r="E22" s="34"/>
      <c r="F22" s="34"/>
      <c r="G22" s="34"/>
      <c r="H22" s="34"/>
      <c r="I22" s="34"/>
      <c r="J22" s="49"/>
    </row>
    <row r="23" spans="1:24">
      <c r="A23" s="34"/>
      <c r="B23" s="34"/>
      <c r="C23" s="34"/>
      <c r="D23" s="34"/>
      <c r="E23" s="34"/>
      <c r="F23" s="34"/>
      <c r="G23" s="34"/>
      <c r="H23" s="34"/>
      <c r="I23" s="34"/>
      <c r="J23" s="49"/>
    </row>
    <row r="24" spans="1:24">
      <c r="A24" s="34"/>
      <c r="B24" s="34"/>
      <c r="C24" s="34"/>
      <c r="D24" s="34"/>
      <c r="E24" s="34"/>
      <c r="F24" s="34"/>
      <c r="G24" s="34"/>
      <c r="H24" s="34"/>
      <c r="I24" s="34"/>
      <c r="J24" s="49"/>
    </row>
    <row r="25" spans="1:24">
      <c r="A25" s="34"/>
      <c r="B25" s="34"/>
      <c r="C25" s="34"/>
      <c r="D25" s="34"/>
      <c r="E25" s="34"/>
      <c r="F25" s="34"/>
      <c r="G25" s="34"/>
      <c r="H25" s="34"/>
      <c r="I25" s="34"/>
      <c r="J25" s="49"/>
    </row>
    <row r="26" spans="1:24">
      <c r="A26" s="34"/>
      <c r="B26" s="34"/>
      <c r="C26" s="34"/>
      <c r="D26" s="34"/>
      <c r="E26" s="34"/>
      <c r="F26" s="34"/>
      <c r="G26" s="34"/>
      <c r="H26" s="34"/>
      <c r="I26" s="34"/>
      <c r="J26" s="49"/>
    </row>
    <row r="27" spans="1:24">
      <c r="A27" s="34"/>
      <c r="B27" s="34"/>
      <c r="C27" s="34"/>
      <c r="D27" s="34"/>
      <c r="E27" s="34"/>
      <c r="F27" s="34"/>
      <c r="G27" s="34"/>
      <c r="H27" s="34"/>
      <c r="I27" s="34"/>
      <c r="J27" s="49"/>
    </row>
    <row r="28" spans="1:24">
      <c r="A28" s="34"/>
      <c r="B28" s="34"/>
      <c r="C28" s="34"/>
      <c r="D28" s="34"/>
      <c r="E28" s="34"/>
      <c r="F28" s="34"/>
      <c r="G28" s="34"/>
      <c r="H28" s="34"/>
      <c r="I28" s="34"/>
      <c r="J28" s="49"/>
    </row>
    <row r="29" spans="1:24">
      <c r="A29" s="34"/>
      <c r="B29" s="34"/>
      <c r="C29" s="34"/>
      <c r="D29" s="34"/>
      <c r="E29" s="34"/>
      <c r="F29" s="34"/>
      <c r="G29" s="34"/>
      <c r="H29" s="34"/>
      <c r="I29" s="34"/>
      <c r="J29" s="49"/>
    </row>
    <row r="30" spans="1:24">
      <c r="A30" s="34"/>
      <c r="B30" s="34"/>
      <c r="C30" s="34"/>
      <c r="D30" s="34"/>
      <c r="E30" s="34"/>
      <c r="F30" s="34"/>
      <c r="G30" s="34"/>
      <c r="H30" s="34"/>
      <c r="I30" s="34"/>
      <c r="J30" s="49"/>
    </row>
    <row r="31" spans="1:24">
      <c r="A31" s="34"/>
      <c r="B31" s="34"/>
      <c r="C31" s="34"/>
      <c r="D31" s="34"/>
      <c r="E31" s="34"/>
      <c r="F31" s="34"/>
      <c r="G31" s="34"/>
      <c r="H31" s="34"/>
      <c r="I31" s="34"/>
      <c r="J31" s="49"/>
    </row>
    <row r="32" spans="1:24">
      <c r="A32" s="34"/>
      <c r="B32" s="34"/>
      <c r="C32" s="34"/>
      <c r="D32" s="34"/>
      <c r="E32" s="34"/>
      <c r="F32" s="34"/>
      <c r="G32" s="34"/>
      <c r="H32" s="34"/>
      <c r="I32" s="34"/>
      <c r="J32" s="49"/>
    </row>
    <row r="33" spans="1:10">
      <c r="A33" s="34"/>
      <c r="B33" s="34"/>
      <c r="C33" s="34"/>
      <c r="D33" s="34"/>
      <c r="E33" s="34"/>
      <c r="F33" s="34"/>
      <c r="G33" s="34"/>
      <c r="H33" s="34"/>
      <c r="I33" s="34"/>
      <c r="J33" s="49"/>
    </row>
    <row r="34" spans="1:10">
      <c r="A34" s="34"/>
      <c r="B34" s="34"/>
      <c r="C34" s="34"/>
      <c r="D34" s="34"/>
      <c r="E34" s="34"/>
      <c r="F34" s="34"/>
      <c r="G34" s="34"/>
      <c r="H34" s="34"/>
      <c r="I34" s="34"/>
      <c r="J34" s="49"/>
    </row>
    <row r="35" spans="1:10">
      <c r="A35" s="34"/>
      <c r="B35" s="34"/>
      <c r="C35" s="34"/>
      <c r="D35" s="34"/>
      <c r="E35" s="34"/>
      <c r="F35" s="34"/>
      <c r="G35" s="34"/>
      <c r="H35" s="34"/>
      <c r="I35" s="34"/>
      <c r="J35" s="49"/>
    </row>
    <row r="36" spans="1:10">
      <c r="A36" s="34"/>
      <c r="B36" s="34"/>
      <c r="C36" s="34"/>
      <c r="D36" s="34"/>
      <c r="E36" s="34"/>
      <c r="F36" s="34"/>
      <c r="G36" s="34"/>
      <c r="H36" s="34"/>
      <c r="I36" s="34"/>
      <c r="J36" s="49"/>
    </row>
    <row r="37" spans="1:10">
      <c r="A37" s="34"/>
      <c r="B37" s="34"/>
      <c r="C37" s="34"/>
      <c r="D37" s="34"/>
      <c r="E37" s="34"/>
      <c r="F37" s="34"/>
      <c r="G37" s="34"/>
      <c r="H37" s="34"/>
      <c r="I37" s="34"/>
      <c r="J37" s="49"/>
    </row>
    <row r="38" spans="1:10">
      <c r="A38" s="34"/>
      <c r="B38" s="34"/>
      <c r="C38" s="34"/>
      <c r="D38" s="34"/>
      <c r="E38" s="34"/>
      <c r="F38" s="34"/>
      <c r="G38" s="34"/>
      <c r="H38" s="34"/>
      <c r="I38" s="34"/>
      <c r="J38" s="49"/>
    </row>
    <row r="39" spans="1:10">
      <c r="A39" s="34"/>
      <c r="B39" s="34"/>
      <c r="C39" s="34"/>
      <c r="D39" s="34"/>
      <c r="E39" s="34"/>
      <c r="F39" s="34"/>
      <c r="G39" s="34"/>
      <c r="H39" s="34"/>
      <c r="I39" s="34"/>
      <c r="J39" s="49"/>
    </row>
    <row r="40" spans="1:10">
      <c r="A40" s="34"/>
      <c r="B40" s="34"/>
      <c r="C40" s="34"/>
      <c r="D40" s="34"/>
      <c r="E40" s="34"/>
      <c r="F40" s="34"/>
      <c r="G40" s="34"/>
      <c r="H40" s="34"/>
      <c r="I40" s="34"/>
      <c r="J40" s="49"/>
    </row>
    <row r="41" spans="1:10">
      <c r="A41" s="34"/>
      <c r="B41" s="34"/>
      <c r="C41" s="34"/>
      <c r="D41" s="34"/>
      <c r="E41" s="34"/>
      <c r="F41" s="34"/>
      <c r="G41" s="34"/>
      <c r="H41" s="34"/>
      <c r="I41" s="34"/>
      <c r="J41" s="49"/>
    </row>
    <row r="42" spans="1:10">
      <c r="A42" s="34"/>
      <c r="B42" s="34"/>
      <c r="C42" s="34"/>
      <c r="D42" s="34"/>
      <c r="E42" s="34"/>
      <c r="F42" s="34"/>
      <c r="G42" s="34"/>
      <c r="H42" s="34"/>
      <c r="I42" s="34"/>
      <c r="J42" s="49"/>
    </row>
    <row r="43" spans="1:10">
      <c r="A43" s="34"/>
      <c r="B43" s="34"/>
      <c r="C43" s="34"/>
      <c r="D43" s="34"/>
      <c r="E43" s="34"/>
      <c r="F43" s="34"/>
      <c r="G43" s="34"/>
      <c r="H43" s="34"/>
      <c r="I43" s="34"/>
      <c r="J43" s="49"/>
    </row>
    <row r="44" spans="1:10">
      <c r="A44" s="34"/>
      <c r="B44" s="34"/>
      <c r="C44" s="34"/>
      <c r="D44" s="34"/>
      <c r="E44" s="34"/>
      <c r="F44" s="34"/>
      <c r="G44" s="34"/>
      <c r="H44" s="34"/>
      <c r="I44" s="34"/>
      <c r="J44" s="49"/>
    </row>
    <row r="45" spans="1:10">
      <c r="A45" s="34"/>
      <c r="B45" s="34"/>
      <c r="C45" s="34"/>
      <c r="D45" s="34"/>
      <c r="E45" s="34"/>
      <c r="F45" s="34"/>
      <c r="G45" s="34"/>
      <c r="H45" s="34"/>
      <c r="I45" s="34"/>
      <c r="J45" s="49"/>
    </row>
    <row r="46" spans="1:10">
      <c r="A46" s="34"/>
      <c r="B46" s="34"/>
      <c r="C46" s="34"/>
      <c r="D46" s="34"/>
      <c r="E46" s="34"/>
      <c r="F46" s="34"/>
      <c r="G46" s="34"/>
      <c r="H46" s="34"/>
      <c r="I46" s="34"/>
      <c r="J46" s="49"/>
    </row>
    <row r="47" spans="1:10">
      <c r="A47" s="34"/>
      <c r="B47" s="34"/>
      <c r="C47" s="34"/>
      <c r="D47" s="34"/>
      <c r="E47" s="34"/>
      <c r="F47" s="34"/>
      <c r="G47" s="34"/>
      <c r="H47" s="34"/>
      <c r="I47" s="34"/>
      <c r="J47" s="49"/>
    </row>
    <row r="48" spans="1:10">
      <c r="A48" s="34"/>
      <c r="B48" s="34"/>
      <c r="C48" s="34"/>
      <c r="D48" s="34"/>
      <c r="E48" s="34"/>
      <c r="F48" s="34"/>
      <c r="G48" s="34"/>
      <c r="H48" s="34"/>
      <c r="I48" s="34"/>
      <c r="J48" s="49"/>
    </row>
    <row r="49" spans="1:10">
      <c r="A49" s="34"/>
      <c r="B49" s="34"/>
      <c r="C49" s="34"/>
      <c r="D49" s="34"/>
      <c r="E49" s="34"/>
      <c r="F49" s="34"/>
      <c r="G49" s="34"/>
      <c r="H49" s="34"/>
      <c r="I49" s="34"/>
      <c r="J49" s="49"/>
    </row>
    <row r="50" spans="1:10">
      <c r="A50" s="34"/>
      <c r="B50" s="34"/>
      <c r="C50" s="34"/>
      <c r="D50" s="34"/>
      <c r="E50" s="34"/>
      <c r="F50" s="34"/>
      <c r="G50" s="34"/>
      <c r="H50" s="34"/>
      <c r="I50" s="34"/>
      <c r="J50" s="49"/>
    </row>
    <row r="51" spans="1:10">
      <c r="A51" s="34"/>
      <c r="B51" s="34"/>
      <c r="C51" s="34"/>
      <c r="D51" s="34"/>
      <c r="E51" s="34"/>
      <c r="F51" s="34"/>
      <c r="G51" s="34"/>
      <c r="H51" s="34"/>
      <c r="I51" s="34"/>
      <c r="J51" s="34"/>
    </row>
    <row r="52" spans="1:10">
      <c r="A52" s="34"/>
      <c r="B52" s="34"/>
      <c r="C52" s="34"/>
      <c r="D52" s="34"/>
      <c r="E52" s="34"/>
      <c r="F52" s="34"/>
      <c r="G52" s="34"/>
      <c r="H52" s="34"/>
      <c r="I52" s="34"/>
      <c r="J52" s="34"/>
    </row>
    <row r="53" spans="1:10">
      <c r="A53" s="34"/>
      <c r="B53" s="34"/>
      <c r="C53" s="34"/>
      <c r="D53" s="34"/>
      <c r="E53" s="34"/>
      <c r="F53" s="34"/>
      <c r="G53" s="34"/>
      <c r="H53" s="34"/>
      <c r="I53" s="34"/>
      <c r="J53" s="34"/>
    </row>
  </sheetData>
  <mergeCells count="12">
    <mergeCell ref="I10:J10"/>
    <mergeCell ref="B12:E12"/>
    <mergeCell ref="G2:J2"/>
    <mergeCell ref="G4:J4"/>
    <mergeCell ref="H5:J5"/>
    <mergeCell ref="G6:J6"/>
    <mergeCell ref="B4:C4"/>
    <mergeCell ref="B5:C5"/>
    <mergeCell ref="B6:C6"/>
    <mergeCell ref="B7:C7"/>
    <mergeCell ref="G7:J7"/>
    <mergeCell ref="G3:J3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P55"/>
  <sheetViews>
    <sheetView showZeros="0" workbookViewId="0">
      <selection activeCell="D23" sqref="D23"/>
    </sheetView>
  </sheetViews>
  <sheetFormatPr baseColWidth="10" defaultRowHeight="15"/>
  <cols>
    <col min="1" max="1" width="9" customWidth="1"/>
    <col min="2" max="3" width="18.85546875" customWidth="1"/>
    <col min="4" max="5" width="15.85546875" customWidth="1"/>
    <col min="6" max="6" width="9" customWidth="1"/>
    <col min="8" max="8" width="5.28515625" customWidth="1"/>
    <col min="9" max="9" width="6" customWidth="1"/>
    <col min="11" max="28" width="5.7109375" customWidth="1"/>
  </cols>
  <sheetData>
    <row r="2" spans="1:16" ht="15.75">
      <c r="F2" s="28" t="s">
        <v>7</v>
      </c>
      <c r="G2" s="28"/>
      <c r="H2" s="28"/>
      <c r="I2" s="30"/>
      <c r="J2" s="30"/>
    </row>
    <row r="4" spans="1:16">
      <c r="F4" s="29" t="s">
        <v>27</v>
      </c>
      <c r="G4" s="29"/>
      <c r="H4" s="29"/>
      <c r="I4" s="29"/>
      <c r="J4" s="29"/>
    </row>
    <row r="5" spans="1:16">
      <c r="A5" t="s">
        <v>11</v>
      </c>
      <c r="F5" s="29" t="str">
        <f>VLOOKUP('B-Commande'!F4,Clients!$B:$K,3,0)</f>
        <v>Patrick Mandrillon</v>
      </c>
      <c r="G5" s="29"/>
      <c r="H5" s="29"/>
      <c r="I5" s="29"/>
      <c r="J5" s="29"/>
    </row>
    <row r="6" spans="1:16">
      <c r="A6" t="s">
        <v>12</v>
      </c>
      <c r="F6" s="18" t="str">
        <f>VLOOKUP('B-Commande'!F4,Clients!$B:$K,4,0)</f>
        <v>14 rue de Pajailles</v>
      </c>
      <c r="G6" s="29">
        <f>VLOOKUP('B-Commande'!F4,Clients!$B:$K,5,0)</f>
        <v>88480</v>
      </c>
      <c r="H6" s="29"/>
      <c r="I6" s="29"/>
      <c r="J6" s="29"/>
    </row>
    <row r="7" spans="1:16">
      <c r="A7" s="18" t="s">
        <v>13</v>
      </c>
      <c r="F7" t="s">
        <v>34</v>
      </c>
      <c r="G7" s="26" t="str">
        <f>VLOOKUP('B-Commande'!F4,Clients!$B:$K,6,0)</f>
        <v>Etival Clairefontaine</v>
      </c>
      <c r="H7" s="26"/>
      <c r="I7" s="26"/>
      <c r="J7" s="26"/>
    </row>
    <row r="8" spans="1:16">
      <c r="A8" s="2" t="s">
        <v>14</v>
      </c>
      <c r="P8" s="3"/>
    </row>
    <row r="9" spans="1:16">
      <c r="G9" s="18"/>
      <c r="H9" s="18"/>
      <c r="I9" s="18"/>
      <c r="J9" s="18"/>
    </row>
    <row r="10" spans="1:16">
      <c r="A10" s="21" t="s">
        <v>36</v>
      </c>
      <c r="B10" s="31">
        <f>VLOOKUP('B-Commande'!F4,Clients!$B:$K,7,0)</f>
        <v>80778881500015</v>
      </c>
      <c r="C10" s="31"/>
      <c r="D10" s="27" t="s">
        <v>35</v>
      </c>
      <c r="E10" s="27"/>
      <c r="F10" s="27"/>
      <c r="G10" s="25">
        <f>VLOOKUP('B-Commande'!F4,Clients!$B:$K,2,0)</f>
        <v>0</v>
      </c>
      <c r="H10" s="25"/>
      <c r="I10" s="25"/>
      <c r="J10" s="25"/>
      <c r="K10" s="19"/>
    </row>
    <row r="11" spans="1:16">
      <c r="A11" s="8"/>
      <c r="B11" s="9"/>
      <c r="C11" s="9"/>
      <c r="D11" s="11"/>
      <c r="E11" s="11"/>
      <c r="F11" s="14"/>
      <c r="G11" s="10"/>
      <c r="H11" s="15"/>
      <c r="I11" s="15"/>
      <c r="K11" s="3"/>
    </row>
    <row r="12" spans="1:16" s="1" customFormat="1">
      <c r="A12" s="8" t="s">
        <v>37</v>
      </c>
      <c r="B12" s="9" t="s">
        <v>1</v>
      </c>
      <c r="C12" s="9"/>
      <c r="D12" s="11"/>
      <c r="E12" s="11"/>
      <c r="F12" s="14" t="s">
        <v>3</v>
      </c>
      <c r="G12" s="10" t="s">
        <v>4</v>
      </c>
      <c r="H12" s="15" t="s">
        <v>38</v>
      </c>
      <c r="I12" s="15" t="s">
        <v>39</v>
      </c>
      <c r="J12" s="12" t="s">
        <v>6</v>
      </c>
    </row>
    <row r="13" spans="1:16">
      <c r="A13" s="8"/>
      <c r="B13" s="44"/>
      <c r="C13" s="45"/>
      <c r="D13" s="14"/>
      <c r="E13" s="10"/>
      <c r="F13" s="15"/>
      <c r="G13" s="15"/>
      <c r="J13" s="23">
        <f>SUM(G13)*I13</f>
        <v>0</v>
      </c>
      <c r="K13" s="22"/>
    </row>
    <row r="14" spans="1:16">
      <c r="J14" s="23">
        <f t="shared" ref="J14:J43" si="0">SUM(G14)*I14</f>
        <v>0</v>
      </c>
    </row>
    <row r="15" spans="1:16">
      <c r="J15" s="23">
        <f t="shared" si="0"/>
        <v>0</v>
      </c>
    </row>
    <row r="16" spans="1:16">
      <c r="B16" s="30"/>
      <c r="C16" s="30"/>
      <c r="D16" s="30"/>
      <c r="E16" s="30"/>
      <c r="J16" s="23">
        <f t="shared" si="0"/>
        <v>0</v>
      </c>
    </row>
    <row r="17" spans="10:10">
      <c r="J17" s="23">
        <f t="shared" si="0"/>
        <v>0</v>
      </c>
    </row>
    <row r="18" spans="10:10">
      <c r="J18" s="23">
        <f t="shared" si="0"/>
        <v>0</v>
      </c>
    </row>
    <row r="19" spans="10:10">
      <c r="J19" s="23">
        <f t="shared" si="0"/>
        <v>0</v>
      </c>
    </row>
    <row r="20" spans="10:10">
      <c r="J20" s="23">
        <f t="shared" si="0"/>
        <v>0</v>
      </c>
    </row>
    <row r="21" spans="10:10">
      <c r="J21" s="23">
        <f t="shared" si="0"/>
        <v>0</v>
      </c>
    </row>
    <row r="22" spans="10:10">
      <c r="J22" s="23">
        <f t="shared" si="0"/>
        <v>0</v>
      </c>
    </row>
    <row r="23" spans="10:10">
      <c r="J23" s="23">
        <f t="shared" si="0"/>
        <v>0</v>
      </c>
    </row>
    <row r="24" spans="10:10">
      <c r="J24" s="23">
        <f t="shared" si="0"/>
        <v>0</v>
      </c>
    </row>
    <row r="25" spans="10:10">
      <c r="J25" s="23">
        <f t="shared" si="0"/>
        <v>0</v>
      </c>
    </row>
    <row r="26" spans="10:10">
      <c r="J26" s="23">
        <f t="shared" si="0"/>
        <v>0</v>
      </c>
    </row>
    <row r="27" spans="10:10">
      <c r="J27" s="23">
        <f t="shared" si="0"/>
        <v>0</v>
      </c>
    </row>
    <row r="28" spans="10:10">
      <c r="J28" s="23">
        <f t="shared" si="0"/>
        <v>0</v>
      </c>
    </row>
    <row r="29" spans="10:10">
      <c r="J29" s="23">
        <f t="shared" si="0"/>
        <v>0</v>
      </c>
    </row>
    <row r="30" spans="10:10">
      <c r="J30" s="23">
        <f t="shared" si="0"/>
        <v>0</v>
      </c>
    </row>
    <row r="31" spans="10:10">
      <c r="J31" s="23">
        <f t="shared" si="0"/>
        <v>0</v>
      </c>
    </row>
    <row r="32" spans="10:10">
      <c r="J32" s="23">
        <f t="shared" si="0"/>
        <v>0</v>
      </c>
    </row>
    <row r="33" spans="10:10">
      <c r="J33" s="23">
        <f t="shared" si="0"/>
        <v>0</v>
      </c>
    </row>
    <row r="34" spans="10:10">
      <c r="J34" s="23">
        <f t="shared" si="0"/>
        <v>0</v>
      </c>
    </row>
    <row r="35" spans="10:10">
      <c r="J35" s="23">
        <f t="shared" si="0"/>
        <v>0</v>
      </c>
    </row>
    <row r="36" spans="10:10">
      <c r="J36" s="23">
        <f t="shared" si="0"/>
        <v>0</v>
      </c>
    </row>
    <row r="37" spans="10:10">
      <c r="J37" s="23">
        <f t="shared" si="0"/>
        <v>0</v>
      </c>
    </row>
    <row r="38" spans="10:10">
      <c r="J38" s="23">
        <f t="shared" si="0"/>
        <v>0</v>
      </c>
    </row>
    <row r="39" spans="10:10">
      <c r="J39" s="23">
        <f t="shared" si="0"/>
        <v>0</v>
      </c>
    </row>
    <row r="40" spans="10:10">
      <c r="J40" s="23">
        <f t="shared" si="0"/>
        <v>0</v>
      </c>
    </row>
    <row r="41" spans="10:10">
      <c r="J41" s="23">
        <f t="shared" si="0"/>
        <v>0</v>
      </c>
    </row>
    <row r="42" spans="10:10">
      <c r="J42" s="23">
        <f t="shared" si="0"/>
        <v>0</v>
      </c>
    </row>
    <row r="43" spans="10:10">
      <c r="J43" s="23">
        <f t="shared" si="0"/>
        <v>0</v>
      </c>
    </row>
    <row r="44" spans="10:10">
      <c r="J44" s="3">
        <f t="shared" ref="J44" si="1">SUM(G42)*I42</f>
        <v>0</v>
      </c>
    </row>
    <row r="45" spans="10:10">
      <c r="J45" s="3"/>
    </row>
    <row r="46" spans="10:10">
      <c r="J46" s="3"/>
    </row>
    <row r="47" spans="10:10">
      <c r="J47" s="3"/>
    </row>
    <row r="48" spans="10:10">
      <c r="J48" s="3"/>
    </row>
    <row r="49" spans="10:11">
      <c r="J49" s="3">
        <f>SUM(G40)*I40</f>
        <v>0</v>
      </c>
    </row>
    <row r="50" spans="10:11">
      <c r="J50" s="3">
        <f>SUM(G41)*I41</f>
        <v>0</v>
      </c>
    </row>
    <row r="51" spans="10:11">
      <c r="J51" s="3">
        <f>SUM(G42)*I42</f>
        <v>0</v>
      </c>
      <c r="K51" s="16"/>
    </row>
    <row r="53" spans="10:11">
      <c r="K53" s="16">
        <f>(SUMIF(B13:B21,1,J13:J30))*5.5%</f>
        <v>0</v>
      </c>
    </row>
    <row r="55" spans="10:11">
      <c r="K55" s="16">
        <f>(SUMIF(B13:B21,2,J13:J30))*19.6%</f>
        <v>0</v>
      </c>
    </row>
  </sheetData>
  <mergeCells count="10">
    <mergeCell ref="B16:C16"/>
    <mergeCell ref="D16:E16"/>
    <mergeCell ref="G10:J10"/>
    <mergeCell ref="G7:J7"/>
    <mergeCell ref="D10:F10"/>
    <mergeCell ref="F2:H2"/>
    <mergeCell ref="F5:J5"/>
    <mergeCell ref="G6:J6"/>
    <mergeCell ref="F4:J4"/>
    <mergeCell ref="I2:J2"/>
  </mergeCells>
  <phoneticPr fontId="5" type="noConversion"/>
  <dataValidations count="2">
    <dataValidation type="list" allowBlank="1" showInputMessage="1" showErrorMessage="1" sqref="G4:J4">
      <formula1>SOCIETE</formula1>
    </dataValidation>
    <dataValidation type="list" allowBlank="1" showInputMessage="1" sqref="F4">
      <formula1>IF(F4&lt;&gt;"",OFFSET(f_societe,MATCH(F4&amp;"*",f_societe,0)-1,,COUNTIF(f_societe,F4&amp;"*"),1),f_societe)</formula1>
    </dataValidation>
  </dataValidations>
  <hyperlinks>
    <hyperlink ref="A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2:K10"/>
  <sheetViews>
    <sheetView tabSelected="1" zoomScale="120" zoomScaleNormal="120" workbookViewId="0">
      <selection activeCell="B18" sqref="B18"/>
    </sheetView>
  </sheetViews>
  <sheetFormatPr baseColWidth="10" defaultRowHeight="12"/>
  <cols>
    <col min="1" max="1" width="8.42578125" style="8" bestFit="1" customWidth="1"/>
    <col min="2" max="2" width="39.42578125" style="9" bestFit="1" customWidth="1"/>
    <col min="3" max="5" width="3.5703125" style="9" hidden="1" customWidth="1"/>
    <col min="6" max="6" width="7.5703125" style="14" customWidth="1"/>
    <col min="7" max="7" width="9.85546875" style="10" customWidth="1"/>
    <col min="8" max="8" width="3.28515625" style="15" bestFit="1" customWidth="1"/>
    <col min="9" max="9" width="11.42578125" style="15"/>
    <col min="10" max="16384" width="11.42578125" style="9"/>
  </cols>
  <sheetData>
    <row r="2" spans="1:11" ht="15.75">
      <c r="B2" s="24" t="s">
        <v>5</v>
      </c>
      <c r="C2" s="24"/>
      <c r="D2" s="24"/>
      <c r="E2" s="24"/>
    </row>
    <row r="4" spans="1:11" s="5" customFormat="1" ht="24">
      <c r="A4" s="6" t="s">
        <v>0</v>
      </c>
      <c r="B4" s="4" t="s">
        <v>1</v>
      </c>
      <c r="C4" s="4"/>
      <c r="D4" s="4"/>
      <c r="E4" s="4"/>
      <c r="F4" s="12" t="s">
        <v>3</v>
      </c>
      <c r="G4" s="13" t="s">
        <v>4</v>
      </c>
      <c r="H4" s="12"/>
      <c r="I4" s="6" t="s">
        <v>2</v>
      </c>
      <c r="K4" s="7"/>
    </row>
    <row r="5" spans="1:11">
      <c r="A5" s="8" t="s">
        <v>58</v>
      </c>
      <c r="B5" s="44" t="s">
        <v>57</v>
      </c>
      <c r="C5" s="44"/>
      <c r="D5" s="44"/>
      <c r="E5" s="44"/>
      <c r="F5" s="14" t="s">
        <v>69</v>
      </c>
      <c r="G5" s="10">
        <v>10</v>
      </c>
      <c r="H5" s="15">
        <v>2</v>
      </c>
    </row>
    <row r="6" spans="1:11">
      <c r="A6" s="8" t="s">
        <v>59</v>
      </c>
      <c r="B6" s="44" t="s">
        <v>64</v>
      </c>
      <c r="C6" s="44"/>
      <c r="D6" s="44"/>
      <c r="E6" s="44"/>
      <c r="F6" s="14" t="s">
        <v>70</v>
      </c>
      <c r="G6" s="10">
        <v>11</v>
      </c>
      <c r="H6" s="15">
        <v>2</v>
      </c>
    </row>
    <row r="7" spans="1:11">
      <c r="A7" s="8" t="s">
        <v>60</v>
      </c>
      <c r="B7" s="44" t="s">
        <v>65</v>
      </c>
      <c r="C7" s="44"/>
      <c r="D7" s="44"/>
      <c r="E7" s="44"/>
      <c r="F7" s="14" t="s">
        <v>71</v>
      </c>
      <c r="G7" s="10">
        <v>12</v>
      </c>
      <c r="H7" s="15">
        <v>2</v>
      </c>
    </row>
    <row r="8" spans="1:11">
      <c r="A8" s="8" t="s">
        <v>61</v>
      </c>
      <c r="B8" s="44" t="s">
        <v>66</v>
      </c>
      <c r="F8" s="14" t="s">
        <v>72</v>
      </c>
      <c r="G8" s="10">
        <v>13</v>
      </c>
      <c r="H8" s="15">
        <v>2</v>
      </c>
    </row>
    <row r="9" spans="1:11">
      <c r="A9" s="8" t="s">
        <v>62</v>
      </c>
      <c r="B9" s="44" t="s">
        <v>67</v>
      </c>
      <c r="F9" s="14" t="s">
        <v>73</v>
      </c>
      <c r="H9" s="15">
        <v>1</v>
      </c>
    </row>
    <row r="10" spans="1:11">
      <c r="A10" s="8" t="s">
        <v>63</v>
      </c>
      <c r="B10" s="44" t="s">
        <v>68</v>
      </c>
      <c r="F10" s="14" t="s">
        <v>74</v>
      </c>
      <c r="H10" s="15">
        <v>2</v>
      </c>
    </row>
  </sheetData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J13"/>
  <sheetViews>
    <sheetView workbookViewId="0">
      <selection activeCell="B15" sqref="B15"/>
    </sheetView>
  </sheetViews>
  <sheetFormatPr baseColWidth="10" defaultRowHeight="15"/>
  <cols>
    <col min="1" max="1" width="11.5703125" customWidth="1"/>
    <col min="2" max="3" width="23" customWidth="1"/>
    <col min="4" max="4" width="24.85546875" customWidth="1"/>
    <col min="5" max="5" width="17.140625" bestFit="1" customWidth="1"/>
    <col min="7" max="7" width="19.140625" bestFit="1" customWidth="1"/>
    <col min="8" max="8" width="17.7109375" style="20" bestFit="1" customWidth="1"/>
    <col min="9" max="9" width="13.28515625" bestFit="1" customWidth="1"/>
  </cols>
  <sheetData>
    <row r="2" spans="1:10" ht="18.75">
      <c r="B2" s="17" t="s">
        <v>10</v>
      </c>
      <c r="C2" s="17"/>
    </row>
    <row r="4" spans="1:10">
      <c r="A4" t="s">
        <v>41</v>
      </c>
      <c r="B4" t="s">
        <v>15</v>
      </c>
      <c r="C4" t="s">
        <v>40</v>
      </c>
      <c r="D4" t="s">
        <v>16</v>
      </c>
      <c r="E4" t="s">
        <v>8</v>
      </c>
      <c r="F4" t="s">
        <v>17</v>
      </c>
      <c r="G4" t="s">
        <v>9</v>
      </c>
      <c r="H4" s="20" t="s">
        <v>18</v>
      </c>
      <c r="I4" t="s">
        <v>19</v>
      </c>
      <c r="J4" t="s">
        <v>20</v>
      </c>
    </row>
    <row r="5" spans="1:10">
      <c r="A5">
        <v>1</v>
      </c>
      <c r="B5" t="s">
        <v>27</v>
      </c>
      <c r="D5" t="s">
        <v>30</v>
      </c>
      <c r="E5" t="s">
        <v>31</v>
      </c>
      <c r="F5">
        <v>88480</v>
      </c>
      <c r="G5" t="s">
        <v>32</v>
      </c>
      <c r="H5" s="20">
        <v>80778881500015</v>
      </c>
      <c r="I5" t="s">
        <v>33</v>
      </c>
      <c r="J5">
        <v>7</v>
      </c>
    </row>
    <row r="6" spans="1:10">
      <c r="A6">
        <v>2</v>
      </c>
      <c r="B6" t="s">
        <v>28</v>
      </c>
      <c r="D6">
        <v>8</v>
      </c>
      <c r="E6">
        <v>9</v>
      </c>
      <c r="F6">
        <v>10</v>
      </c>
      <c r="G6">
        <v>11</v>
      </c>
      <c r="H6" s="20">
        <v>12</v>
      </c>
      <c r="I6">
        <v>13</v>
      </c>
      <c r="J6">
        <v>14</v>
      </c>
    </row>
    <row r="7" spans="1:10">
      <c r="B7" t="s">
        <v>29</v>
      </c>
    </row>
    <row r="8" spans="1:10">
      <c r="B8" t="s">
        <v>21</v>
      </c>
    </row>
    <row r="9" spans="1:10">
      <c r="B9" t="s">
        <v>23</v>
      </c>
    </row>
    <row r="10" spans="1:10">
      <c r="B10" t="s">
        <v>22</v>
      </c>
    </row>
    <row r="11" spans="1:10">
      <c r="B11" t="s">
        <v>24</v>
      </c>
    </row>
    <row r="12" spans="1:10">
      <c r="B12" t="s">
        <v>25</v>
      </c>
    </row>
    <row r="13" spans="1:10">
      <c r="B13" t="s">
        <v>26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Bon-Commande</vt:lpstr>
      <vt:lpstr>B-Commande</vt:lpstr>
      <vt:lpstr>Huiles_Essentielles</vt:lpstr>
      <vt:lpstr>Feuil1</vt:lpstr>
      <vt:lpstr>Clients</vt:lpstr>
      <vt:lpstr>l_societe</vt:lpstr>
      <vt:lpstr>p_societe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pmandrillon</cp:lastModifiedBy>
  <cp:lastPrinted>2017-01-07T22:19:33Z</cp:lastPrinted>
  <dcterms:created xsi:type="dcterms:W3CDTF">2012-11-07T16:09:50Z</dcterms:created>
  <dcterms:modified xsi:type="dcterms:W3CDTF">2017-01-08T11:26:04Z</dcterms:modified>
</cp:coreProperties>
</file>