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cugier\Desktop\"/>
    </mc:Choice>
  </mc:AlternateContent>
  <bookViews>
    <workbookView xWindow="0" yWindow="0" windowWidth="20490" windowHeight="7560" tabRatio="828"/>
  </bookViews>
  <sheets>
    <sheet name="Lundi" sheetId="4" r:id="rId1"/>
    <sheet name="ABS lundi" sheetId="13" r:id="rId2"/>
    <sheet name="informations" sheetId="2" r:id="rId3"/>
  </sheets>
  <definedNames>
    <definedName name="_xlnm._FilterDatabase" localSheetId="1" hidden="1">'ABS lundi'!$A$1:$B$1</definedName>
    <definedName name="listegenerale">informations!$G$1:$G$79</definedName>
    <definedName name="Nomsexternalisables">informations!$I$1:$I$14</definedName>
    <definedName name="nomsexternalises">informations!$H$1:$H$14</definedName>
    <definedName name="Nomsgrands">informations!$L$1:$L$15</definedName>
    <definedName name="Nomskalmie">informations!$M$1:$M$9</definedName>
    <definedName name="Nomsmoyens">informations!$K$1:$K$14</definedName>
    <definedName name="Nomspetits">informations!$J$1:$J$12</definedName>
  </definedNames>
  <calcPr calcId="162913"/>
</workbook>
</file>

<file path=xl/calcChain.xml><?xml version="1.0" encoding="utf-8"?>
<calcChain xmlns="http://schemas.openxmlformats.org/spreadsheetml/2006/main">
  <c r="O14" i="4" l="1"/>
  <c r="B15" i="13"/>
  <c r="B16" i="13"/>
  <c r="B17" i="13"/>
  <c r="B18" i="13"/>
  <c r="B19" i="13"/>
  <c r="B14" i="13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6" i="4"/>
  <c r="Q7" i="4"/>
  <c r="Q8" i="4"/>
  <c r="Q9" i="4"/>
  <c r="Q5" i="4"/>
  <c r="B105" i="13"/>
  <c r="B106" i="13"/>
  <c r="B107" i="13"/>
  <c r="B108" i="13"/>
  <c r="B109" i="13"/>
  <c r="B110" i="13"/>
  <c r="B111" i="13"/>
  <c r="B104" i="13"/>
  <c r="B100" i="13"/>
  <c r="B101" i="13"/>
  <c r="B102" i="13"/>
  <c r="B103" i="13"/>
  <c r="B99" i="13"/>
  <c r="B94" i="13"/>
  <c r="B95" i="13"/>
  <c r="B96" i="13"/>
  <c r="B97" i="13"/>
  <c r="B98" i="13"/>
  <c r="B93" i="13"/>
  <c r="B88" i="13"/>
  <c r="B89" i="13"/>
  <c r="B90" i="13"/>
  <c r="B91" i="13"/>
  <c r="B92" i="13"/>
  <c r="B87" i="13"/>
  <c r="B81" i="13"/>
  <c r="B82" i="13"/>
  <c r="B83" i="13"/>
  <c r="B84" i="13"/>
  <c r="B85" i="13"/>
  <c r="B86" i="13"/>
  <c r="B80" i="13"/>
  <c r="B74" i="13"/>
  <c r="B75" i="13"/>
  <c r="B76" i="13"/>
  <c r="B77" i="13"/>
  <c r="B78" i="13"/>
  <c r="B79" i="13"/>
  <c r="B73" i="13"/>
  <c r="B68" i="13"/>
  <c r="B69" i="13"/>
  <c r="B70" i="13"/>
  <c r="B71" i="13"/>
  <c r="B72" i="13"/>
  <c r="B67" i="13"/>
  <c r="B63" i="13"/>
  <c r="B64" i="13"/>
  <c r="B65" i="13"/>
  <c r="B66" i="13"/>
  <c r="B62" i="13"/>
  <c r="B57" i="13"/>
  <c r="B58" i="13"/>
  <c r="B59" i="13"/>
  <c r="B60" i="13"/>
  <c r="B61" i="13"/>
  <c r="B56" i="13"/>
  <c r="B49" i="13"/>
  <c r="B51" i="13"/>
  <c r="B50" i="13"/>
  <c r="B52" i="13"/>
  <c r="B53" i="13"/>
  <c r="B54" i="13"/>
  <c r="B55" i="13"/>
  <c r="B48" i="13"/>
  <c r="B41" i="13"/>
  <c r="B42" i="13"/>
  <c r="B43" i="13"/>
  <c r="B44" i="13"/>
  <c r="B45" i="13"/>
  <c r="B46" i="13"/>
  <c r="B47" i="13"/>
  <c r="B40" i="13"/>
  <c r="B33" i="13"/>
  <c r="B34" i="13"/>
  <c r="B35" i="13"/>
  <c r="B36" i="13"/>
  <c r="B37" i="13"/>
  <c r="B38" i="13"/>
  <c r="B39" i="13"/>
  <c r="B32" i="13"/>
  <c r="B27" i="13"/>
  <c r="B28" i="13"/>
  <c r="B29" i="13"/>
  <c r="B30" i="13"/>
  <c r="B31" i="13"/>
  <c r="B26" i="13"/>
  <c r="B21" i="13"/>
  <c r="B22" i="13"/>
  <c r="B23" i="13"/>
  <c r="B24" i="13"/>
  <c r="B25" i="13"/>
  <c r="B20" i="13"/>
  <c r="B9" i="13"/>
  <c r="B10" i="13"/>
  <c r="B11" i="13"/>
  <c r="B12" i="13"/>
  <c r="B13" i="13"/>
  <c r="B8" i="13"/>
  <c r="B3" i="13"/>
  <c r="B4" i="13"/>
  <c r="B5" i="13"/>
  <c r="B6" i="13"/>
  <c r="B7" i="13"/>
  <c r="B2" i="13"/>
  <c r="L42" i="4"/>
  <c r="F43" i="4"/>
  <c r="F42" i="4"/>
  <c r="B43" i="4"/>
  <c r="B42" i="4"/>
  <c r="L43" i="4"/>
  <c r="P39" i="4" l="1"/>
  <c r="P42" i="4" l="1"/>
  <c r="P4" i="4"/>
  <c r="P41" i="4" l="1"/>
  <c r="P40" i="4" l="1"/>
  <c r="Q27" i="4" l="1"/>
  <c r="Q28" i="4"/>
  <c r="Q29" i="4"/>
  <c r="Q30" i="4"/>
  <c r="Q31" i="4"/>
  <c r="Q32" i="4"/>
  <c r="Q33" i="4"/>
  <c r="Q34" i="4"/>
  <c r="Q35" i="4"/>
  <c r="N1" i="4" l="1"/>
  <c r="F44" i="4" l="1"/>
  <c r="M36" i="4"/>
  <c r="P44" i="4" l="1"/>
  <c r="B48" i="4" s="1"/>
  <c r="L44" i="4"/>
  <c r="B44" i="4"/>
</calcChain>
</file>

<file path=xl/sharedStrings.xml><?xml version="1.0" encoding="utf-8"?>
<sst xmlns="http://schemas.openxmlformats.org/spreadsheetml/2006/main" count="452" uniqueCount="161">
  <si>
    <t>BOURDON Emrick</t>
  </si>
  <si>
    <t>LEMAITRE Lenny</t>
  </si>
  <si>
    <t>PIERROT Lauralée</t>
  </si>
  <si>
    <t>DZOUNGA Mathéo</t>
  </si>
  <si>
    <t>NOMBRE ENFANT</t>
  </si>
  <si>
    <t>NOMBRE ADULTE</t>
  </si>
  <si>
    <t>TOTAL</t>
  </si>
  <si>
    <t>TOTAL GENERAL</t>
  </si>
  <si>
    <t>TOTAL REGIME</t>
  </si>
  <si>
    <t>NOMBRE DE PLATS</t>
  </si>
  <si>
    <t>DAUCHEZ Hakim</t>
  </si>
  <si>
    <t>DELRUE Ryan</t>
  </si>
  <si>
    <t>MANNECHEZ Geovanny</t>
  </si>
  <si>
    <t>MARTIN Pauline</t>
  </si>
  <si>
    <t>CASIER Alexis</t>
  </si>
  <si>
    <t>VERMELLE Océane</t>
  </si>
  <si>
    <t>DANIS GREVET Brayan</t>
  </si>
  <si>
    <t>ASLAN Kadir</t>
  </si>
  <si>
    <t>BOONE Thomas</t>
  </si>
  <si>
    <t>CAROULLE Camille</t>
  </si>
  <si>
    <t>DUBOIS Nolanne</t>
  </si>
  <si>
    <t>PIETTE Mathéo</t>
  </si>
  <si>
    <t>HACOT Roan</t>
  </si>
  <si>
    <t>LEPORCQ Justine</t>
  </si>
  <si>
    <t>VINCENT Owen</t>
  </si>
  <si>
    <t>DUBOIS Alexy</t>
  </si>
  <si>
    <t>Personnel de Cuisine</t>
  </si>
  <si>
    <t>DAUCHEZ Mathéo</t>
  </si>
  <si>
    <t>PAGES Léa</t>
  </si>
  <si>
    <t>SANS PORC: ASLAN Kadir</t>
  </si>
  <si>
    <t>VEGETARIEN: ROSSETTI Alessio</t>
  </si>
  <si>
    <t>ALLERGIE ŒUF ET FRAISE: DUBOIS Nolanne</t>
  </si>
  <si>
    <t>BOULARD Sulyvan</t>
  </si>
  <si>
    <t>Gateau remplacé par  fruit ou laitage: BRUNEAU Laura</t>
  </si>
  <si>
    <t>REANT Clara</t>
  </si>
  <si>
    <t>GALLET Donovan</t>
  </si>
  <si>
    <t>BRODEERS Logan</t>
  </si>
  <si>
    <t>GALOIS Seny</t>
  </si>
  <si>
    <t>MASTIN Mathéo</t>
  </si>
  <si>
    <t>ALLERGIE Tomates : MASTIN Mathéo</t>
  </si>
  <si>
    <t>REGIME HYPO (cf : menu spécial) : GALOIS Seny</t>
  </si>
  <si>
    <t xml:space="preserve">Fruits rouges </t>
  </si>
  <si>
    <t>Tomates</t>
  </si>
  <si>
    <t>Fruits à coque</t>
  </si>
  <si>
    <t>Œufs</t>
  </si>
  <si>
    <t>ALLERGIES ADULTES</t>
  </si>
  <si>
    <t>Table 3 : 1 adulte</t>
  </si>
  <si>
    <t>Table 1 : 1 Adulte</t>
  </si>
  <si>
    <t>ALLERGIE ARACHIDES: VERMELLE Océane</t>
  </si>
  <si>
    <t>Table 1 :1 adulte</t>
  </si>
  <si>
    <t>Table 2 : 1 adulte</t>
  </si>
  <si>
    <t>Table 2 : 1 Adulte</t>
  </si>
  <si>
    <t>La Kalmie : 1 adulte</t>
  </si>
  <si>
    <t>ALLERGIE ŒUF: PIERROT Lauralée</t>
  </si>
  <si>
    <t>PARA 1 Adulte</t>
  </si>
  <si>
    <t>BAUDEL Mathéo</t>
  </si>
  <si>
    <t>Michalak C</t>
  </si>
  <si>
    <t>Leroy S</t>
  </si>
  <si>
    <t>Bonamy D</t>
  </si>
  <si>
    <t>Brehon S</t>
  </si>
  <si>
    <t>Stagiaire Mot</t>
  </si>
  <si>
    <t xml:space="preserve">Presse </t>
  </si>
  <si>
    <t>Perrault</t>
  </si>
  <si>
    <t>Sallaz</t>
  </si>
  <si>
    <t>Ducatillon</t>
  </si>
  <si>
    <t>Varlet</t>
  </si>
  <si>
    <t>Lavoisier</t>
  </si>
  <si>
    <t>Belkacem</t>
  </si>
  <si>
    <t>Doudain</t>
  </si>
  <si>
    <t>Michalak M</t>
  </si>
  <si>
    <t>Rohart</t>
  </si>
  <si>
    <t>Cugier</t>
  </si>
  <si>
    <t xml:space="preserve">Stagiaire </t>
  </si>
  <si>
    <t>Stagiaire Julien</t>
  </si>
  <si>
    <t>Lecocq</t>
  </si>
  <si>
    <t>Bouillon</t>
  </si>
  <si>
    <t>Celej</t>
  </si>
  <si>
    <t>Stagiaire cuis</t>
  </si>
  <si>
    <t>LENOIR Blandine</t>
  </si>
  <si>
    <t>DAUTREMEPUICH Soan</t>
  </si>
  <si>
    <t>Nom Prénom Présents</t>
  </si>
  <si>
    <t xml:space="preserve">Effectif type </t>
  </si>
  <si>
    <t xml:space="preserve">absents du lundi </t>
  </si>
  <si>
    <t>SCHOEMACKER Damien</t>
  </si>
  <si>
    <t>Petits</t>
  </si>
  <si>
    <t>Grands</t>
  </si>
  <si>
    <t>Classe externalisée</t>
  </si>
  <si>
    <t>La kalmie</t>
  </si>
  <si>
    <t>CARPENTIER Davy</t>
  </si>
  <si>
    <t>LAMBERT Hugo</t>
  </si>
  <si>
    <t>ROSSETTI Alessio</t>
  </si>
  <si>
    <t>TRINEL Cindy</t>
  </si>
  <si>
    <t>JOLY Curtis</t>
  </si>
  <si>
    <t>GREVET Laurie</t>
  </si>
  <si>
    <t>DANEL Donovan</t>
  </si>
  <si>
    <t>FREMAUX Joséphine</t>
  </si>
  <si>
    <t>BERRIER Chloé</t>
  </si>
  <si>
    <t>TRIOUX Raphaël</t>
  </si>
  <si>
    <t>GERMAIN FLOUW Sylvain</t>
  </si>
  <si>
    <t>Commensaux</t>
  </si>
  <si>
    <t>divers</t>
  </si>
  <si>
    <t>FEBVIN Marcel</t>
  </si>
  <si>
    <t>SCHUEGRAF Evelyne</t>
  </si>
  <si>
    <t>CUGIER Alain</t>
  </si>
  <si>
    <t>ROZYNEK Jérôme</t>
  </si>
  <si>
    <t>LECOCQ Maryse</t>
  </si>
  <si>
    <t>LETOILE Arlette</t>
  </si>
  <si>
    <t>COMMENSAUX</t>
  </si>
  <si>
    <t>PERS CUISINE</t>
  </si>
  <si>
    <t>PLATEAUX</t>
  </si>
  <si>
    <t>Divers</t>
  </si>
  <si>
    <t>BOUILLON Francis</t>
  </si>
  <si>
    <t xml:space="preserve">CELEJ Francine </t>
  </si>
  <si>
    <t>REPAS ACCOMPAGNE KALMIE</t>
  </si>
  <si>
    <t>Terrier Dorothée</t>
  </si>
  <si>
    <t>BAECKELANDT Théo</t>
  </si>
  <si>
    <t>BLONDEL Zélie</t>
  </si>
  <si>
    <t xml:space="preserve">BOUCRY Enzo </t>
  </si>
  <si>
    <t xml:space="preserve">CAILLERET Nathan </t>
  </si>
  <si>
    <t xml:space="preserve">CALONNE Clément </t>
  </si>
  <si>
    <t>CLIN  Dimitri</t>
  </si>
  <si>
    <t xml:space="preserve">COUSYN Rémy </t>
  </si>
  <si>
    <t>DANEL Marie-Lolita</t>
  </si>
  <si>
    <t>DAUCHEZ  Manon</t>
  </si>
  <si>
    <t>DEBELVALET Lou Anne</t>
  </si>
  <si>
    <t>DEHAUDT  Manon</t>
  </si>
  <si>
    <t>DEVISMES  Corentin</t>
  </si>
  <si>
    <t>DI  NATALE Enzo</t>
  </si>
  <si>
    <t xml:space="preserve">DUBOCAGE Jordan </t>
  </si>
  <si>
    <t xml:space="preserve">DUSAUTOIS  Noah </t>
  </si>
  <si>
    <t>EDOUARD Vincent</t>
  </si>
  <si>
    <t>FERNAND Mathys</t>
  </si>
  <si>
    <t>FLAMENT  Lorraine</t>
  </si>
  <si>
    <t>FROISSART Matheo</t>
  </si>
  <si>
    <t xml:space="preserve">FROISSART Nolan </t>
  </si>
  <si>
    <t>GRENEREAU Gabriel</t>
  </si>
  <si>
    <t>HERBAUT Emerine</t>
  </si>
  <si>
    <t>LABBE  Brandon</t>
  </si>
  <si>
    <t>LAMBOUR MAGOT Julie</t>
  </si>
  <si>
    <t>LEFEBVRE Loredana</t>
  </si>
  <si>
    <t>LEMAITRE  Thomas</t>
  </si>
  <si>
    <t>LEMAITRE Matilda</t>
  </si>
  <si>
    <t>MIENNEE Johanna</t>
  </si>
  <si>
    <t xml:space="preserve">PAVY Océane </t>
  </si>
  <si>
    <t>PODVIN Sullyvan</t>
  </si>
  <si>
    <t>REANT  Bastien</t>
  </si>
  <si>
    <t xml:space="preserve">REANT Kamellien </t>
  </si>
  <si>
    <t>TAFFIN Deborah</t>
  </si>
  <si>
    <t>VEREZ Luc</t>
  </si>
  <si>
    <t>Table 2</t>
  </si>
  <si>
    <t>REFECTOIRE 2 Central</t>
  </si>
  <si>
    <t xml:space="preserve">REFECTOIRE  1  Cour  </t>
  </si>
  <si>
    <t xml:space="preserve">REFECTOIRE 3 Jardin  </t>
  </si>
  <si>
    <t>La kalmie Adulte</t>
  </si>
  <si>
    <r>
      <t xml:space="preserve">REFECTOIRE Lundi                                                   78  </t>
    </r>
    <r>
      <rPr>
        <b/>
        <sz val="12"/>
        <color theme="1"/>
        <rFont val="Calibri"/>
        <family val="2"/>
        <scheme val="minor"/>
      </rPr>
      <t>usagers  (modifié le 04/09/2017)</t>
    </r>
  </si>
  <si>
    <t>LABBE Agathe</t>
  </si>
  <si>
    <t>Moyens</t>
  </si>
  <si>
    <t>Classe externalisable</t>
  </si>
  <si>
    <t>Table Autonome 1</t>
  </si>
  <si>
    <t>Table Autonome 3</t>
  </si>
  <si>
    <t>date        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</si>
</sst>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theme="1"/>
      <name val="Arial Black"/>
      <family val="2"/>
    </font>
    <font>
      <sz val="10"/>
      <color theme="1"/>
      <name val="Calibri"/>
      <family val="2"/>
    </font>
    <font>
      <sz val="11"/>
      <color theme="1"/>
      <name val="Aharoni"/>
      <charset val="177"/>
    </font>
    <font>
      <sz val="11"/>
      <color theme="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6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3" fillId="0" borderId="0"/>
  </cellStyleXfs>
  <cellXfs count="155">
    <xf numFmtId="0" fontId="0" fillId="0" borderId="0" xfId="0"/>
    <xf numFmtId="0" fontId="0" fillId="0" borderId="0" xfId="0" applyBorder="1"/>
    <xf numFmtId="0" fontId="4" fillId="0" borderId="8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3" fillId="0" borderId="3" xfId="0" applyFont="1" applyBorder="1"/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Border="1" applyAlignment="1"/>
    <xf numFmtId="0" fontId="3" fillId="0" borderId="1" xfId="0" applyFont="1" applyBorder="1"/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/>
    <xf numFmtId="0" fontId="4" fillId="3" borderId="0" xfId="0" applyFont="1" applyFill="1" applyBorder="1"/>
    <xf numFmtId="0" fontId="4" fillId="3" borderId="3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3" fillId="3" borderId="2" xfId="0" applyFont="1" applyFill="1" applyBorder="1"/>
    <xf numFmtId="0" fontId="3" fillId="3" borderId="7" xfId="0" applyFont="1" applyFill="1" applyBorder="1"/>
    <xf numFmtId="0" fontId="3" fillId="3" borderId="3" xfId="0" applyFont="1" applyFill="1" applyBorder="1"/>
    <xf numFmtId="0" fontId="3" fillId="3" borderId="1" xfId="0" applyFont="1" applyFill="1" applyBorder="1"/>
    <xf numFmtId="0" fontId="3" fillId="3" borderId="9" xfId="0" applyFont="1" applyFill="1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3" borderId="5" xfId="0" applyFont="1" applyFill="1" applyBorder="1"/>
    <xf numFmtId="0" fontId="4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/>
    <xf numFmtId="0" fontId="3" fillId="3" borderId="0" xfId="0" applyFont="1" applyFill="1" applyBorder="1" applyAlignment="1"/>
    <xf numFmtId="0" fontId="4" fillId="3" borderId="5" xfId="0" applyFont="1" applyFill="1" applyBorder="1"/>
    <xf numFmtId="0" fontId="4" fillId="3" borderId="0" xfId="0" applyFont="1" applyFill="1" applyBorder="1" applyAlignment="1"/>
    <xf numFmtId="0" fontId="4" fillId="3" borderId="3" xfId="0" applyFont="1" applyFill="1" applyBorder="1" applyAlignment="1"/>
    <xf numFmtId="0" fontId="3" fillId="3" borderId="7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top"/>
    </xf>
    <xf numFmtId="0" fontId="3" fillId="0" borderId="11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/>
    </xf>
    <xf numFmtId="0" fontId="3" fillId="4" borderId="7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7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5" fillId="0" borderId="0" xfId="0" applyFont="1"/>
    <xf numFmtId="0" fontId="3" fillId="6" borderId="7" xfId="0" applyFont="1" applyFill="1" applyBorder="1"/>
    <xf numFmtId="0" fontId="3" fillId="8" borderId="8" xfId="0" applyFont="1" applyFill="1" applyBorder="1"/>
    <xf numFmtId="0" fontId="3" fillId="7" borderId="8" xfId="0" applyFont="1" applyFill="1" applyBorder="1"/>
    <xf numFmtId="0" fontId="3" fillId="5" borderId="8" xfId="0" applyFont="1" applyFill="1" applyBorder="1"/>
    <xf numFmtId="0" fontId="3" fillId="9" borderId="8" xfId="0" applyFont="1" applyFill="1" applyBorder="1"/>
    <xf numFmtId="0" fontId="3" fillId="10" borderId="9" xfId="0" applyFont="1" applyFill="1" applyBorder="1"/>
    <xf numFmtId="0" fontId="10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14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11" borderId="7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/>
    </xf>
    <xf numFmtId="0" fontId="3" fillId="4" borderId="1" xfId="0" applyFont="1" applyFill="1" applyBorder="1"/>
    <xf numFmtId="0" fontId="3" fillId="3" borderId="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4" fillId="0" borderId="8" xfId="0" applyFont="1" applyBorder="1" applyAlignment="1"/>
    <xf numFmtId="0" fontId="4" fillId="0" borderId="9" xfId="0" applyFont="1" applyBorder="1" applyAlignment="1"/>
    <xf numFmtId="0" fontId="1" fillId="0" borderId="1" xfId="0" applyFont="1" applyBorder="1" applyAlignment="1">
      <alignment vertical="center"/>
    </xf>
    <xf numFmtId="0" fontId="0" fillId="0" borderId="10" xfId="0" applyBorder="1" applyAlignment="1">
      <alignment horizontal="center"/>
    </xf>
    <xf numFmtId="0" fontId="0" fillId="0" borderId="14" xfId="0" applyBorder="1"/>
    <xf numFmtId="0" fontId="0" fillId="0" borderId="9" xfId="0" applyBorder="1"/>
    <xf numFmtId="0" fontId="3" fillId="3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1" fontId="0" fillId="0" borderId="0" xfId="0" applyNumberFormat="1"/>
    <xf numFmtId="0" fontId="0" fillId="0" borderId="0" xfId="0" applyFill="1"/>
    <xf numFmtId="0" fontId="14" fillId="0" borderId="0" xfId="1" applyFont="1" applyFill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/>
    <xf numFmtId="0" fontId="0" fillId="0" borderId="0" xfId="0" applyFill="1"/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vertical="center"/>
    </xf>
    <xf numFmtId="0" fontId="17" fillId="3" borderId="3" xfId="0" applyFont="1" applyFill="1" applyBorder="1"/>
    <xf numFmtId="0" fontId="15" fillId="4" borderId="7" xfId="0" applyFont="1" applyFill="1" applyBorder="1" applyAlignment="1">
      <alignment horizontal="center" vertical="center"/>
    </xf>
    <xf numFmtId="164" fontId="12" fillId="0" borderId="10" xfId="0" applyNumberFormat="1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</cellXfs>
  <cellStyles count="3">
    <cellStyle name="Normal" xfId="0" builtinId="0"/>
    <cellStyle name="Normal 2" xfId="1"/>
    <cellStyle name="Normal 3" xfId="2"/>
  </cellStyles>
  <dxfs count="6"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104775</xdr:rowOff>
        </xdr:from>
        <xdr:to>
          <xdr:col>17</xdr:col>
          <xdr:colOff>0</xdr:colOff>
          <xdr:row>1</xdr:row>
          <xdr:rowOff>123825</xdr:rowOff>
        </xdr:to>
        <xdr:sp macro="" textlink="">
          <xdr:nvSpPr>
            <xdr:cNvPr id="7177" name="Button 1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Test des Absences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17</xdr:row>
          <xdr:rowOff>190500</xdr:rowOff>
        </xdr:from>
        <xdr:to>
          <xdr:col>14</xdr:col>
          <xdr:colOff>2133600</xdr:colOff>
          <xdr:row>22</xdr:row>
          <xdr:rowOff>180975</xdr:rowOff>
        </xdr:to>
        <xdr:sp macro="" textlink="">
          <xdr:nvSpPr>
            <xdr:cNvPr id="7182" name="CommandButton1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56"/>
  <sheetViews>
    <sheetView tabSelected="1" zoomScale="70" zoomScaleNormal="70" workbookViewId="0">
      <selection activeCell="C2" sqref="C1:C1048576"/>
    </sheetView>
  </sheetViews>
  <sheetFormatPr baseColWidth="10" defaultColWidth="11.42578125" defaultRowHeight="15" x14ac:dyDescent="0.25"/>
  <cols>
    <col min="1" max="1" width="22.7109375" customWidth="1"/>
    <col min="2" max="2" width="4.5703125" customWidth="1"/>
    <col min="3" max="3" width="23.140625" customWidth="1"/>
    <col min="4" max="4" width="2.140625" customWidth="1"/>
    <col min="5" max="5" width="22.7109375" style="1" customWidth="1"/>
    <col min="6" max="6" width="4.5703125" style="1" customWidth="1"/>
    <col min="7" max="7" width="22.7109375" style="1" customWidth="1"/>
    <col min="8" max="8" width="2.28515625" customWidth="1"/>
    <col min="9" max="9" width="24.42578125" bestFit="1" customWidth="1"/>
    <col min="10" max="10" width="2.5703125" customWidth="1"/>
    <col min="11" max="11" width="25.85546875" customWidth="1"/>
    <col min="12" max="12" width="3.7109375" customWidth="1"/>
    <col min="13" max="13" width="22.140625" customWidth="1"/>
    <col min="14" max="14" width="2.42578125" customWidth="1"/>
    <col min="15" max="15" width="42.7109375" customWidth="1"/>
    <col min="17" max="17" width="27.28515625" customWidth="1"/>
    <col min="18" max="18" width="29" customWidth="1"/>
    <col min="21" max="21" width="36.140625" customWidth="1"/>
  </cols>
  <sheetData>
    <row r="1" spans="1:21" ht="33" customHeight="1" thickBot="1" x14ac:dyDescent="0.3">
      <c r="A1" s="137" t="s">
        <v>154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56"/>
      <c r="M1" s="101" t="s">
        <v>160</v>
      </c>
      <c r="N1" s="135">
        <f ca="1">TODAY()</f>
        <v>42988</v>
      </c>
      <c r="O1" s="136"/>
    </row>
    <row r="2" spans="1:21" ht="15.75" thickBot="1" x14ac:dyDescent="0.3"/>
    <row r="3" spans="1:21" ht="15.75" thickBot="1" x14ac:dyDescent="0.3">
      <c r="A3" s="140" t="s">
        <v>151</v>
      </c>
      <c r="B3" s="141"/>
      <c r="C3" s="142"/>
      <c r="D3" s="4"/>
      <c r="E3" s="143" t="s">
        <v>150</v>
      </c>
      <c r="F3" s="144"/>
      <c r="G3" s="144"/>
      <c r="H3" s="144"/>
      <c r="I3" s="145"/>
      <c r="J3" s="3"/>
      <c r="K3" s="140" t="s">
        <v>152</v>
      </c>
      <c r="L3" s="141"/>
      <c r="M3" s="142"/>
      <c r="N3" s="5"/>
      <c r="O3" s="97" t="s">
        <v>113</v>
      </c>
      <c r="Q3" s="45" t="s">
        <v>82</v>
      </c>
      <c r="U3" s="58"/>
    </row>
    <row r="4" spans="1:21" ht="15.75" thickBot="1" x14ac:dyDescent="0.3">
      <c r="A4" s="49" t="s">
        <v>47</v>
      </c>
      <c r="B4" s="94"/>
      <c r="C4" s="50" t="s">
        <v>47</v>
      </c>
      <c r="D4" s="44"/>
      <c r="E4" s="51" t="s">
        <v>47</v>
      </c>
      <c r="F4" s="16"/>
      <c r="G4" s="53" t="s">
        <v>54</v>
      </c>
      <c r="H4" s="16"/>
      <c r="I4" s="49"/>
      <c r="J4" s="5"/>
      <c r="K4" s="49" t="s">
        <v>49</v>
      </c>
      <c r="L4" s="16"/>
      <c r="M4" s="49" t="s">
        <v>50</v>
      </c>
      <c r="N4" s="5"/>
      <c r="O4" s="98"/>
      <c r="P4" s="102">
        <f>COUNTA(O4:O5)</f>
        <v>0</v>
      </c>
      <c r="Q4" s="103"/>
      <c r="U4" s="58"/>
    </row>
    <row r="5" spans="1:21" ht="15.75" thickBot="1" x14ac:dyDescent="0.3">
      <c r="A5" s="127" t="s">
        <v>58</v>
      </c>
      <c r="B5" s="16"/>
      <c r="C5" s="127" t="s">
        <v>58</v>
      </c>
      <c r="D5" s="5"/>
      <c r="E5" s="127" t="s">
        <v>64</v>
      </c>
      <c r="F5" s="16"/>
      <c r="G5" s="127" t="s">
        <v>62</v>
      </c>
      <c r="H5" s="16"/>
      <c r="I5" s="14" t="s">
        <v>68</v>
      </c>
      <c r="J5" s="5"/>
      <c r="K5" s="127" t="s">
        <v>64</v>
      </c>
      <c r="L5" s="16"/>
      <c r="M5" s="14" t="s">
        <v>57</v>
      </c>
      <c r="N5" s="5"/>
      <c r="O5" s="14"/>
      <c r="Q5" s="103">
        <f>'ABS lundi'!C2</f>
        <v>0</v>
      </c>
      <c r="U5" s="61"/>
    </row>
    <row r="6" spans="1:21" ht="19.5" customHeight="1" thickBot="1" x14ac:dyDescent="0.3">
      <c r="A6" s="14"/>
      <c r="B6" s="18"/>
      <c r="C6" s="14"/>
      <c r="D6" s="5"/>
      <c r="E6" s="14"/>
      <c r="F6" s="7"/>
      <c r="G6" s="14"/>
      <c r="H6" s="16"/>
      <c r="I6" s="14"/>
      <c r="J6" s="5"/>
      <c r="K6" s="14"/>
      <c r="L6" s="18"/>
      <c r="M6" s="14"/>
      <c r="N6" s="5"/>
      <c r="O6" s="99" t="s">
        <v>131</v>
      </c>
      <c r="Q6" s="103">
        <f>'ABS lundi'!C3</f>
        <v>0</v>
      </c>
      <c r="U6" s="58"/>
    </row>
    <row r="7" spans="1:21" x14ac:dyDescent="0.25">
      <c r="A7" s="131" t="s">
        <v>130</v>
      </c>
      <c r="B7" s="92"/>
      <c r="C7" s="131" t="s">
        <v>130</v>
      </c>
      <c r="D7" s="5"/>
      <c r="E7" s="10" t="s">
        <v>25</v>
      </c>
      <c r="F7" s="87"/>
      <c r="G7" s="115" t="s">
        <v>118</v>
      </c>
      <c r="H7" s="16"/>
      <c r="I7" s="115" t="s">
        <v>119</v>
      </c>
      <c r="J7" s="5"/>
      <c r="K7" s="10" t="s">
        <v>116</v>
      </c>
      <c r="L7" s="105"/>
      <c r="M7" s="10" t="s">
        <v>89</v>
      </c>
      <c r="N7" s="5"/>
      <c r="O7" s="99" t="s">
        <v>135</v>
      </c>
      <c r="Q7" s="103">
        <f>'ABS lundi'!C4</f>
        <v>0</v>
      </c>
      <c r="R7" s="57"/>
      <c r="S7" s="57"/>
      <c r="T7" s="57"/>
      <c r="U7" s="57"/>
    </row>
    <row r="8" spans="1:21" x14ac:dyDescent="0.25">
      <c r="A8" s="131" t="s">
        <v>24</v>
      </c>
      <c r="B8" s="19"/>
      <c r="C8" s="131" t="s">
        <v>24</v>
      </c>
      <c r="D8" s="5"/>
      <c r="E8" s="10" t="s">
        <v>134</v>
      </c>
      <c r="F8" s="87"/>
      <c r="G8" s="10" t="s">
        <v>19</v>
      </c>
      <c r="H8" s="16"/>
      <c r="I8" s="10" t="s">
        <v>122</v>
      </c>
      <c r="J8" s="5"/>
      <c r="K8" s="10" t="s">
        <v>0</v>
      </c>
      <c r="L8" s="108"/>
      <c r="M8" s="10" t="s">
        <v>115</v>
      </c>
      <c r="N8" s="5"/>
      <c r="O8" s="99"/>
      <c r="Q8" s="103">
        <f>'ABS lundi'!C5</f>
        <v>0</v>
      </c>
      <c r="R8" s="57"/>
      <c r="S8" s="57"/>
      <c r="T8" s="57"/>
      <c r="U8" s="58"/>
    </row>
    <row r="9" spans="1:21" x14ac:dyDescent="0.25">
      <c r="A9" s="131" t="s">
        <v>23</v>
      </c>
      <c r="B9" s="19"/>
      <c r="C9" s="131" t="s">
        <v>23</v>
      </c>
      <c r="D9" s="5"/>
      <c r="E9" s="10" t="s">
        <v>36</v>
      </c>
      <c r="F9" s="87"/>
      <c r="G9" s="10" t="s">
        <v>14</v>
      </c>
      <c r="H9" s="16"/>
      <c r="I9" s="10" t="s">
        <v>92</v>
      </c>
      <c r="J9" s="5"/>
      <c r="K9" s="10" t="s">
        <v>147</v>
      </c>
      <c r="L9" s="108"/>
      <c r="M9" s="10" t="s">
        <v>27</v>
      </c>
      <c r="N9" s="5"/>
      <c r="O9" s="99"/>
      <c r="Q9" s="103">
        <f>'ABS lundi'!C6</f>
        <v>0</v>
      </c>
      <c r="R9" s="57"/>
      <c r="S9" s="57"/>
      <c r="T9" s="57"/>
      <c r="U9" s="59"/>
    </row>
    <row r="10" spans="1:21" x14ac:dyDescent="0.25">
      <c r="A10" s="131" t="s">
        <v>126</v>
      </c>
      <c r="B10" s="19"/>
      <c r="C10" s="131" t="s">
        <v>126</v>
      </c>
      <c r="D10" s="5"/>
      <c r="E10" s="10" t="s">
        <v>138</v>
      </c>
      <c r="F10" s="87"/>
      <c r="G10" s="10" t="s">
        <v>120</v>
      </c>
      <c r="H10" s="16"/>
      <c r="I10" s="10" t="s">
        <v>136</v>
      </c>
      <c r="J10" s="5"/>
      <c r="K10" s="10" t="s">
        <v>143</v>
      </c>
      <c r="L10" s="19"/>
      <c r="M10" s="10" t="s">
        <v>140</v>
      </c>
      <c r="N10" s="5"/>
      <c r="O10" s="99"/>
      <c r="Q10" s="103">
        <f>'ABS lundi'!C7</f>
        <v>0</v>
      </c>
      <c r="R10" s="57"/>
      <c r="S10" s="57"/>
      <c r="T10" s="57"/>
      <c r="U10" s="58"/>
    </row>
    <row r="11" spans="1:21" x14ac:dyDescent="0.25">
      <c r="A11" s="131" t="s">
        <v>90</v>
      </c>
      <c r="B11" s="19"/>
      <c r="C11" s="131" t="s">
        <v>90</v>
      </c>
      <c r="D11" s="5"/>
      <c r="E11" s="10" t="s">
        <v>13</v>
      </c>
      <c r="F11" s="87"/>
      <c r="G11" s="10" t="s">
        <v>11</v>
      </c>
      <c r="H11" s="16"/>
      <c r="I11" s="10" t="s">
        <v>148</v>
      </c>
      <c r="J11" s="5"/>
      <c r="K11" s="10" t="s">
        <v>3</v>
      </c>
      <c r="L11" s="19"/>
      <c r="M11" s="10"/>
      <c r="N11" s="5"/>
      <c r="O11" s="99"/>
      <c r="Q11" s="103">
        <f>'ABS lundi'!C8</f>
        <v>0</v>
      </c>
      <c r="R11" s="57"/>
      <c r="S11" s="57"/>
      <c r="T11" s="57"/>
      <c r="U11" s="59"/>
    </row>
    <row r="12" spans="1:21" ht="15.75" thickBot="1" x14ac:dyDescent="0.3">
      <c r="A12" s="82"/>
      <c r="B12" s="19"/>
      <c r="C12" s="82"/>
      <c r="D12" s="5"/>
      <c r="E12" s="10" t="s">
        <v>146</v>
      </c>
      <c r="F12" s="87"/>
      <c r="G12" s="10" t="s">
        <v>12</v>
      </c>
      <c r="H12" s="16"/>
      <c r="I12" s="10" t="s">
        <v>133</v>
      </c>
      <c r="J12" s="5"/>
      <c r="K12" s="10"/>
      <c r="L12" s="19"/>
      <c r="M12" s="10"/>
      <c r="N12" s="5"/>
      <c r="O12" s="99"/>
      <c r="Q12" s="103">
        <f>'ABS lundi'!C9</f>
        <v>0</v>
      </c>
      <c r="R12" s="57"/>
      <c r="S12" s="57"/>
      <c r="T12" s="57"/>
      <c r="U12" s="58"/>
    </row>
    <row r="13" spans="1:21" ht="15.75" thickBot="1" x14ac:dyDescent="0.3">
      <c r="A13" s="47"/>
      <c r="B13" s="19"/>
      <c r="C13" s="48"/>
      <c r="D13" s="5"/>
      <c r="E13" s="10" t="s">
        <v>91</v>
      </c>
      <c r="F13" s="87"/>
      <c r="G13" s="10" t="s">
        <v>145</v>
      </c>
      <c r="H13" s="16"/>
      <c r="I13" s="10" t="s">
        <v>55</v>
      </c>
      <c r="J13" s="5"/>
      <c r="K13" s="82"/>
      <c r="L13" s="19"/>
      <c r="M13" s="82"/>
      <c r="N13" s="5"/>
      <c r="O13" s="100"/>
      <c r="Q13" s="103">
        <f>'ABS lundi'!C10</f>
        <v>0</v>
      </c>
      <c r="R13" s="87"/>
      <c r="S13" s="57"/>
      <c r="T13" s="57"/>
      <c r="U13" s="57"/>
    </row>
    <row r="14" spans="1:21" ht="15.75" thickBot="1" x14ac:dyDescent="0.3">
      <c r="A14" s="46"/>
      <c r="B14" s="46"/>
      <c r="C14" s="22"/>
      <c r="D14" s="5"/>
      <c r="E14" s="82" t="s">
        <v>16</v>
      </c>
      <c r="F14" s="87"/>
      <c r="G14" s="82" t="s">
        <v>97</v>
      </c>
      <c r="H14" s="16"/>
      <c r="I14" s="82" t="s">
        <v>1</v>
      </c>
      <c r="J14" s="5"/>
      <c r="K14" s="117"/>
      <c r="L14" s="108"/>
      <c r="M14" s="118"/>
      <c r="N14" s="5"/>
      <c r="O14" s="111">
        <f>COUNTA(O6:O13)</f>
        <v>2</v>
      </c>
      <c r="Q14" s="103">
        <f>'ABS lundi'!C11</f>
        <v>0</v>
      </c>
      <c r="R14" s="86"/>
      <c r="S14" s="57"/>
      <c r="T14" s="57"/>
      <c r="U14" s="57"/>
    </row>
    <row r="15" spans="1:21" ht="15.75" thickBot="1" x14ac:dyDescent="0.3">
      <c r="A15" s="132" t="s">
        <v>51</v>
      </c>
      <c r="B15" s="94"/>
      <c r="C15" s="133" t="s">
        <v>51</v>
      </c>
      <c r="D15" s="5"/>
      <c r="E15" s="117"/>
      <c r="F15" s="87"/>
      <c r="H15" s="16"/>
      <c r="I15" s="118"/>
      <c r="J15" s="5"/>
      <c r="K15" s="117"/>
      <c r="L15" s="108"/>
      <c r="M15" s="118"/>
      <c r="N15" s="5"/>
      <c r="O15" s="111"/>
      <c r="Q15" s="103">
        <f>'ABS lundi'!C12</f>
        <v>0</v>
      </c>
      <c r="R15" s="86"/>
      <c r="S15" s="57"/>
      <c r="T15" s="57"/>
      <c r="U15" s="60"/>
    </row>
    <row r="16" spans="1:21" ht="15.75" thickBot="1" x14ac:dyDescent="0.3">
      <c r="A16" s="127" t="s">
        <v>61</v>
      </c>
      <c r="B16" s="19"/>
      <c r="C16" s="133" t="s">
        <v>61</v>
      </c>
      <c r="D16" s="5"/>
      <c r="E16" s="117"/>
      <c r="F16" s="19"/>
      <c r="H16" s="16"/>
      <c r="I16" s="118"/>
      <c r="J16" s="5"/>
      <c r="K16" s="116"/>
      <c r="L16" s="19"/>
      <c r="M16" s="48"/>
      <c r="N16" s="5"/>
      <c r="O16" s="96"/>
      <c r="Q16" s="103">
        <f>'ABS lundi'!C13</f>
        <v>0</v>
      </c>
      <c r="R16" s="86"/>
      <c r="S16" s="57"/>
      <c r="T16" s="57"/>
      <c r="U16" s="60"/>
    </row>
    <row r="17" spans="1:21" ht="15.75" thickBot="1" x14ac:dyDescent="0.3">
      <c r="A17" s="14"/>
      <c r="B17" s="94"/>
      <c r="C17" s="22"/>
      <c r="D17" s="5"/>
      <c r="E17" s="52" t="s">
        <v>26</v>
      </c>
      <c r="F17" s="19"/>
      <c r="G17" s="54" t="s">
        <v>149</v>
      </c>
      <c r="H17" s="43"/>
      <c r="I17" s="128" t="s">
        <v>62</v>
      </c>
      <c r="J17" s="5"/>
      <c r="K17" s="55" t="s">
        <v>153</v>
      </c>
      <c r="L17" s="108"/>
      <c r="M17" s="130" t="s">
        <v>159</v>
      </c>
      <c r="N17" s="5"/>
      <c r="O17" s="111"/>
      <c r="Q17" s="103">
        <f>'ABS lundi'!C14</f>
        <v>0</v>
      </c>
      <c r="R17" s="86"/>
      <c r="S17" s="57"/>
      <c r="T17" s="57"/>
      <c r="U17" s="61"/>
    </row>
    <row r="18" spans="1:21" ht="15.75" customHeight="1" thickBot="1" x14ac:dyDescent="0.3">
      <c r="A18" s="131" t="s">
        <v>117</v>
      </c>
      <c r="B18" s="19"/>
      <c r="C18" s="133" t="s">
        <v>117</v>
      </c>
      <c r="D18" s="5"/>
      <c r="E18" s="2" t="s">
        <v>75</v>
      </c>
      <c r="F18" s="19"/>
      <c r="G18" s="10"/>
      <c r="H18" s="42"/>
      <c r="I18" s="41"/>
      <c r="J18" s="5"/>
      <c r="K18" s="45" t="s">
        <v>70</v>
      </c>
      <c r="L18" s="19"/>
      <c r="M18" s="14" t="s">
        <v>59</v>
      </c>
      <c r="N18" s="5"/>
      <c r="O18" s="111"/>
      <c r="Q18" s="103">
        <f>'ABS lundi'!C15</f>
        <v>0</v>
      </c>
      <c r="R18" s="62"/>
      <c r="S18" s="57"/>
      <c r="T18" s="57"/>
      <c r="U18" s="60"/>
    </row>
    <row r="19" spans="1:21" ht="15.75" thickBot="1" x14ac:dyDescent="0.3">
      <c r="A19" s="131" t="s">
        <v>124</v>
      </c>
      <c r="B19" s="19"/>
      <c r="C19" s="133" t="s">
        <v>124</v>
      </c>
      <c r="D19" s="5"/>
      <c r="E19" s="2" t="s">
        <v>76</v>
      </c>
      <c r="F19" s="19"/>
      <c r="G19" s="10" t="s">
        <v>83</v>
      </c>
      <c r="H19" s="11"/>
      <c r="I19" s="10" t="s">
        <v>144</v>
      </c>
      <c r="J19" s="5"/>
      <c r="K19" s="45"/>
      <c r="L19" s="19"/>
      <c r="M19" s="14"/>
      <c r="N19" s="5"/>
      <c r="O19" s="111"/>
      <c r="P19" s="111"/>
      <c r="Q19" s="103">
        <f>'ABS lundi'!C16</f>
        <v>0</v>
      </c>
      <c r="R19" s="57"/>
      <c r="S19" s="57"/>
      <c r="T19" s="57"/>
      <c r="U19" s="60"/>
    </row>
    <row r="20" spans="1:21" x14ac:dyDescent="0.25">
      <c r="A20" s="131" t="s">
        <v>22</v>
      </c>
      <c r="B20" s="19"/>
      <c r="C20" s="133" t="s">
        <v>22</v>
      </c>
      <c r="D20" s="5"/>
      <c r="E20" s="2" t="s">
        <v>101</v>
      </c>
      <c r="F20" s="19"/>
      <c r="G20" s="10" t="s">
        <v>88</v>
      </c>
      <c r="H20" s="11"/>
      <c r="I20" s="10" t="s">
        <v>98</v>
      </c>
      <c r="J20" s="5"/>
      <c r="K20" s="10" t="s">
        <v>121</v>
      </c>
      <c r="L20" s="19"/>
      <c r="M20" s="10" t="s">
        <v>28</v>
      </c>
      <c r="N20" s="5"/>
      <c r="O20" s="111"/>
      <c r="Q20" s="103">
        <f>'ABS lundi'!C17</f>
        <v>0</v>
      </c>
      <c r="R20" s="57"/>
      <c r="S20" s="57"/>
      <c r="T20" s="57"/>
      <c r="U20" s="62"/>
    </row>
    <row r="21" spans="1:21" x14ac:dyDescent="0.25">
      <c r="A21" s="131" t="s">
        <v>123</v>
      </c>
      <c r="B21" s="19"/>
      <c r="C21" s="133" t="s">
        <v>123</v>
      </c>
      <c r="D21" s="5"/>
      <c r="E21" s="2"/>
      <c r="F21" s="19"/>
      <c r="G21" s="10" t="s">
        <v>125</v>
      </c>
      <c r="H21" s="11"/>
      <c r="I21" s="10" t="s">
        <v>35</v>
      </c>
      <c r="J21" s="5"/>
      <c r="K21" s="10" t="s">
        <v>129</v>
      </c>
      <c r="L21" s="19"/>
      <c r="M21" s="10" t="s">
        <v>78</v>
      </c>
      <c r="N21" s="5"/>
      <c r="O21" s="111"/>
      <c r="Q21" s="103">
        <f>'ABS lundi'!C18</f>
        <v>0</v>
      </c>
      <c r="R21" s="57"/>
      <c r="S21" s="57"/>
      <c r="T21" s="57"/>
      <c r="U21" s="58"/>
    </row>
    <row r="22" spans="1:21" x14ac:dyDescent="0.25">
      <c r="A22" s="131" t="s">
        <v>155</v>
      </c>
      <c r="B22" s="19"/>
      <c r="C22" s="133" t="s">
        <v>155</v>
      </c>
      <c r="D22" s="5"/>
      <c r="E22" s="2"/>
      <c r="F22" s="19"/>
      <c r="G22" s="10" t="s">
        <v>96</v>
      </c>
      <c r="H22" s="111"/>
      <c r="I22" s="10" t="s">
        <v>137</v>
      </c>
      <c r="J22" s="5"/>
      <c r="K22" s="10" t="s">
        <v>37</v>
      </c>
      <c r="L22" s="19"/>
      <c r="M22" s="10" t="s">
        <v>17</v>
      </c>
      <c r="N22" s="5"/>
      <c r="O22" s="111"/>
      <c r="Q22" s="103">
        <f>'ABS lundi'!C19</f>
        <v>0</v>
      </c>
      <c r="R22" s="57"/>
      <c r="S22" s="57"/>
      <c r="T22" s="57"/>
      <c r="U22" s="61"/>
    </row>
    <row r="23" spans="1:21" ht="15.75" thickBot="1" x14ac:dyDescent="0.3">
      <c r="A23" s="82"/>
      <c r="B23" s="19"/>
      <c r="C23" s="22"/>
      <c r="D23" s="5"/>
      <c r="E23" s="8"/>
      <c r="F23" s="19"/>
      <c r="G23" s="82"/>
      <c r="H23" s="112"/>
      <c r="I23" s="82"/>
      <c r="J23" s="5"/>
      <c r="K23" s="10"/>
      <c r="L23" s="19"/>
      <c r="M23" s="10"/>
      <c r="N23" s="5"/>
      <c r="O23" s="111"/>
      <c r="Q23" s="103">
        <f>'ABS lundi'!C20</f>
        <v>0</v>
      </c>
      <c r="R23" s="57"/>
      <c r="S23" s="57"/>
      <c r="T23" s="57"/>
      <c r="U23" s="63"/>
    </row>
    <row r="24" spans="1:21" ht="15.75" thickBot="1" x14ac:dyDescent="0.3">
      <c r="A24" s="46"/>
      <c r="B24" s="46"/>
      <c r="C24" s="22"/>
      <c r="D24" s="5"/>
      <c r="E24" s="91" t="s">
        <v>99</v>
      </c>
      <c r="F24" s="19"/>
      <c r="H24" s="1"/>
      <c r="I24" s="118"/>
      <c r="J24" s="5"/>
      <c r="K24" s="10"/>
      <c r="L24" s="108"/>
      <c r="M24" s="10"/>
      <c r="N24" s="5"/>
      <c r="O24" s="111"/>
      <c r="Q24" s="103">
        <f>'ABS lundi'!C21</f>
        <v>0</v>
      </c>
      <c r="R24" s="57"/>
      <c r="S24" s="57"/>
      <c r="T24" s="57"/>
      <c r="U24" s="57"/>
    </row>
    <row r="25" spans="1:21" ht="15.75" thickBot="1" x14ac:dyDescent="0.3">
      <c r="A25" s="46"/>
      <c r="B25" s="94"/>
      <c r="C25" s="22"/>
      <c r="D25" s="5"/>
      <c r="E25" s="88"/>
      <c r="F25" s="16"/>
      <c r="H25" s="1"/>
      <c r="I25" s="118"/>
      <c r="J25" s="5"/>
      <c r="K25" s="82"/>
      <c r="L25" s="108"/>
      <c r="M25" s="82"/>
      <c r="N25" s="5"/>
      <c r="O25" s="111"/>
      <c r="Q25" s="103">
        <f>'ABS lundi'!C22</f>
        <v>0</v>
      </c>
      <c r="R25" s="64"/>
      <c r="S25" s="57"/>
      <c r="T25" s="57"/>
      <c r="U25" s="57"/>
    </row>
    <row r="26" spans="1:21" ht="15.75" thickBot="1" x14ac:dyDescent="0.3">
      <c r="A26" s="132" t="s">
        <v>46</v>
      </c>
      <c r="B26" s="18"/>
      <c r="C26" s="134" t="s">
        <v>46</v>
      </c>
      <c r="D26" s="5"/>
      <c r="E26" s="89"/>
      <c r="F26" s="46"/>
      <c r="G26" s="46"/>
      <c r="H26" s="108"/>
      <c r="I26" s="129" t="s">
        <v>158</v>
      </c>
      <c r="J26" s="5"/>
      <c r="K26" s="20"/>
      <c r="L26" s="19"/>
      <c r="M26" s="118"/>
      <c r="N26" s="5"/>
      <c r="O26" s="111"/>
      <c r="Q26" s="103">
        <f>'ABS lundi'!C23</f>
        <v>0</v>
      </c>
      <c r="R26" s="65"/>
      <c r="S26" s="57"/>
      <c r="T26" s="57"/>
      <c r="U26" s="57"/>
    </row>
    <row r="27" spans="1:21" ht="15.75" thickBot="1" x14ac:dyDescent="0.3">
      <c r="A27" s="127" t="s">
        <v>66</v>
      </c>
      <c r="B27" s="19"/>
      <c r="C27" s="127" t="s">
        <v>66</v>
      </c>
      <c r="D27" s="5"/>
      <c r="E27" s="89"/>
      <c r="F27" s="46"/>
      <c r="G27" s="46"/>
      <c r="H27" s="108"/>
      <c r="I27" s="14"/>
      <c r="J27" s="5"/>
      <c r="K27" s="20"/>
      <c r="L27" s="19"/>
      <c r="M27" s="22"/>
      <c r="N27" s="5"/>
      <c r="O27" s="111"/>
      <c r="Q27" s="103">
        <f>'ABS lundi'!C25</f>
        <v>0</v>
      </c>
      <c r="R27" s="58"/>
      <c r="S27" s="57"/>
      <c r="T27" s="57"/>
      <c r="U27" s="57"/>
    </row>
    <row r="28" spans="1:21" ht="15.75" thickBot="1" x14ac:dyDescent="0.3">
      <c r="A28" s="14"/>
      <c r="B28" s="19"/>
      <c r="C28" s="14"/>
      <c r="D28" s="5"/>
      <c r="E28" s="89"/>
      <c r="F28" s="46"/>
      <c r="G28" s="46"/>
      <c r="H28" s="108"/>
      <c r="I28" s="14"/>
      <c r="J28" s="5"/>
      <c r="K28" s="51" t="s">
        <v>52</v>
      </c>
      <c r="L28" s="19"/>
      <c r="M28" s="118"/>
      <c r="N28" s="5"/>
      <c r="O28" s="111"/>
      <c r="Q28" s="103">
        <f>'ABS lundi'!C26</f>
        <v>0</v>
      </c>
      <c r="R28" s="57"/>
      <c r="S28" s="57"/>
      <c r="T28" s="57"/>
      <c r="U28" s="57"/>
    </row>
    <row r="29" spans="1:21" ht="15" customHeight="1" thickBot="1" x14ac:dyDescent="0.3">
      <c r="A29" s="131" t="s">
        <v>2</v>
      </c>
      <c r="B29" s="19"/>
      <c r="C29" s="131" t="s">
        <v>2</v>
      </c>
      <c r="D29" s="44"/>
      <c r="E29" s="89"/>
      <c r="F29" s="105"/>
      <c r="G29" s="105"/>
      <c r="H29" s="108"/>
      <c r="I29" s="115" t="s">
        <v>132</v>
      </c>
      <c r="J29" s="5"/>
      <c r="K29" s="14" t="s">
        <v>67</v>
      </c>
      <c r="L29" s="31"/>
      <c r="M29" s="118"/>
      <c r="N29" s="5"/>
      <c r="O29" s="111"/>
      <c r="Q29" s="103">
        <f>'ABS lundi'!C27</f>
        <v>0</v>
      </c>
      <c r="R29" s="57"/>
      <c r="S29" s="57"/>
      <c r="T29" s="57"/>
      <c r="U29" s="58"/>
    </row>
    <row r="30" spans="1:21" ht="15.75" thickBot="1" x14ac:dyDescent="0.3">
      <c r="A30" s="131" t="s">
        <v>38</v>
      </c>
      <c r="B30" s="18"/>
      <c r="C30" s="131" t="s">
        <v>38</v>
      </c>
      <c r="D30" s="5"/>
      <c r="E30" s="90"/>
      <c r="F30" s="105"/>
      <c r="G30" s="105"/>
      <c r="H30" s="108"/>
      <c r="I30" s="10" t="s">
        <v>10</v>
      </c>
      <c r="J30" s="5"/>
      <c r="K30" s="14"/>
      <c r="L30" s="32"/>
      <c r="M30" s="118"/>
      <c r="N30" s="5"/>
      <c r="O30" s="5"/>
      <c r="P30" s="111"/>
      <c r="Q30" s="103">
        <f>'ABS lundi'!C28</f>
        <v>0</v>
      </c>
      <c r="R30" s="57"/>
      <c r="S30" s="57"/>
      <c r="T30" s="57"/>
      <c r="U30" s="58"/>
    </row>
    <row r="31" spans="1:21" ht="15.75" thickBot="1" x14ac:dyDescent="0.3">
      <c r="A31" s="131" t="s">
        <v>93</v>
      </c>
      <c r="B31" s="92"/>
      <c r="C31" s="131" t="s">
        <v>93</v>
      </c>
      <c r="D31" s="5"/>
      <c r="E31" s="117"/>
      <c r="F31" s="105"/>
      <c r="G31" s="105"/>
      <c r="H31" s="108"/>
      <c r="I31" s="10" t="s">
        <v>95</v>
      </c>
      <c r="J31" s="5"/>
      <c r="K31" s="10" t="s">
        <v>79</v>
      </c>
      <c r="L31" s="34"/>
      <c r="M31" s="118"/>
      <c r="N31" s="5"/>
      <c r="O31" s="5"/>
      <c r="Q31" s="103">
        <f>'ABS lundi'!C29</f>
        <v>0</v>
      </c>
      <c r="R31" s="57"/>
      <c r="S31" s="57"/>
      <c r="T31" s="57"/>
      <c r="U31" s="58"/>
    </row>
    <row r="32" spans="1:21" ht="18" customHeight="1" x14ac:dyDescent="0.25">
      <c r="A32" s="131" t="s">
        <v>32</v>
      </c>
      <c r="B32" s="92"/>
      <c r="C32" s="131" t="s">
        <v>32</v>
      </c>
      <c r="D32" s="5"/>
      <c r="E32" s="117"/>
      <c r="F32" s="110"/>
      <c r="G32" s="110"/>
      <c r="H32" s="16"/>
      <c r="I32" s="10"/>
      <c r="J32" s="5"/>
      <c r="K32" s="10" t="s">
        <v>142</v>
      </c>
      <c r="L32" s="108"/>
      <c r="M32" s="118"/>
      <c r="N32" s="5"/>
      <c r="O32" s="70" t="s">
        <v>84</v>
      </c>
      <c r="Q32" s="103">
        <f>'ABS lundi'!C30</f>
        <v>0</v>
      </c>
      <c r="R32" s="57"/>
      <c r="S32" s="57"/>
      <c r="T32" s="57"/>
      <c r="U32" s="58"/>
    </row>
    <row r="33" spans="1:21" x14ac:dyDescent="0.25">
      <c r="A33" s="10"/>
      <c r="B33" s="94"/>
      <c r="C33" s="10"/>
      <c r="D33" s="5"/>
      <c r="E33" s="117"/>
      <c r="F33" s="110"/>
      <c r="G33" s="110"/>
      <c r="H33" s="16"/>
      <c r="I33" s="10"/>
      <c r="J33" s="5"/>
      <c r="K33" s="10" t="s">
        <v>128</v>
      </c>
      <c r="L33" s="46"/>
      <c r="M33" s="118"/>
      <c r="N33" s="5"/>
      <c r="O33" s="71" t="s">
        <v>157</v>
      </c>
      <c r="Q33" s="103">
        <f>'ABS lundi'!C31</f>
        <v>0</v>
      </c>
      <c r="R33" s="57"/>
      <c r="S33" s="57"/>
      <c r="T33" s="57"/>
      <c r="U33" s="57"/>
    </row>
    <row r="34" spans="1:21" ht="15.75" thickBot="1" x14ac:dyDescent="0.3">
      <c r="A34" s="82"/>
      <c r="B34" s="94"/>
      <c r="C34" s="82"/>
      <c r="D34" s="5"/>
      <c r="E34" s="107"/>
      <c r="F34" s="31"/>
      <c r="G34" s="16"/>
      <c r="H34" s="16"/>
      <c r="I34" s="82"/>
      <c r="J34" s="5"/>
      <c r="K34" s="10" t="s">
        <v>141</v>
      </c>
      <c r="L34" s="46"/>
      <c r="M34" s="118"/>
      <c r="N34" s="5"/>
      <c r="O34" s="72" t="s">
        <v>156</v>
      </c>
      <c r="Q34" s="103">
        <f>'ABS lundi'!C32</f>
        <v>0</v>
      </c>
      <c r="R34" s="57"/>
      <c r="S34" s="57"/>
      <c r="T34" s="57"/>
      <c r="U34" s="57"/>
    </row>
    <row r="35" spans="1:21" ht="15.75" thickBot="1" x14ac:dyDescent="0.3">
      <c r="A35" s="21"/>
      <c r="B35" s="94"/>
      <c r="C35" s="95"/>
      <c r="D35" s="5"/>
      <c r="E35" s="15"/>
      <c r="F35" s="32"/>
      <c r="G35" s="34"/>
      <c r="H35" s="34"/>
      <c r="I35" s="118"/>
      <c r="J35" s="5"/>
      <c r="K35" s="82"/>
      <c r="L35" s="46"/>
      <c r="M35" s="118"/>
      <c r="N35" s="5"/>
      <c r="O35" s="73" t="s">
        <v>85</v>
      </c>
      <c r="Q35" s="104">
        <f>'ABS lundi'!C33</f>
        <v>0</v>
      </c>
      <c r="R35" s="66"/>
      <c r="S35" s="57"/>
      <c r="T35" s="57"/>
      <c r="U35" s="57"/>
    </row>
    <row r="36" spans="1:21" x14ac:dyDescent="0.25">
      <c r="A36" s="93"/>
      <c r="B36" s="94"/>
      <c r="C36" s="95"/>
      <c r="D36" s="5"/>
      <c r="E36" s="146" t="s">
        <v>29</v>
      </c>
      <c r="F36" s="147"/>
      <c r="G36" s="147"/>
      <c r="H36" s="16"/>
      <c r="I36" s="118"/>
      <c r="J36" s="5"/>
      <c r="K36" s="15"/>
      <c r="L36" s="16"/>
      <c r="M36" s="109">
        <f>COUNTA(K29:K35)</f>
        <v>5</v>
      </c>
      <c r="N36" s="5"/>
      <c r="O36" s="74" t="s">
        <v>86</v>
      </c>
      <c r="R36" s="66"/>
      <c r="S36" s="57"/>
      <c r="T36" s="57"/>
      <c r="U36" s="57"/>
    </row>
    <row r="37" spans="1:21" ht="15.75" thickBot="1" x14ac:dyDescent="0.3">
      <c r="A37" s="15"/>
      <c r="B37" s="16"/>
      <c r="C37" s="17"/>
      <c r="D37" s="5"/>
      <c r="E37" s="146" t="s">
        <v>48</v>
      </c>
      <c r="F37" s="147"/>
      <c r="G37" s="147"/>
      <c r="H37" s="16"/>
      <c r="I37" s="106"/>
      <c r="J37" s="5"/>
      <c r="K37" s="15"/>
      <c r="L37" s="16"/>
      <c r="M37" s="17"/>
      <c r="N37" s="5"/>
      <c r="O37" s="75" t="s">
        <v>87</v>
      </c>
      <c r="R37" s="62"/>
      <c r="S37" s="57"/>
      <c r="T37" s="57"/>
      <c r="U37" s="67"/>
    </row>
    <row r="38" spans="1:21" ht="15.75" thickBot="1" x14ac:dyDescent="0.3">
      <c r="A38" s="21"/>
      <c r="B38" s="46"/>
      <c r="C38" s="22"/>
      <c r="D38" s="5"/>
      <c r="E38" s="146" t="s">
        <v>53</v>
      </c>
      <c r="F38" s="147"/>
      <c r="G38" s="147"/>
      <c r="H38" s="16"/>
      <c r="I38" s="109"/>
      <c r="J38" s="5"/>
      <c r="K38" s="146" t="s">
        <v>40</v>
      </c>
      <c r="L38" s="147"/>
      <c r="M38" s="148"/>
      <c r="N38" s="5"/>
      <c r="R38" s="66"/>
      <c r="S38" s="57"/>
      <c r="T38" s="57"/>
      <c r="U38" s="67"/>
    </row>
    <row r="39" spans="1:21" ht="15.75" thickBot="1" x14ac:dyDescent="0.3">
      <c r="A39" s="15"/>
      <c r="B39" s="16"/>
      <c r="C39" s="17"/>
      <c r="D39" s="5"/>
      <c r="E39" s="153" t="s">
        <v>33</v>
      </c>
      <c r="F39" s="154"/>
      <c r="G39" s="154"/>
      <c r="H39" s="16"/>
      <c r="I39" s="109"/>
      <c r="J39" s="5"/>
      <c r="K39" s="146" t="s">
        <v>31</v>
      </c>
      <c r="L39" s="147"/>
      <c r="M39" s="148"/>
      <c r="N39" s="5"/>
      <c r="O39" s="9" t="s">
        <v>4</v>
      </c>
      <c r="P39" s="83">
        <f>B42+F42+L42+O14</f>
        <v>79</v>
      </c>
      <c r="R39" s="66"/>
      <c r="S39" s="57"/>
      <c r="T39" s="57"/>
      <c r="U39" s="58"/>
    </row>
    <row r="40" spans="1:21" ht="15.75" thickBot="1" x14ac:dyDescent="0.3">
      <c r="A40" s="149" t="s">
        <v>30</v>
      </c>
      <c r="B40" s="150"/>
      <c r="C40" s="151"/>
      <c r="D40" s="5"/>
      <c r="E40" s="153"/>
      <c r="F40" s="154"/>
      <c r="G40" s="154"/>
      <c r="H40" s="16"/>
      <c r="I40" s="109"/>
      <c r="J40" s="5"/>
      <c r="K40" s="15" t="s">
        <v>39</v>
      </c>
      <c r="L40" s="36"/>
      <c r="M40" s="37"/>
      <c r="N40" s="5"/>
      <c r="O40" s="9" t="s">
        <v>5</v>
      </c>
      <c r="P40" s="83">
        <f>B43+F43+L43+P19+P4</f>
        <v>14</v>
      </c>
      <c r="R40" s="62"/>
      <c r="S40" s="57"/>
      <c r="T40" s="57"/>
      <c r="U40" s="58"/>
    </row>
    <row r="41" spans="1:21" ht="15.75" thickBot="1" x14ac:dyDescent="0.3">
      <c r="A41" s="15"/>
      <c r="B41" s="16"/>
      <c r="C41" s="17"/>
      <c r="D41" s="5"/>
      <c r="E41" s="15"/>
      <c r="F41" s="108"/>
      <c r="G41" s="108"/>
      <c r="H41" s="16"/>
      <c r="I41" s="17"/>
      <c r="J41" s="5"/>
      <c r="K41" s="15"/>
      <c r="L41" s="16"/>
      <c r="M41" s="17"/>
      <c r="N41" s="5"/>
      <c r="O41" s="9" t="s">
        <v>108</v>
      </c>
      <c r="P41" s="83">
        <f>COUNTA(E18:E23)</f>
        <v>3</v>
      </c>
      <c r="R41" s="62"/>
      <c r="S41" s="57"/>
      <c r="T41" s="57"/>
      <c r="U41" s="58"/>
    </row>
    <row r="42" spans="1:21" ht="15.75" thickBot="1" x14ac:dyDescent="0.3">
      <c r="A42" s="23" t="s">
        <v>4</v>
      </c>
      <c r="B42" s="38">
        <f>COUNTA(A7:A12)+COUNTA(C7:C12)+COUNTA(A18:A23)+COUNTA(C29:C34)+COUNTA(A29:A34)</f>
        <v>23</v>
      </c>
      <c r="C42" s="25" t="s">
        <v>4</v>
      </c>
      <c r="D42" s="3"/>
      <c r="E42" s="23" t="s">
        <v>4</v>
      </c>
      <c r="F42" s="38">
        <f>COUNTA(E7:E14)+COUNTA(G7:G14)+COUNTA(I7:I14)+COUNTA(G18:G23)+COUNTA(I19:I23)+COUNTA(I29:I34)</f>
        <v>35</v>
      </c>
      <c r="G42" s="33"/>
      <c r="H42" s="33"/>
      <c r="I42" s="17"/>
      <c r="J42" s="3"/>
      <c r="K42" s="23" t="s">
        <v>4</v>
      </c>
      <c r="L42" s="24">
        <f>COUNTA(K7:K13)+COUNTA(M7:M13)+COUNTA(K20:K25)+COUNTA(M19:M25)+COUNTA(K31:K35)</f>
        <v>19</v>
      </c>
      <c r="M42" s="17"/>
      <c r="N42" s="5"/>
      <c r="O42" s="9" t="s">
        <v>107</v>
      </c>
      <c r="P42" s="85">
        <f>COUNTA(E25:E30)</f>
        <v>0</v>
      </c>
      <c r="R42" s="57"/>
      <c r="S42" s="57"/>
      <c r="T42" s="57"/>
      <c r="U42" s="59"/>
    </row>
    <row r="43" spans="1:21" ht="15.75" thickBot="1" x14ac:dyDescent="0.3">
      <c r="A43" s="23" t="s">
        <v>5</v>
      </c>
      <c r="B43" s="39">
        <f>COUNTA(A5:A6)+COUNTA(A16:A17)+COUNTA(A27:A28)+COUNTA(C5:C6)+COUNTA(C27:C28)</f>
        <v>5</v>
      </c>
      <c r="C43" s="25" t="s">
        <v>5</v>
      </c>
      <c r="D43" s="3"/>
      <c r="E43" s="23" t="s">
        <v>5</v>
      </c>
      <c r="F43" s="39">
        <f>COUNTA(E5:E6)+COUNTA(G5:G6)+COUNTA(I5:I6)+COUNTA(I17:I18)+COUNTA(I27:I28)</f>
        <v>4</v>
      </c>
      <c r="G43" s="33"/>
      <c r="H43" s="33"/>
      <c r="I43" s="17"/>
      <c r="J43" s="3"/>
      <c r="K43" s="23" t="s">
        <v>5</v>
      </c>
      <c r="L43" s="26">
        <f>COUNTA(K5)+COUNTA(M5)+COUNTA(K18:K19)+COUNTA(M18)+COUNTA(K29:K30)</f>
        <v>5</v>
      </c>
      <c r="M43" s="17"/>
      <c r="N43" s="6"/>
      <c r="O43" s="9" t="s">
        <v>109</v>
      </c>
      <c r="P43" s="85">
        <v>0</v>
      </c>
      <c r="R43" s="57"/>
      <c r="S43" s="57"/>
      <c r="T43" s="57"/>
      <c r="U43" s="57"/>
    </row>
    <row r="44" spans="1:21" ht="15.75" thickBot="1" x14ac:dyDescent="0.3">
      <c r="A44" s="23" t="s">
        <v>6</v>
      </c>
      <c r="B44" s="40">
        <f>B42+B43</f>
        <v>28</v>
      </c>
      <c r="C44" s="25" t="s">
        <v>6</v>
      </c>
      <c r="D44" s="3"/>
      <c r="E44" s="23" t="s">
        <v>6</v>
      </c>
      <c r="F44" s="40">
        <f>F42+F43</f>
        <v>39</v>
      </c>
      <c r="G44" s="33"/>
      <c r="H44" s="33"/>
      <c r="I44" s="17"/>
      <c r="J44" s="3"/>
      <c r="K44" s="23" t="s">
        <v>6</v>
      </c>
      <c r="L44" s="27">
        <f>L42+L43</f>
        <v>24</v>
      </c>
      <c r="M44" s="17"/>
      <c r="N44" s="5"/>
      <c r="O44" s="9" t="s">
        <v>6</v>
      </c>
      <c r="P44" s="84">
        <f>SUM(P39:P43)</f>
        <v>96</v>
      </c>
    </row>
    <row r="45" spans="1:21" ht="15.75" thickBot="1" x14ac:dyDescent="0.3">
      <c r="A45" s="28"/>
      <c r="B45" s="29"/>
      <c r="C45" s="30"/>
      <c r="D45" s="3"/>
      <c r="E45" s="28"/>
      <c r="F45" s="29"/>
      <c r="G45" s="29"/>
      <c r="H45" s="29"/>
      <c r="I45" s="30"/>
      <c r="J45" s="3"/>
      <c r="K45" s="28"/>
      <c r="L45" s="29"/>
      <c r="M45" s="35"/>
      <c r="N45" s="5"/>
      <c r="O45" s="5"/>
    </row>
    <row r="46" spans="1:21" x14ac:dyDescent="0.25">
      <c r="A46" s="5"/>
      <c r="B46" s="5"/>
      <c r="C46" s="5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</row>
    <row r="47" spans="1:21" ht="15.75" thickBot="1" x14ac:dyDescent="0.3">
      <c r="A47" s="5"/>
      <c r="B47" s="5"/>
      <c r="C47" s="5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</row>
    <row r="48" spans="1:21" ht="24.75" customHeight="1" thickBot="1" x14ac:dyDescent="0.3">
      <c r="A48" s="3" t="s">
        <v>7</v>
      </c>
      <c r="B48" s="12">
        <f>P44</f>
        <v>96</v>
      </c>
      <c r="C48" s="6" t="s">
        <v>7</v>
      </c>
      <c r="D48" s="5"/>
      <c r="E48" s="3" t="s">
        <v>8</v>
      </c>
      <c r="F48" s="13"/>
      <c r="G48" s="6"/>
      <c r="H48" s="5"/>
      <c r="I48" s="5"/>
      <c r="J48" s="5"/>
      <c r="K48" s="3" t="s">
        <v>9</v>
      </c>
      <c r="L48" s="12"/>
      <c r="M48" s="6"/>
      <c r="N48" s="152"/>
      <c r="O48" s="152"/>
    </row>
    <row r="49" spans="1:15" x14ac:dyDescent="0.25">
      <c r="A49" s="5"/>
      <c r="B49" s="5"/>
      <c r="C49" s="5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</row>
    <row r="50" spans="1:15" x14ac:dyDescent="0.25">
      <c r="A50" s="5"/>
      <c r="B50" s="5"/>
      <c r="C50" s="5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</row>
    <row r="51" spans="1:15" x14ac:dyDescent="0.25">
      <c r="A51" s="5" t="s">
        <v>45</v>
      </c>
      <c r="B51" s="5"/>
      <c r="C51" s="5" t="s">
        <v>45</v>
      </c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</row>
    <row r="52" spans="1:15" x14ac:dyDescent="0.25">
      <c r="A52" s="5" t="s">
        <v>44</v>
      </c>
      <c r="B52" s="5"/>
      <c r="C52" s="5" t="s">
        <v>44</v>
      </c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</row>
    <row r="53" spans="1:15" x14ac:dyDescent="0.25">
      <c r="A53" s="5"/>
      <c r="B53" s="5"/>
      <c r="C53" s="5"/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</row>
    <row r="54" spans="1:15" x14ac:dyDescent="0.25">
      <c r="A54" s="5" t="s">
        <v>41</v>
      </c>
      <c r="B54" s="5"/>
      <c r="C54" s="5" t="s">
        <v>41</v>
      </c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</row>
    <row r="55" spans="1:15" x14ac:dyDescent="0.25">
      <c r="A55" s="5" t="s">
        <v>42</v>
      </c>
      <c r="B55" s="5"/>
      <c r="C55" s="5" t="s">
        <v>42</v>
      </c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</row>
    <row r="56" spans="1:15" x14ac:dyDescent="0.25">
      <c r="A56" s="5" t="s">
        <v>43</v>
      </c>
      <c r="B56" s="5"/>
      <c r="C56" s="5" t="s">
        <v>43</v>
      </c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</row>
  </sheetData>
  <sortState ref="C29:C33">
    <sortCondition ref="C15"/>
  </sortState>
  <mergeCells count="13">
    <mergeCell ref="K38:M38"/>
    <mergeCell ref="K39:M39"/>
    <mergeCell ref="A40:C40"/>
    <mergeCell ref="N48:O48"/>
    <mergeCell ref="E36:G36"/>
    <mergeCell ref="E37:G37"/>
    <mergeCell ref="E38:G38"/>
    <mergeCell ref="E39:G40"/>
    <mergeCell ref="N1:O1"/>
    <mergeCell ref="A1:K1"/>
    <mergeCell ref="A3:C3"/>
    <mergeCell ref="E3:I3"/>
    <mergeCell ref="K3:M3"/>
  </mergeCells>
  <conditionalFormatting sqref="A5:O35">
    <cfRule type="expression" dxfId="5" priority="3">
      <formula>MATCH(A5,Nomsmoyens,0)&gt;=1</formula>
    </cfRule>
    <cfRule type="expression" dxfId="4" priority="4">
      <formula>MATCH(A5,Nomsexternalisables,0)&gt;=1</formula>
    </cfRule>
    <cfRule type="expression" dxfId="3" priority="5">
      <formula>MATCH(A5,Nomspetits,0)&gt;=1</formula>
    </cfRule>
    <cfRule type="expression" dxfId="2" priority="6">
      <formula>MATCH(A5,Nomskalmie,0)&gt;=1</formula>
    </cfRule>
    <cfRule type="expression" dxfId="1" priority="7">
      <formula>MATCH(A5,Nomsgrands,0)&gt;=1</formula>
    </cfRule>
    <cfRule type="expression" dxfId="0" priority="1">
      <formula>MATCH(A5,nomsexternalises,0)&gt;=1</formula>
    </cfRule>
  </conditionalFormatting>
  <dataValidations count="11">
    <dataValidation type="list" allowBlank="1" showInputMessage="1" showErrorMessage="1" sqref="A29:A34">
      <formula1>listegenerale</formula1>
    </dataValidation>
    <dataValidation type="list" allowBlank="1" showInputMessage="1" showErrorMessage="1" sqref="A18:A23">
      <formula1>listegenerale</formula1>
    </dataValidation>
    <dataValidation type="list" allowBlank="1" showInputMessage="1" showErrorMessage="1" sqref="C29:C34">
      <formula1>listegenerale</formula1>
    </dataValidation>
    <dataValidation type="list" allowBlank="1" showInputMessage="1" showErrorMessage="1" sqref="C7:C12">
      <formula1>listegenerale</formula1>
    </dataValidation>
    <dataValidation type="list" allowBlank="1" showInputMessage="1" showErrorMessage="1" sqref="E7:E14">
      <formula1>listegenerale</formula1>
    </dataValidation>
    <dataValidation type="list" allowBlank="1" showInputMessage="1" showErrorMessage="1" sqref="G18:G23">
      <formula1>listegenerale</formula1>
    </dataValidation>
    <dataValidation type="list" allowBlank="1" showInputMessage="1" showErrorMessage="1" sqref="I19:I23">
      <formula1>listegenerale</formula1>
    </dataValidation>
    <dataValidation type="list" allowBlank="1" showInputMessage="1" showErrorMessage="1" sqref="G7:G14">
      <formula1>listegenerale</formula1>
    </dataValidation>
    <dataValidation type="list" allowBlank="1" showInputMessage="1" showErrorMessage="1" sqref="I29:I34">
      <formula1>listegenerale</formula1>
    </dataValidation>
    <dataValidation type="list" allowBlank="1" showInputMessage="1" showErrorMessage="1" sqref="I7:I14">
      <formula1>listegenerale</formula1>
    </dataValidation>
    <dataValidation type="list" allowBlank="1" showInputMessage="1" showErrorMessage="1" sqref="M7:M13 A7:A12">
      <formula1>listegenerale</formula1>
    </dataValidation>
  </dataValidations>
  <pageMargins left="0.31496062992125984" right="0.31496062992125984" top="0.74803149606299213" bottom="0.74803149606299213" header="0.31496062992125984" footer="0.31496062992125984"/>
  <pageSetup paperSize="9" scale="53" orientation="landscape" r:id="rId1"/>
  <drawing r:id="rId2"/>
  <legacyDrawing r:id="rId3"/>
  <controls>
    <mc:AlternateContent xmlns:mc="http://schemas.openxmlformats.org/markup-compatibility/2006">
      <mc:Choice Requires="x14">
        <control shapeId="7182" r:id="rId4" name="CommandButton1">
          <controlPr defaultSize="0" autoLine="0" r:id="rId5">
            <anchor moveWithCells="1">
              <from>
                <xdr:col>14</xdr:col>
                <xdr:colOff>628650</xdr:colOff>
                <xdr:row>17</xdr:row>
                <xdr:rowOff>190500</xdr:rowOff>
              </from>
              <to>
                <xdr:col>14</xdr:col>
                <xdr:colOff>2133600</xdr:colOff>
                <xdr:row>22</xdr:row>
                <xdr:rowOff>180975</xdr:rowOff>
              </to>
            </anchor>
          </controlPr>
        </control>
      </mc:Choice>
      <mc:Fallback>
        <control shapeId="7182" r:id="rId4" name="CommandButton1"/>
      </mc:Fallback>
    </mc:AlternateContent>
    <mc:AlternateContent xmlns:mc="http://schemas.openxmlformats.org/markup-compatibility/2006">
      <mc:Choice Requires="x14">
        <control shapeId="7177" r:id="rId6" name="Button 1">
          <controlPr defaultSize="0" print="0" autoFill="0" autoPict="0" macro="[0]!Testlundi">
            <anchor moveWithCells="1">
              <from>
                <xdr:col>16</xdr:col>
                <xdr:colOff>9525</xdr:colOff>
                <xdr:row>0</xdr:row>
                <xdr:rowOff>104775</xdr:rowOff>
              </from>
              <to>
                <xdr:col>17</xdr:col>
                <xdr:colOff>0</xdr:colOff>
                <xdr:row>1</xdr:row>
                <xdr:rowOff>123825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informations!$C$1:$C$8</xm:f>
          </x14:formula1>
          <xm:sqref>E18:E23</xm:sqref>
        </x14:dataValidation>
        <x14:dataValidation type="list" allowBlank="1" showInputMessage="1" showErrorMessage="1">
          <x14:formula1>
            <xm:f>informations!$D$1:$D$8</xm:f>
          </x14:formula1>
          <xm:sqref>E25:E30</xm:sqref>
        </x14:dataValidation>
        <x14:dataValidation type="list" allowBlank="1" showInputMessage="1" showErrorMessage="1">
          <x14:formula1>
            <xm:f>informations!$A$1:$A$20</xm:f>
          </x14:formula1>
          <xm:sqref>A16:A17</xm:sqref>
        </x14:dataValidation>
        <x14:dataValidation type="list" allowBlank="1" showInputMessage="1" showErrorMessage="1">
          <x14:formula1>
            <xm:f>informations!$A$1:$A$22</xm:f>
          </x14:formula1>
          <xm:sqref>A5:A6 E5:E6 M18:M19 K18:K19 I17:I18 O4:O5 C5:C6 C27:C28 G5:G6 I5:I6 K5:K6 M5:M6 A27:A28 K29:K30 I27:I28</xm:sqref>
        </x14:dataValidation>
        <x14:dataValidation type="list" allowBlank="1" showInputMessage="1" showErrorMessage="1">
          <x14:formula1>
            <xm:f>informations!$G$1:$G$82</xm:f>
          </x14:formula1>
          <xm:sqref>M20:M25</xm:sqref>
        </x14:dataValidation>
        <x14:dataValidation type="list" allowBlank="1" showInputMessage="1" showErrorMessage="1">
          <x14:formula1>
            <xm:f>informations!$G$1:$G$82</xm:f>
          </x14:formula1>
          <xm:sqref>K7:K13</xm:sqref>
        </x14:dataValidation>
        <x14:dataValidation type="list" allowBlank="1" showInputMessage="1" showErrorMessage="1">
          <x14:formula1>
            <xm:f>informations!$G$1:$G$82</xm:f>
          </x14:formula1>
          <xm:sqref>K31:K35</xm:sqref>
        </x14:dataValidation>
        <x14:dataValidation type="list" allowBlank="1" showInputMessage="1" showErrorMessage="1">
          <x14:formula1>
            <xm:f>informations!$G$1:$G$82</xm:f>
          </x14:formula1>
          <xm:sqref>K20:K25</xm:sqref>
        </x14:dataValidation>
        <x14:dataValidation type="list" allowBlank="1" showInputMessage="1" showErrorMessage="1">
          <x14:formula1>
            <xm:f>informations!$G$1:$G$80</xm:f>
          </x14:formula1>
          <xm:sqref>O6:O13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8"/>
  <sheetViews>
    <sheetView workbookViewId="0">
      <selection activeCell="C2" sqref="C2"/>
    </sheetView>
  </sheetViews>
  <sheetFormatPr baseColWidth="10" defaultColWidth="11.42578125" defaultRowHeight="15" x14ac:dyDescent="0.25"/>
  <cols>
    <col min="1" max="1" width="29.140625" customWidth="1"/>
    <col min="2" max="2" width="36.85546875" customWidth="1"/>
    <col min="3" max="3" width="60" customWidth="1"/>
  </cols>
  <sheetData>
    <row r="1" spans="1:3" x14ac:dyDescent="0.25">
      <c r="A1" s="69" t="s">
        <v>81</v>
      </c>
      <c r="B1" s="69" t="s">
        <v>80</v>
      </c>
      <c r="C1" t="s">
        <v>81</v>
      </c>
    </row>
    <row r="2" spans="1:3" x14ac:dyDescent="0.25">
      <c r="A2" t="s">
        <v>17</v>
      </c>
      <c r="B2" s="68" t="str">
        <f>Lundi!A7</f>
        <v>EDOUARD Vincent</v>
      </c>
    </row>
    <row r="3" spans="1:3" x14ac:dyDescent="0.25">
      <c r="A3" t="s">
        <v>115</v>
      </c>
      <c r="B3" s="68" t="str">
        <f>Lundi!A8</f>
        <v>VINCENT Owen</v>
      </c>
    </row>
    <row r="4" spans="1:3" x14ac:dyDescent="0.25">
      <c r="A4" t="s">
        <v>55</v>
      </c>
      <c r="B4" s="68" t="str">
        <f>Lundi!A9</f>
        <v>LEPORCQ Justine</v>
      </c>
    </row>
    <row r="5" spans="1:3" x14ac:dyDescent="0.25">
      <c r="A5" t="s">
        <v>96</v>
      </c>
      <c r="B5" s="68" t="str">
        <f>Lundi!A10</f>
        <v>DEVISMES  Corentin</v>
      </c>
    </row>
    <row r="6" spans="1:3" x14ac:dyDescent="0.25">
      <c r="A6" t="s">
        <v>116</v>
      </c>
      <c r="B6" s="68" t="str">
        <f>Lundi!A11</f>
        <v>ROSSETTI Alessio</v>
      </c>
    </row>
    <row r="7" spans="1:3" x14ac:dyDescent="0.25">
      <c r="A7" t="s">
        <v>18</v>
      </c>
      <c r="B7" s="68">
        <f>Lundi!A12</f>
        <v>0</v>
      </c>
    </row>
    <row r="8" spans="1:3" x14ac:dyDescent="0.25">
      <c r="A8" t="s">
        <v>117</v>
      </c>
      <c r="B8" s="68" t="str">
        <f>Lundi!C7</f>
        <v>EDOUARD Vincent</v>
      </c>
    </row>
    <row r="9" spans="1:3" x14ac:dyDescent="0.25">
      <c r="A9" t="s">
        <v>32</v>
      </c>
      <c r="B9" s="68" t="str">
        <f>Lundi!C8</f>
        <v>VINCENT Owen</v>
      </c>
    </row>
    <row r="10" spans="1:3" x14ac:dyDescent="0.25">
      <c r="A10" t="s">
        <v>0</v>
      </c>
      <c r="B10" s="68" t="str">
        <f>Lundi!C9</f>
        <v>LEPORCQ Justine</v>
      </c>
    </row>
    <row r="11" spans="1:3" x14ac:dyDescent="0.25">
      <c r="A11" t="s">
        <v>36</v>
      </c>
      <c r="B11" s="68" t="str">
        <f>Lundi!C10</f>
        <v>DEVISMES  Corentin</v>
      </c>
      <c r="C11" s="119"/>
    </row>
    <row r="12" spans="1:3" x14ac:dyDescent="0.25">
      <c r="A12" t="s">
        <v>118</v>
      </c>
      <c r="B12" s="68" t="str">
        <f>Lundi!C11</f>
        <v>ROSSETTI Alessio</v>
      </c>
    </row>
    <row r="13" spans="1:3" x14ac:dyDescent="0.25">
      <c r="A13" t="s">
        <v>119</v>
      </c>
      <c r="B13" s="68">
        <f>Lundi!C12</f>
        <v>0</v>
      </c>
      <c r="C13" s="76"/>
    </row>
    <row r="14" spans="1:3" x14ac:dyDescent="0.25">
      <c r="A14" t="s">
        <v>19</v>
      </c>
      <c r="B14" s="68" t="str">
        <f>Lundi!A18</f>
        <v xml:space="preserve">BOUCRY Enzo </v>
      </c>
      <c r="C14" s="76"/>
    </row>
    <row r="15" spans="1:3" x14ac:dyDescent="0.25">
      <c r="A15" t="s">
        <v>88</v>
      </c>
      <c r="B15" s="68" t="str">
        <f>Lundi!A19</f>
        <v>DEBELVALET Lou Anne</v>
      </c>
      <c r="C15" s="77"/>
    </row>
    <row r="16" spans="1:3" x14ac:dyDescent="0.25">
      <c r="A16" t="s">
        <v>14</v>
      </c>
      <c r="B16" s="68" t="str">
        <f>Lundi!A20</f>
        <v>HACOT Roan</v>
      </c>
      <c r="C16" s="77"/>
    </row>
    <row r="17" spans="1:3" x14ac:dyDescent="0.25">
      <c r="A17" t="s">
        <v>120</v>
      </c>
      <c r="B17" s="68" t="str">
        <f>Lundi!A21</f>
        <v>DAUCHEZ  Manon</v>
      </c>
      <c r="C17" s="77"/>
    </row>
    <row r="18" spans="1:3" x14ac:dyDescent="0.25">
      <c r="A18" t="s">
        <v>121</v>
      </c>
      <c r="B18" s="68" t="str">
        <f>Lundi!A22</f>
        <v>LABBE Agathe</v>
      </c>
      <c r="C18" s="76"/>
    </row>
    <row r="19" spans="1:3" x14ac:dyDescent="0.25">
      <c r="A19" t="s">
        <v>94</v>
      </c>
      <c r="B19" s="68">
        <f>Lundi!A23</f>
        <v>0</v>
      </c>
      <c r="C19" s="76"/>
    </row>
    <row r="20" spans="1:3" x14ac:dyDescent="0.25">
      <c r="A20" t="s">
        <v>122</v>
      </c>
      <c r="B20" s="68" t="str">
        <f>Lundi!A29</f>
        <v>PIERROT Lauralée</v>
      </c>
      <c r="C20" s="77"/>
    </row>
    <row r="21" spans="1:3" x14ac:dyDescent="0.25">
      <c r="A21" t="s">
        <v>16</v>
      </c>
      <c r="B21" s="68" t="str">
        <f>Lundi!A30</f>
        <v>MASTIN Mathéo</v>
      </c>
      <c r="C21" s="76"/>
    </row>
    <row r="22" spans="1:3" x14ac:dyDescent="0.25">
      <c r="A22" t="s">
        <v>123</v>
      </c>
      <c r="B22" s="68" t="str">
        <f>Lundi!A31</f>
        <v>GREVET Laurie</v>
      </c>
      <c r="C22" s="77"/>
    </row>
    <row r="23" spans="1:3" x14ac:dyDescent="0.25">
      <c r="A23" t="s">
        <v>10</v>
      </c>
      <c r="B23" s="68" t="str">
        <f>Lundi!A32</f>
        <v>BOULARD Sulyvan</v>
      </c>
      <c r="C23" s="77"/>
    </row>
    <row r="24" spans="1:3" x14ac:dyDescent="0.25">
      <c r="A24" t="s">
        <v>27</v>
      </c>
      <c r="B24" s="68">
        <f>Lundi!A33</f>
        <v>0</v>
      </c>
      <c r="C24" s="77"/>
    </row>
    <row r="25" spans="1:3" x14ac:dyDescent="0.25">
      <c r="A25" t="s">
        <v>79</v>
      </c>
      <c r="B25" s="68">
        <f>Lundi!A34</f>
        <v>0</v>
      </c>
      <c r="C25" s="76"/>
    </row>
    <row r="26" spans="1:3" x14ac:dyDescent="0.25">
      <c r="A26" t="s">
        <v>124</v>
      </c>
      <c r="B26" s="68" t="str">
        <f>Lundi!C29</f>
        <v>PIERROT Lauralée</v>
      </c>
      <c r="C26" s="76"/>
    </row>
    <row r="27" spans="1:3" x14ac:dyDescent="0.25">
      <c r="A27" t="s">
        <v>125</v>
      </c>
      <c r="B27" s="68" t="str">
        <f>Lundi!C30</f>
        <v>MASTIN Mathéo</v>
      </c>
      <c r="C27" s="77"/>
    </row>
    <row r="28" spans="1:3" x14ac:dyDescent="0.25">
      <c r="A28" t="s">
        <v>11</v>
      </c>
      <c r="B28" s="68" t="str">
        <f>Lundi!C31</f>
        <v>GREVET Laurie</v>
      </c>
      <c r="C28" s="77"/>
    </row>
    <row r="29" spans="1:3" x14ac:dyDescent="0.25">
      <c r="A29" t="s">
        <v>126</v>
      </c>
      <c r="B29" s="68" t="str">
        <f>Lundi!C32</f>
        <v>BOULARD Sulyvan</v>
      </c>
      <c r="C29" s="77"/>
    </row>
    <row r="30" spans="1:3" x14ac:dyDescent="0.25">
      <c r="A30" t="s">
        <v>127</v>
      </c>
      <c r="B30" s="68">
        <f>Lundi!C33</f>
        <v>0</v>
      </c>
      <c r="C30" s="77"/>
    </row>
    <row r="31" spans="1:3" x14ac:dyDescent="0.25">
      <c r="A31" t="s">
        <v>128</v>
      </c>
      <c r="B31" s="68">
        <f>Lundi!C34</f>
        <v>0</v>
      </c>
      <c r="C31" s="77"/>
    </row>
    <row r="32" spans="1:3" x14ac:dyDescent="0.25">
      <c r="A32" t="s">
        <v>25</v>
      </c>
      <c r="B32" s="68" t="str">
        <f>Lundi!E7</f>
        <v>DUBOIS Alexy</v>
      </c>
      <c r="C32" s="76"/>
    </row>
    <row r="33" spans="1:3" x14ac:dyDescent="0.25">
      <c r="A33" t="s">
        <v>20</v>
      </c>
      <c r="B33" s="68" t="str">
        <f>Lundi!E8</f>
        <v xml:space="preserve">FROISSART Nolan </v>
      </c>
      <c r="C33" s="77"/>
    </row>
    <row r="34" spans="1:3" x14ac:dyDescent="0.25">
      <c r="A34" t="s">
        <v>129</v>
      </c>
      <c r="B34" s="68" t="str">
        <f>Lundi!E9</f>
        <v>BRODEERS Logan</v>
      </c>
      <c r="C34" s="76"/>
    </row>
    <row r="35" spans="1:3" x14ac:dyDescent="0.25">
      <c r="A35" t="s">
        <v>3</v>
      </c>
      <c r="B35" s="68" t="str">
        <f>Lundi!E10</f>
        <v>LAMBOUR MAGOT Julie</v>
      </c>
      <c r="C35" s="76"/>
    </row>
    <row r="36" spans="1:3" x14ac:dyDescent="0.25">
      <c r="A36" t="s">
        <v>130</v>
      </c>
      <c r="B36" s="68" t="str">
        <f>Lundi!E11</f>
        <v>MARTIN Pauline</v>
      </c>
      <c r="C36" s="77"/>
    </row>
    <row r="37" spans="1:3" x14ac:dyDescent="0.25">
      <c r="A37" t="s">
        <v>131</v>
      </c>
      <c r="B37" s="68" t="str">
        <f>Lundi!E12</f>
        <v xml:space="preserve">REANT Kamellien </v>
      </c>
      <c r="C37" s="77"/>
    </row>
    <row r="38" spans="1:3" x14ac:dyDescent="0.25">
      <c r="A38" t="s">
        <v>132</v>
      </c>
      <c r="B38" s="68" t="str">
        <f>Lundi!E13</f>
        <v>TRINEL Cindy</v>
      </c>
      <c r="C38" s="76"/>
    </row>
    <row r="39" spans="1:3" x14ac:dyDescent="0.25">
      <c r="A39" t="s">
        <v>95</v>
      </c>
      <c r="B39" s="68" t="str">
        <f>Lundi!E14</f>
        <v>DANIS GREVET Brayan</v>
      </c>
      <c r="C39" s="76"/>
    </row>
    <row r="40" spans="1:3" x14ac:dyDescent="0.25">
      <c r="A40" t="s">
        <v>133</v>
      </c>
      <c r="B40" s="68" t="str">
        <f>Lundi!G7</f>
        <v xml:space="preserve">CAILLERET Nathan </v>
      </c>
      <c r="C40" s="78"/>
    </row>
    <row r="41" spans="1:3" x14ac:dyDescent="0.25">
      <c r="A41" t="s">
        <v>134</v>
      </c>
      <c r="B41" s="68" t="str">
        <f>Lundi!G8</f>
        <v>CAROULLE Camille</v>
      </c>
      <c r="C41" s="77"/>
    </row>
    <row r="42" spans="1:3" x14ac:dyDescent="0.25">
      <c r="A42" t="s">
        <v>35</v>
      </c>
      <c r="B42" s="68" t="str">
        <f>Lundi!G9</f>
        <v>CASIER Alexis</v>
      </c>
      <c r="C42" s="77"/>
    </row>
    <row r="43" spans="1:3" x14ac:dyDescent="0.25">
      <c r="A43" t="s">
        <v>37</v>
      </c>
      <c r="B43" s="68" t="str">
        <f>Lundi!G10</f>
        <v>CLIN  Dimitri</v>
      </c>
      <c r="C43" s="77"/>
    </row>
    <row r="44" spans="1:3" x14ac:dyDescent="0.25">
      <c r="A44" t="s">
        <v>98</v>
      </c>
      <c r="B44" s="68" t="str">
        <f>Lundi!G11</f>
        <v>DELRUE Ryan</v>
      </c>
      <c r="C44" s="76"/>
    </row>
    <row r="45" spans="1:3" x14ac:dyDescent="0.25">
      <c r="A45" t="s">
        <v>135</v>
      </c>
      <c r="B45" s="68" t="str">
        <f>Lundi!G12</f>
        <v>MANNECHEZ Geovanny</v>
      </c>
      <c r="C45" s="76"/>
    </row>
    <row r="46" spans="1:3" x14ac:dyDescent="0.25">
      <c r="A46" t="s">
        <v>93</v>
      </c>
      <c r="B46" s="68" t="str">
        <f>Lundi!G13</f>
        <v>REANT  Bastien</v>
      </c>
      <c r="C46" s="77"/>
    </row>
    <row r="47" spans="1:3" x14ac:dyDescent="0.25">
      <c r="A47" t="s">
        <v>22</v>
      </c>
      <c r="B47" s="68" t="str">
        <f>Lundi!G14</f>
        <v>TRIOUX Raphaël</v>
      </c>
      <c r="C47" s="77"/>
    </row>
    <row r="48" spans="1:3" x14ac:dyDescent="0.25">
      <c r="A48" t="s">
        <v>136</v>
      </c>
      <c r="B48" s="68" t="str">
        <f>Lundi!I7</f>
        <v xml:space="preserve">CALONNE Clément </v>
      </c>
      <c r="C48" s="76"/>
    </row>
    <row r="49" spans="1:3" x14ac:dyDescent="0.25">
      <c r="A49" t="s">
        <v>92</v>
      </c>
      <c r="B49" s="68" t="str">
        <f>Lundi!I8</f>
        <v>DANEL Marie-Lolita</v>
      </c>
      <c r="C49" s="79"/>
    </row>
    <row r="50" spans="1:3" x14ac:dyDescent="0.25">
      <c r="A50" t="s">
        <v>137</v>
      </c>
      <c r="B50" s="68" t="str">
        <f>Lundi!I10</f>
        <v>HERBAUT Emerine</v>
      </c>
      <c r="C50" s="77"/>
    </row>
    <row r="51" spans="1:3" x14ac:dyDescent="0.25">
      <c r="A51" t="s">
        <v>155</v>
      </c>
      <c r="B51" s="68" t="str">
        <f>Lundi!I9</f>
        <v>JOLY Curtis</v>
      </c>
      <c r="C51" s="77"/>
    </row>
    <row r="52" spans="1:3" x14ac:dyDescent="0.25">
      <c r="A52" t="s">
        <v>89</v>
      </c>
      <c r="B52" s="68" t="str">
        <f>Lundi!I11</f>
        <v>VEREZ Luc</v>
      </c>
      <c r="C52" s="77"/>
    </row>
    <row r="53" spans="1:3" x14ac:dyDescent="0.25">
      <c r="A53" t="s">
        <v>138</v>
      </c>
      <c r="B53" s="68" t="str">
        <f>Lundi!I12</f>
        <v>FROISSART Matheo</v>
      </c>
      <c r="C53" s="77"/>
    </row>
    <row r="54" spans="1:3" x14ac:dyDescent="0.25">
      <c r="A54" t="s">
        <v>139</v>
      </c>
      <c r="B54" s="68" t="str">
        <f>Lundi!I13</f>
        <v>BAUDEL Mathéo</v>
      </c>
      <c r="C54" s="76"/>
    </row>
    <row r="55" spans="1:3" x14ac:dyDescent="0.25">
      <c r="A55" t="s">
        <v>140</v>
      </c>
      <c r="B55" s="68" t="str">
        <f>Lundi!I14</f>
        <v>LEMAITRE Lenny</v>
      </c>
      <c r="C55" s="77"/>
    </row>
    <row r="56" spans="1:3" x14ac:dyDescent="0.25">
      <c r="A56" t="s">
        <v>1</v>
      </c>
      <c r="B56" s="68">
        <f>Lundi!G18</f>
        <v>0</v>
      </c>
      <c r="C56" s="76"/>
    </row>
    <row r="57" spans="1:3" x14ac:dyDescent="0.25">
      <c r="A57" t="s">
        <v>141</v>
      </c>
      <c r="B57" s="68" t="str">
        <f>Lundi!G19</f>
        <v>SCHOEMACKER Damien</v>
      </c>
      <c r="C57" s="77"/>
    </row>
    <row r="58" spans="1:3" x14ac:dyDescent="0.25">
      <c r="A58" t="s">
        <v>78</v>
      </c>
      <c r="B58" s="68" t="str">
        <f>Lundi!G20</f>
        <v>CARPENTIER Davy</v>
      </c>
      <c r="C58" s="76"/>
    </row>
    <row r="59" spans="1:3" x14ac:dyDescent="0.25">
      <c r="A59" t="s">
        <v>23</v>
      </c>
      <c r="B59" s="68" t="str">
        <f>Lundi!G21</f>
        <v>DEHAUDT  Manon</v>
      </c>
      <c r="C59" s="80"/>
    </row>
    <row r="60" spans="1:3" x14ac:dyDescent="0.25">
      <c r="A60" t="s">
        <v>12</v>
      </c>
      <c r="B60" s="68" t="str">
        <f>Lundi!G22</f>
        <v>BERRIER Chloé</v>
      </c>
      <c r="C60" s="77"/>
    </row>
    <row r="61" spans="1:3" x14ac:dyDescent="0.25">
      <c r="A61" t="s">
        <v>13</v>
      </c>
      <c r="B61" s="68">
        <f>Lundi!G23</f>
        <v>0</v>
      </c>
      <c r="C61" s="77"/>
    </row>
    <row r="62" spans="1:3" x14ac:dyDescent="0.25">
      <c r="A62" t="s">
        <v>38</v>
      </c>
      <c r="B62" s="68" t="str">
        <f>Lundi!I19</f>
        <v>PODVIN Sullyvan</v>
      </c>
      <c r="C62" s="77"/>
    </row>
    <row r="63" spans="1:3" x14ac:dyDescent="0.25">
      <c r="A63" t="s">
        <v>142</v>
      </c>
      <c r="B63" s="68" t="str">
        <f>Lundi!I20</f>
        <v>GERMAIN FLOUW Sylvain</v>
      </c>
      <c r="C63" s="77"/>
    </row>
    <row r="64" spans="1:3" x14ac:dyDescent="0.25">
      <c r="A64" t="s">
        <v>28</v>
      </c>
      <c r="B64" s="68" t="str">
        <f>Lundi!I21</f>
        <v>GALLET Donovan</v>
      </c>
      <c r="C64" s="76"/>
    </row>
    <row r="65" spans="1:3" x14ac:dyDescent="0.25">
      <c r="A65" t="s">
        <v>143</v>
      </c>
      <c r="B65" s="68" t="str">
        <f>Lundi!I22</f>
        <v>LABBE  Brandon</v>
      </c>
      <c r="C65" s="77"/>
    </row>
    <row r="66" spans="1:3" x14ac:dyDescent="0.25">
      <c r="A66" t="s">
        <v>2</v>
      </c>
      <c r="B66" s="68">
        <f>Lundi!I23</f>
        <v>0</v>
      </c>
      <c r="C66" s="77"/>
    </row>
    <row r="67" spans="1:3" x14ac:dyDescent="0.25">
      <c r="A67" t="s">
        <v>21</v>
      </c>
      <c r="B67" s="68" t="str">
        <f>Lundi!I29</f>
        <v>FLAMENT  Lorraine</v>
      </c>
      <c r="C67" s="77"/>
    </row>
    <row r="68" spans="1:3" x14ac:dyDescent="0.25">
      <c r="A68" t="s">
        <v>144</v>
      </c>
      <c r="B68" s="68" t="str">
        <f>Lundi!I30</f>
        <v>DAUCHEZ Hakim</v>
      </c>
      <c r="C68" s="77"/>
    </row>
    <row r="69" spans="1:3" x14ac:dyDescent="0.25">
      <c r="A69" t="s">
        <v>145</v>
      </c>
      <c r="B69" s="68" t="str">
        <f>Lundi!I31</f>
        <v>FREMAUX Joséphine</v>
      </c>
      <c r="C69" s="77"/>
    </row>
    <row r="70" spans="1:3" x14ac:dyDescent="0.25">
      <c r="A70" t="s">
        <v>34</v>
      </c>
      <c r="B70" s="68">
        <f>Lundi!I32</f>
        <v>0</v>
      </c>
      <c r="C70" s="76"/>
    </row>
    <row r="71" spans="1:3" x14ac:dyDescent="0.25">
      <c r="A71" t="s">
        <v>146</v>
      </c>
      <c r="B71" s="68">
        <f>Lundi!I33</f>
        <v>0</v>
      </c>
      <c r="C71" s="76"/>
    </row>
    <row r="72" spans="1:3" x14ac:dyDescent="0.25">
      <c r="A72" t="s">
        <v>90</v>
      </c>
      <c r="B72" s="68">
        <f>Lundi!I34</f>
        <v>0</v>
      </c>
      <c r="C72" s="77"/>
    </row>
    <row r="73" spans="1:3" x14ac:dyDescent="0.25">
      <c r="A73" t="s">
        <v>83</v>
      </c>
      <c r="B73" s="68" t="str">
        <f>Lundi!K7</f>
        <v>BLONDEL Zélie</v>
      </c>
      <c r="C73" s="77"/>
    </row>
    <row r="74" spans="1:3" x14ac:dyDescent="0.25">
      <c r="A74" t="s">
        <v>147</v>
      </c>
      <c r="B74" s="68" t="str">
        <f>Lundi!K8</f>
        <v>BOURDON Emrick</v>
      </c>
      <c r="C74" s="77"/>
    </row>
    <row r="75" spans="1:3" x14ac:dyDescent="0.25">
      <c r="A75" t="s">
        <v>91</v>
      </c>
      <c r="B75" s="68" t="str">
        <f>Lundi!K9</f>
        <v>TAFFIN Deborah</v>
      </c>
      <c r="C75" s="77"/>
    </row>
    <row r="76" spans="1:3" x14ac:dyDescent="0.25">
      <c r="A76" t="s">
        <v>97</v>
      </c>
      <c r="B76" s="68" t="str">
        <f>Lundi!K10</f>
        <v xml:space="preserve">PAVY Océane </v>
      </c>
      <c r="C76" s="76"/>
    </row>
    <row r="77" spans="1:3" x14ac:dyDescent="0.25">
      <c r="A77" t="s">
        <v>148</v>
      </c>
      <c r="B77" s="68" t="str">
        <f>Lundi!K11</f>
        <v>DZOUNGA Mathéo</v>
      </c>
      <c r="C77" s="76"/>
    </row>
    <row r="78" spans="1:3" x14ac:dyDescent="0.25">
      <c r="A78" t="s">
        <v>15</v>
      </c>
      <c r="B78" s="68">
        <f>Lundi!K12</f>
        <v>0</v>
      </c>
      <c r="C78" s="77"/>
    </row>
    <row r="79" spans="1:3" x14ac:dyDescent="0.25">
      <c r="A79" t="s">
        <v>24</v>
      </c>
      <c r="B79" s="68">
        <f>Lundi!K13</f>
        <v>0</v>
      </c>
      <c r="C79" s="76"/>
    </row>
    <row r="80" spans="1:3" x14ac:dyDescent="0.25">
      <c r="B80" s="68" t="str">
        <f>Lundi!M7</f>
        <v>LAMBERT Hugo</v>
      </c>
      <c r="C80" s="77"/>
    </row>
    <row r="81" spans="1:3" x14ac:dyDescent="0.25">
      <c r="A81" s="68"/>
      <c r="B81" s="68" t="str">
        <f>Lundi!M8</f>
        <v>BAECKELANDT Théo</v>
      </c>
      <c r="C81" s="77"/>
    </row>
    <row r="82" spans="1:3" x14ac:dyDescent="0.25">
      <c r="B82" s="68" t="str">
        <f>Lundi!M9</f>
        <v>DAUCHEZ Mathéo</v>
      </c>
      <c r="C82" s="77"/>
    </row>
    <row r="83" spans="1:3" x14ac:dyDescent="0.25">
      <c r="B83" s="68" t="str">
        <f>Lundi!M10</f>
        <v>LEMAITRE  Thomas</v>
      </c>
      <c r="C83" s="76"/>
    </row>
    <row r="84" spans="1:3" x14ac:dyDescent="0.25">
      <c r="B84" s="68">
        <f>Lundi!M11</f>
        <v>0</v>
      </c>
      <c r="C84" s="76"/>
    </row>
    <row r="85" spans="1:3" x14ac:dyDescent="0.25">
      <c r="B85" s="68">
        <f>Lundi!M12</f>
        <v>0</v>
      </c>
      <c r="C85" s="81"/>
    </row>
    <row r="86" spans="1:3" x14ac:dyDescent="0.25">
      <c r="B86" s="68">
        <f>Lundi!M13</f>
        <v>0</v>
      </c>
      <c r="C86" s="77"/>
    </row>
    <row r="87" spans="1:3" x14ac:dyDescent="0.25">
      <c r="B87" s="68" t="str">
        <f>Lundi!K20</f>
        <v xml:space="preserve">COUSYN Rémy </v>
      </c>
      <c r="C87" s="77"/>
    </row>
    <row r="88" spans="1:3" x14ac:dyDescent="0.25">
      <c r="B88" s="68" t="str">
        <f>Lundi!K21</f>
        <v xml:space="preserve">DUSAUTOIS  Noah </v>
      </c>
      <c r="C88" s="77"/>
    </row>
    <row r="89" spans="1:3" x14ac:dyDescent="0.25">
      <c r="B89" s="68" t="str">
        <f>Lundi!K22</f>
        <v>GALOIS Seny</v>
      </c>
      <c r="C89" s="77"/>
    </row>
    <row r="90" spans="1:3" x14ac:dyDescent="0.25">
      <c r="B90" s="68">
        <f>Lundi!K23</f>
        <v>0</v>
      </c>
      <c r="C90" s="77"/>
    </row>
    <row r="91" spans="1:3" x14ac:dyDescent="0.25">
      <c r="B91" s="68">
        <f>Lundi!K24</f>
        <v>0</v>
      </c>
      <c r="C91" s="77"/>
    </row>
    <row r="92" spans="1:3" x14ac:dyDescent="0.25">
      <c r="B92" s="68">
        <f>Lundi!K25</f>
        <v>0</v>
      </c>
      <c r="C92" s="76"/>
    </row>
    <row r="93" spans="1:3" x14ac:dyDescent="0.25">
      <c r="B93" s="68" t="str">
        <f>Lundi!M20</f>
        <v>PAGES Léa</v>
      </c>
      <c r="C93" s="57"/>
    </row>
    <row r="94" spans="1:3" x14ac:dyDescent="0.25">
      <c r="B94" s="68" t="str">
        <f>Lundi!M21</f>
        <v>LENOIR Blandine</v>
      </c>
      <c r="C94" s="57"/>
    </row>
    <row r="95" spans="1:3" x14ac:dyDescent="0.25">
      <c r="B95" s="68" t="str">
        <f>Lundi!M22</f>
        <v>ASLAN Kadir</v>
      </c>
      <c r="C95" s="57"/>
    </row>
    <row r="96" spans="1:3" x14ac:dyDescent="0.25">
      <c r="B96" s="68">
        <f>Lundi!M23</f>
        <v>0</v>
      </c>
      <c r="C96" s="57"/>
    </row>
    <row r="97" spans="2:3" x14ac:dyDescent="0.25">
      <c r="B97" s="68">
        <f>Lundi!M24</f>
        <v>0</v>
      </c>
      <c r="C97" s="57"/>
    </row>
    <row r="98" spans="2:3" x14ac:dyDescent="0.25">
      <c r="B98" s="68">
        <f>Lundi!M25</f>
        <v>0</v>
      </c>
      <c r="C98" s="57"/>
    </row>
    <row r="99" spans="2:3" x14ac:dyDescent="0.25">
      <c r="B99" s="68" t="str">
        <f>Lundi!K31</f>
        <v>DAUTREMEPUICH Soan</v>
      </c>
      <c r="C99" s="57"/>
    </row>
    <row r="100" spans="2:3" x14ac:dyDescent="0.25">
      <c r="B100" s="68" t="str">
        <f>Lundi!K32</f>
        <v>MIENNEE Johanna</v>
      </c>
      <c r="C100" s="57"/>
    </row>
    <row r="101" spans="2:3" x14ac:dyDescent="0.25">
      <c r="B101" s="68" t="str">
        <f>Lundi!K33</f>
        <v xml:space="preserve">DUBOCAGE Jordan </v>
      </c>
      <c r="C101" s="57"/>
    </row>
    <row r="102" spans="2:3" x14ac:dyDescent="0.25">
      <c r="B102" s="68" t="str">
        <f>Lundi!K34</f>
        <v>LEMAITRE Matilda</v>
      </c>
      <c r="C102" s="57"/>
    </row>
    <row r="103" spans="2:3" x14ac:dyDescent="0.25">
      <c r="B103" s="68">
        <f>Lundi!K35</f>
        <v>0</v>
      </c>
      <c r="C103" s="57"/>
    </row>
    <row r="104" spans="2:3" x14ac:dyDescent="0.25">
      <c r="B104" s="68" t="str">
        <f>Lundi!O6</f>
        <v>FERNAND Mathys</v>
      </c>
      <c r="C104" s="57"/>
    </row>
    <row r="105" spans="2:3" x14ac:dyDescent="0.25">
      <c r="B105" s="68" t="str">
        <f>Lundi!O7</f>
        <v>GRENEREAU Gabriel</v>
      </c>
      <c r="C105" s="57"/>
    </row>
    <row r="106" spans="2:3" x14ac:dyDescent="0.25">
      <c r="B106" s="68">
        <f>Lundi!O8</f>
        <v>0</v>
      </c>
      <c r="C106" s="57"/>
    </row>
    <row r="107" spans="2:3" x14ac:dyDescent="0.25">
      <c r="B107" s="68">
        <f>Lundi!O9</f>
        <v>0</v>
      </c>
      <c r="C107" s="57"/>
    </row>
    <row r="108" spans="2:3" x14ac:dyDescent="0.25">
      <c r="B108" s="68">
        <f>Lundi!O10</f>
        <v>0</v>
      </c>
      <c r="C108" s="57"/>
    </row>
    <row r="109" spans="2:3" x14ac:dyDescent="0.25">
      <c r="B109" s="68">
        <f>Lundi!O11</f>
        <v>0</v>
      </c>
      <c r="C109" s="57"/>
    </row>
    <row r="110" spans="2:3" x14ac:dyDescent="0.25">
      <c r="B110" s="68">
        <f>Lundi!O12</f>
        <v>0</v>
      </c>
      <c r="C110" s="57"/>
    </row>
    <row r="111" spans="2:3" x14ac:dyDescent="0.25">
      <c r="B111" s="68">
        <f>Lundi!O13</f>
        <v>0</v>
      </c>
      <c r="C111" s="57"/>
    </row>
    <row r="112" spans="2:3" x14ac:dyDescent="0.25">
      <c r="B112" s="68"/>
      <c r="C112" s="57"/>
    </row>
    <row r="113" spans="2:2" x14ac:dyDescent="0.25">
      <c r="B113" s="68"/>
    </row>
    <row r="114" spans="2:2" x14ac:dyDescent="0.25">
      <c r="B114" s="68"/>
    </row>
    <row r="115" spans="2:2" x14ac:dyDescent="0.25">
      <c r="B115" s="68"/>
    </row>
    <row r="116" spans="2:2" x14ac:dyDescent="0.25">
      <c r="B116" s="68"/>
    </row>
    <row r="117" spans="2:2" x14ac:dyDescent="0.25">
      <c r="B117" s="68"/>
    </row>
    <row r="118" spans="2:2" x14ac:dyDescent="0.25">
      <c r="B118" s="68"/>
    </row>
    <row r="119" spans="2:2" x14ac:dyDescent="0.25">
      <c r="B119" s="68"/>
    </row>
    <row r="120" spans="2:2" x14ac:dyDescent="0.25">
      <c r="B120" s="68"/>
    </row>
    <row r="121" spans="2:2" x14ac:dyDescent="0.25">
      <c r="B121" s="68"/>
    </row>
    <row r="122" spans="2:2" x14ac:dyDescent="0.25">
      <c r="B122" s="68"/>
    </row>
    <row r="123" spans="2:2" x14ac:dyDescent="0.25">
      <c r="B123" s="68"/>
    </row>
    <row r="124" spans="2:2" x14ac:dyDescent="0.25">
      <c r="B124" s="68"/>
    </row>
    <row r="125" spans="2:2" x14ac:dyDescent="0.25">
      <c r="B125" s="68"/>
    </row>
    <row r="126" spans="2:2" x14ac:dyDescent="0.25">
      <c r="B126" s="68"/>
    </row>
    <row r="127" spans="2:2" x14ac:dyDescent="0.25">
      <c r="B127" s="68"/>
    </row>
    <row r="128" spans="2:2" x14ac:dyDescent="0.25">
      <c r="B128" s="68"/>
    </row>
  </sheetData>
  <autoFilter ref="A1:B1">
    <sortState ref="A2:B111">
      <sortCondition ref="A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2"/>
  <sheetViews>
    <sheetView workbookViewId="0"/>
  </sheetViews>
  <sheetFormatPr baseColWidth="10" defaultColWidth="11.42578125" defaultRowHeight="15" x14ac:dyDescent="0.25"/>
  <cols>
    <col min="1" max="1" width="16" bestFit="1" customWidth="1"/>
    <col min="3" max="3" width="16.7109375" bestFit="1" customWidth="1"/>
    <col min="4" max="4" width="19.140625" bestFit="1" customWidth="1"/>
    <col min="5" max="5" width="16.5703125" bestFit="1" customWidth="1"/>
    <col min="7" max="7" width="23.42578125" bestFit="1" customWidth="1"/>
    <col min="8" max="8" width="28.5703125" customWidth="1"/>
    <col min="9" max="9" width="27.5703125" customWidth="1"/>
    <col min="10" max="10" width="25.28515625" customWidth="1"/>
    <col min="11" max="11" width="24.42578125" customWidth="1"/>
    <col min="12" max="12" width="26.85546875" customWidth="1"/>
    <col min="13" max="13" width="25.5703125" customWidth="1"/>
  </cols>
  <sheetData>
    <row r="1" spans="1:15" x14ac:dyDescent="0.25">
      <c r="A1" t="s">
        <v>114</v>
      </c>
      <c r="C1" t="s">
        <v>106</v>
      </c>
      <c r="D1" t="s">
        <v>106</v>
      </c>
      <c r="H1" s="113" t="s">
        <v>55</v>
      </c>
      <c r="I1" t="s">
        <v>18</v>
      </c>
      <c r="J1" s="113" t="s">
        <v>115</v>
      </c>
      <c r="K1" s="124" t="s">
        <v>17</v>
      </c>
      <c r="L1" s="125" t="s">
        <v>116</v>
      </c>
      <c r="M1" s="125" t="s">
        <v>121</v>
      </c>
      <c r="O1" s="121"/>
    </row>
    <row r="2" spans="1:15" x14ac:dyDescent="0.25">
      <c r="A2" t="s">
        <v>56</v>
      </c>
      <c r="C2" t="s">
        <v>105</v>
      </c>
      <c r="D2" t="s">
        <v>105</v>
      </c>
      <c r="G2" s="113" t="s">
        <v>17</v>
      </c>
      <c r="H2" s="113" t="s">
        <v>96</v>
      </c>
      <c r="I2" s="113" t="s">
        <v>32</v>
      </c>
      <c r="J2" s="120" t="s">
        <v>117</v>
      </c>
      <c r="K2" s="124" t="s">
        <v>118</v>
      </c>
      <c r="L2" s="125" t="s">
        <v>0</v>
      </c>
      <c r="M2" s="126" t="s">
        <v>79</v>
      </c>
      <c r="O2" s="121"/>
    </row>
    <row r="3" spans="1:15" x14ac:dyDescent="0.25">
      <c r="G3" s="126" t="s">
        <v>115</v>
      </c>
      <c r="H3" t="s">
        <v>88</v>
      </c>
      <c r="I3" s="126" t="s">
        <v>94</v>
      </c>
      <c r="J3" s="120" t="s">
        <v>123</v>
      </c>
      <c r="K3" s="124" t="s">
        <v>119</v>
      </c>
      <c r="L3" s="125" t="s">
        <v>36</v>
      </c>
      <c r="M3" s="126" t="s">
        <v>128</v>
      </c>
      <c r="O3" s="121"/>
    </row>
    <row r="4" spans="1:15" x14ac:dyDescent="0.25">
      <c r="A4" t="s">
        <v>110</v>
      </c>
      <c r="C4" t="s">
        <v>104</v>
      </c>
      <c r="D4" t="s">
        <v>104</v>
      </c>
      <c r="G4" s="113" t="s">
        <v>55</v>
      </c>
      <c r="H4" s="57" t="s">
        <v>125</v>
      </c>
      <c r="I4" s="113" t="s">
        <v>27</v>
      </c>
      <c r="J4" s="120" t="s">
        <v>124</v>
      </c>
      <c r="K4" s="124" t="s">
        <v>19</v>
      </c>
      <c r="L4" s="125" t="s">
        <v>16</v>
      </c>
      <c r="M4" s="125" t="s">
        <v>129</v>
      </c>
      <c r="O4" s="121"/>
    </row>
    <row r="5" spans="1:15" x14ac:dyDescent="0.25">
      <c r="A5" t="s">
        <v>57</v>
      </c>
      <c r="C5" t="s">
        <v>101</v>
      </c>
      <c r="D5" t="s">
        <v>101</v>
      </c>
      <c r="G5" s="113" t="s">
        <v>96</v>
      </c>
      <c r="H5" s="57" t="s">
        <v>95</v>
      </c>
      <c r="I5" s="113" t="s">
        <v>127</v>
      </c>
      <c r="J5" s="120" t="s">
        <v>126</v>
      </c>
      <c r="K5" s="124" t="s">
        <v>14</v>
      </c>
      <c r="L5" s="125" t="s">
        <v>10</v>
      </c>
      <c r="M5" s="125" t="s">
        <v>131</v>
      </c>
      <c r="O5" s="121"/>
    </row>
    <row r="6" spans="1:15" x14ac:dyDescent="0.25">
      <c r="A6" t="s">
        <v>58</v>
      </c>
      <c r="C6" t="s">
        <v>111</v>
      </c>
      <c r="D6" t="s">
        <v>102</v>
      </c>
      <c r="G6" s="113" t="s">
        <v>116</v>
      </c>
      <c r="H6" s="57" t="s">
        <v>133</v>
      </c>
      <c r="I6" s="114" t="s">
        <v>20</v>
      </c>
      <c r="J6" s="120" t="s">
        <v>22</v>
      </c>
      <c r="K6" s="124" t="s">
        <v>120</v>
      </c>
      <c r="L6" s="125" t="s">
        <v>25</v>
      </c>
      <c r="M6" s="125" t="s">
        <v>37</v>
      </c>
      <c r="O6" s="121"/>
    </row>
    <row r="7" spans="1:15" x14ac:dyDescent="0.25">
      <c r="A7" t="s">
        <v>59</v>
      </c>
      <c r="C7" t="s">
        <v>112</v>
      </c>
      <c r="D7" t="s">
        <v>103</v>
      </c>
      <c r="G7" s="113" t="s">
        <v>18</v>
      </c>
      <c r="H7" s="57" t="s">
        <v>136</v>
      </c>
      <c r="I7" s="113" t="s">
        <v>93</v>
      </c>
      <c r="J7" s="120" t="s">
        <v>155</v>
      </c>
      <c r="K7" s="124" t="s">
        <v>122</v>
      </c>
      <c r="L7" s="125" t="s">
        <v>3</v>
      </c>
      <c r="M7" s="125" t="s">
        <v>135</v>
      </c>
      <c r="O7" s="121"/>
    </row>
    <row r="8" spans="1:15" x14ac:dyDescent="0.25">
      <c r="A8" t="s">
        <v>60</v>
      </c>
      <c r="C8" t="s">
        <v>77</v>
      </c>
      <c r="D8" t="s">
        <v>100</v>
      </c>
      <c r="G8" s="113" t="s">
        <v>117</v>
      </c>
      <c r="H8" s="57" t="s">
        <v>137</v>
      </c>
      <c r="I8" s="113" t="s">
        <v>139</v>
      </c>
      <c r="J8" s="120" t="s">
        <v>89</v>
      </c>
      <c r="K8" s="124" t="s">
        <v>11</v>
      </c>
      <c r="L8" s="125" t="s">
        <v>132</v>
      </c>
      <c r="M8" s="125" t="s">
        <v>141</v>
      </c>
      <c r="O8" s="121"/>
    </row>
    <row r="9" spans="1:15" x14ac:dyDescent="0.25">
      <c r="A9" t="s">
        <v>73</v>
      </c>
      <c r="G9" s="113" t="s">
        <v>32</v>
      </c>
      <c r="H9" t="s">
        <v>144</v>
      </c>
      <c r="I9" s="113" t="s">
        <v>140</v>
      </c>
      <c r="J9" s="120" t="s">
        <v>23</v>
      </c>
      <c r="K9" s="124" t="s">
        <v>92</v>
      </c>
      <c r="L9" s="125" t="s">
        <v>134</v>
      </c>
      <c r="M9" s="125" t="s">
        <v>142</v>
      </c>
      <c r="O9" s="121"/>
    </row>
    <row r="10" spans="1:15" x14ac:dyDescent="0.25">
      <c r="A10" t="s">
        <v>72</v>
      </c>
      <c r="G10" s="113" t="s">
        <v>0</v>
      </c>
      <c r="H10" t="s">
        <v>35</v>
      </c>
      <c r="I10" s="113" t="s">
        <v>38</v>
      </c>
      <c r="J10" s="120" t="s">
        <v>90</v>
      </c>
      <c r="K10" s="124" t="s">
        <v>78</v>
      </c>
      <c r="L10" s="125" t="s">
        <v>138</v>
      </c>
    </row>
    <row r="11" spans="1:15" x14ac:dyDescent="0.25">
      <c r="A11" t="s">
        <v>61</v>
      </c>
      <c r="G11" s="113" t="s">
        <v>36</v>
      </c>
      <c r="H11" t="s">
        <v>98</v>
      </c>
      <c r="I11" s="113" t="s">
        <v>2</v>
      </c>
      <c r="J11" s="120" t="s">
        <v>130</v>
      </c>
      <c r="K11" s="124" t="s">
        <v>12</v>
      </c>
      <c r="L11" s="125" t="s">
        <v>1</v>
      </c>
    </row>
    <row r="12" spans="1:15" x14ac:dyDescent="0.25">
      <c r="A12" t="s">
        <v>62</v>
      </c>
      <c r="G12" s="113" t="s">
        <v>118</v>
      </c>
      <c r="H12" t="s">
        <v>83</v>
      </c>
      <c r="I12" s="113" t="s">
        <v>21</v>
      </c>
      <c r="J12" s="120" t="s">
        <v>24</v>
      </c>
      <c r="K12" s="124" t="s">
        <v>28</v>
      </c>
      <c r="L12" s="125" t="s">
        <v>13</v>
      </c>
    </row>
    <row r="13" spans="1:15" x14ac:dyDescent="0.25">
      <c r="A13" t="s">
        <v>63</v>
      </c>
      <c r="G13" s="113" t="s">
        <v>119</v>
      </c>
      <c r="H13" s="125" t="s">
        <v>147</v>
      </c>
      <c r="I13" s="113" t="s">
        <v>34</v>
      </c>
      <c r="K13" s="124" t="s">
        <v>143</v>
      </c>
      <c r="L13" s="125" t="s">
        <v>146</v>
      </c>
    </row>
    <row r="14" spans="1:15" x14ac:dyDescent="0.25">
      <c r="A14" t="s">
        <v>64</v>
      </c>
      <c r="G14" s="113" t="s">
        <v>19</v>
      </c>
      <c r="H14" t="s">
        <v>148</v>
      </c>
      <c r="I14" s="113" t="s">
        <v>15</v>
      </c>
      <c r="K14" s="124" t="s">
        <v>145</v>
      </c>
      <c r="L14" s="125" t="s">
        <v>97</v>
      </c>
    </row>
    <row r="15" spans="1:15" x14ac:dyDescent="0.25">
      <c r="A15" t="s">
        <v>65</v>
      </c>
      <c r="G15" s="113" t="s">
        <v>88</v>
      </c>
      <c r="I15" s="113"/>
      <c r="L15" s="125" t="s">
        <v>91</v>
      </c>
    </row>
    <row r="16" spans="1:15" x14ac:dyDescent="0.25">
      <c r="A16" t="s">
        <v>66</v>
      </c>
      <c r="G16" s="113" t="s">
        <v>14</v>
      </c>
      <c r="I16" s="113"/>
      <c r="K16" s="121"/>
      <c r="L16" s="121"/>
    </row>
    <row r="17" spans="1:14" x14ac:dyDescent="0.25">
      <c r="A17" t="s">
        <v>67</v>
      </c>
      <c r="G17" s="113" t="s">
        <v>120</v>
      </c>
      <c r="I17" s="113"/>
      <c r="K17" s="121"/>
      <c r="L17" s="121"/>
    </row>
    <row r="18" spans="1:14" x14ac:dyDescent="0.25">
      <c r="A18" t="s">
        <v>68</v>
      </c>
      <c r="G18" s="113" t="s">
        <v>121</v>
      </c>
      <c r="I18" s="113"/>
      <c r="K18" s="121"/>
      <c r="L18" s="121"/>
    </row>
    <row r="19" spans="1:14" x14ac:dyDescent="0.25">
      <c r="A19" t="s">
        <v>69</v>
      </c>
      <c r="G19" s="113" t="s">
        <v>94</v>
      </c>
      <c r="I19" s="113"/>
      <c r="K19" s="121"/>
      <c r="L19" s="121"/>
      <c r="M19" s="121"/>
      <c r="N19" s="57"/>
    </row>
    <row r="20" spans="1:14" x14ac:dyDescent="0.25">
      <c r="A20" t="s">
        <v>70</v>
      </c>
      <c r="G20" s="113" t="s">
        <v>122</v>
      </c>
      <c r="I20" s="113"/>
      <c r="K20" s="121"/>
      <c r="L20" s="122"/>
      <c r="M20" s="122"/>
      <c r="N20" s="57"/>
    </row>
    <row r="21" spans="1:14" x14ac:dyDescent="0.25">
      <c r="A21" t="s">
        <v>74</v>
      </c>
      <c r="G21" s="113" t="s">
        <v>16</v>
      </c>
      <c r="I21" s="113"/>
      <c r="K21" s="121"/>
      <c r="L21" s="121"/>
      <c r="M21" s="121"/>
      <c r="N21" s="57"/>
    </row>
    <row r="22" spans="1:14" x14ac:dyDescent="0.25">
      <c r="A22" t="s">
        <v>71</v>
      </c>
      <c r="G22" s="113" t="s">
        <v>123</v>
      </c>
      <c r="I22" s="113"/>
      <c r="K22" s="123"/>
      <c r="L22" s="121"/>
      <c r="M22" s="121"/>
      <c r="N22" s="57"/>
    </row>
    <row r="23" spans="1:14" x14ac:dyDescent="0.25">
      <c r="G23" s="113" t="s">
        <v>10</v>
      </c>
      <c r="K23" s="121"/>
      <c r="L23" s="121"/>
      <c r="M23" s="121"/>
      <c r="N23" s="57"/>
    </row>
    <row r="24" spans="1:14" x14ac:dyDescent="0.25">
      <c r="G24" s="113" t="s">
        <v>27</v>
      </c>
      <c r="I24" s="113"/>
      <c r="K24" s="121"/>
      <c r="L24" s="121"/>
      <c r="M24" s="121"/>
      <c r="N24" s="57"/>
    </row>
    <row r="25" spans="1:14" x14ac:dyDescent="0.25">
      <c r="G25" s="113" t="s">
        <v>79</v>
      </c>
      <c r="I25" s="113"/>
      <c r="K25" s="121"/>
      <c r="L25" s="121"/>
      <c r="M25" s="121"/>
      <c r="N25" s="57"/>
    </row>
    <row r="26" spans="1:14" x14ac:dyDescent="0.25">
      <c r="G26" s="113" t="s">
        <v>124</v>
      </c>
      <c r="I26" s="113"/>
      <c r="K26" s="121"/>
      <c r="L26" s="121"/>
      <c r="M26" s="121"/>
      <c r="N26" s="57"/>
    </row>
    <row r="27" spans="1:14" x14ac:dyDescent="0.25">
      <c r="G27" s="113" t="s">
        <v>125</v>
      </c>
      <c r="I27" s="113"/>
      <c r="K27" s="121"/>
      <c r="L27" s="121"/>
      <c r="M27" s="121"/>
      <c r="N27" s="57"/>
    </row>
    <row r="28" spans="1:14" x14ac:dyDescent="0.25">
      <c r="G28" s="113" t="s">
        <v>11</v>
      </c>
      <c r="I28" s="113"/>
      <c r="K28" s="121"/>
      <c r="L28" s="122"/>
      <c r="M28" s="121"/>
      <c r="N28" s="57"/>
    </row>
    <row r="29" spans="1:14" x14ac:dyDescent="0.25">
      <c r="G29" s="113" t="s">
        <v>126</v>
      </c>
      <c r="K29" s="121"/>
      <c r="L29" s="121"/>
      <c r="M29" s="121"/>
      <c r="N29" s="57"/>
    </row>
    <row r="30" spans="1:14" x14ac:dyDescent="0.25">
      <c r="G30" s="113" t="s">
        <v>127</v>
      </c>
      <c r="I30" s="113"/>
      <c r="K30" s="57"/>
      <c r="L30" s="122"/>
      <c r="M30" s="122"/>
      <c r="N30" s="57"/>
    </row>
    <row r="31" spans="1:14" x14ac:dyDescent="0.25">
      <c r="G31" s="113" t="s">
        <v>128</v>
      </c>
      <c r="I31" s="113"/>
      <c r="L31" s="121"/>
      <c r="M31" s="121"/>
      <c r="N31" s="57"/>
    </row>
    <row r="32" spans="1:14" x14ac:dyDescent="0.25">
      <c r="G32" s="113" t="s">
        <v>25</v>
      </c>
      <c r="L32" s="121"/>
      <c r="M32" s="121"/>
      <c r="N32" s="57"/>
    </row>
    <row r="33" spans="7:14" x14ac:dyDescent="0.25">
      <c r="G33" s="114" t="s">
        <v>20</v>
      </c>
      <c r="L33" s="57"/>
      <c r="M33" s="57"/>
      <c r="N33" s="57"/>
    </row>
    <row r="34" spans="7:14" x14ac:dyDescent="0.25">
      <c r="G34" s="113" t="s">
        <v>129</v>
      </c>
    </row>
    <row r="35" spans="7:14" x14ac:dyDescent="0.25">
      <c r="G35" s="113" t="s">
        <v>3</v>
      </c>
    </row>
    <row r="36" spans="7:14" x14ac:dyDescent="0.25">
      <c r="G36" s="113" t="s">
        <v>130</v>
      </c>
    </row>
    <row r="37" spans="7:14" x14ac:dyDescent="0.25">
      <c r="G37" s="113" t="s">
        <v>131</v>
      </c>
    </row>
    <row r="38" spans="7:14" x14ac:dyDescent="0.25">
      <c r="G38" s="113" t="s">
        <v>132</v>
      </c>
    </row>
    <row r="39" spans="7:14" x14ac:dyDescent="0.25">
      <c r="G39" s="113" t="s">
        <v>95</v>
      </c>
    </row>
    <row r="40" spans="7:14" x14ac:dyDescent="0.25">
      <c r="G40" s="113" t="s">
        <v>133</v>
      </c>
    </row>
    <row r="41" spans="7:14" x14ac:dyDescent="0.25">
      <c r="G41" s="113" t="s">
        <v>134</v>
      </c>
    </row>
    <row r="42" spans="7:14" x14ac:dyDescent="0.25">
      <c r="G42" s="113" t="s">
        <v>35</v>
      </c>
      <c r="I42" s="113"/>
    </row>
    <row r="43" spans="7:14" x14ac:dyDescent="0.25">
      <c r="G43" s="113" t="s">
        <v>37</v>
      </c>
      <c r="I43" s="113"/>
    </row>
    <row r="44" spans="7:14" x14ac:dyDescent="0.25">
      <c r="G44" s="113" t="s">
        <v>98</v>
      </c>
      <c r="I44" s="113"/>
    </row>
    <row r="45" spans="7:14" x14ac:dyDescent="0.25">
      <c r="G45" s="113" t="s">
        <v>135</v>
      </c>
    </row>
    <row r="46" spans="7:14" x14ac:dyDescent="0.25">
      <c r="G46" s="113" t="s">
        <v>93</v>
      </c>
      <c r="I46" s="113"/>
    </row>
    <row r="47" spans="7:14" x14ac:dyDescent="0.25">
      <c r="G47" s="113" t="s">
        <v>22</v>
      </c>
      <c r="I47" s="113"/>
    </row>
    <row r="48" spans="7:14" x14ac:dyDescent="0.25">
      <c r="G48" s="113" t="s">
        <v>136</v>
      </c>
      <c r="I48" s="113"/>
    </row>
    <row r="49" spans="7:9" x14ac:dyDescent="0.25">
      <c r="G49" s="113" t="s">
        <v>92</v>
      </c>
      <c r="I49" s="113"/>
    </row>
    <row r="50" spans="7:9" x14ac:dyDescent="0.25">
      <c r="G50" s="113" t="s">
        <v>155</v>
      </c>
      <c r="I50" s="113"/>
    </row>
    <row r="51" spans="7:9" x14ac:dyDescent="0.25">
      <c r="G51" s="113" t="s">
        <v>137</v>
      </c>
      <c r="I51" s="113"/>
    </row>
    <row r="52" spans="7:9" x14ac:dyDescent="0.25">
      <c r="G52" s="113" t="s">
        <v>89</v>
      </c>
      <c r="I52" s="113"/>
    </row>
    <row r="53" spans="7:9" x14ac:dyDescent="0.25">
      <c r="G53" s="113" t="s">
        <v>138</v>
      </c>
    </row>
    <row r="54" spans="7:9" x14ac:dyDescent="0.25">
      <c r="G54" s="113" t="s">
        <v>139</v>
      </c>
    </row>
    <row r="55" spans="7:9" x14ac:dyDescent="0.25">
      <c r="G55" s="113" t="s">
        <v>140</v>
      </c>
      <c r="I55" s="113"/>
    </row>
    <row r="56" spans="7:9" x14ac:dyDescent="0.25">
      <c r="G56" s="113" t="s">
        <v>1</v>
      </c>
      <c r="I56" s="113"/>
    </row>
    <row r="57" spans="7:9" x14ac:dyDescent="0.25">
      <c r="G57" s="113" t="s">
        <v>141</v>
      </c>
      <c r="I57" s="113"/>
    </row>
    <row r="58" spans="7:9" x14ac:dyDescent="0.25">
      <c r="G58" s="113" t="s">
        <v>78</v>
      </c>
      <c r="I58" s="113"/>
    </row>
    <row r="59" spans="7:9" x14ac:dyDescent="0.25">
      <c r="G59" s="113" t="s">
        <v>23</v>
      </c>
      <c r="I59" s="113"/>
    </row>
    <row r="60" spans="7:9" x14ac:dyDescent="0.25">
      <c r="G60" s="113" t="s">
        <v>12</v>
      </c>
      <c r="I60" s="113"/>
    </row>
    <row r="61" spans="7:9" x14ac:dyDescent="0.25">
      <c r="G61" s="113" t="s">
        <v>13</v>
      </c>
    </row>
    <row r="62" spans="7:9" x14ac:dyDescent="0.25">
      <c r="G62" s="113" t="s">
        <v>38</v>
      </c>
    </row>
    <row r="63" spans="7:9" x14ac:dyDescent="0.25">
      <c r="G63" s="113" t="s">
        <v>142</v>
      </c>
    </row>
    <row r="64" spans="7:9" x14ac:dyDescent="0.25">
      <c r="G64" s="113" t="s">
        <v>28</v>
      </c>
    </row>
    <row r="65" spans="7:9" x14ac:dyDescent="0.25">
      <c r="G65" s="113" t="s">
        <v>143</v>
      </c>
    </row>
    <row r="66" spans="7:9" x14ac:dyDescent="0.25">
      <c r="G66" s="113" t="s">
        <v>2</v>
      </c>
    </row>
    <row r="67" spans="7:9" x14ac:dyDescent="0.25">
      <c r="G67" s="113" t="s">
        <v>21</v>
      </c>
      <c r="I67" s="113"/>
    </row>
    <row r="68" spans="7:9" x14ac:dyDescent="0.25">
      <c r="G68" s="113" t="s">
        <v>144</v>
      </c>
      <c r="I68" s="113"/>
    </row>
    <row r="69" spans="7:9" x14ac:dyDescent="0.25">
      <c r="G69" s="113" t="s">
        <v>145</v>
      </c>
    </row>
    <row r="70" spans="7:9" x14ac:dyDescent="0.25">
      <c r="G70" s="113" t="s">
        <v>34</v>
      </c>
      <c r="I70" s="113" t="s">
        <v>146</v>
      </c>
    </row>
    <row r="71" spans="7:9" x14ac:dyDescent="0.25">
      <c r="G71" s="113" t="s">
        <v>146</v>
      </c>
      <c r="I71" s="113" t="s">
        <v>90</v>
      </c>
    </row>
    <row r="72" spans="7:9" x14ac:dyDescent="0.25">
      <c r="G72" s="113" t="s">
        <v>90</v>
      </c>
      <c r="I72" s="113" t="s">
        <v>83</v>
      </c>
    </row>
    <row r="73" spans="7:9" x14ac:dyDescent="0.25">
      <c r="G73" s="113" t="s">
        <v>83</v>
      </c>
      <c r="I73" s="113" t="s">
        <v>147</v>
      </c>
    </row>
    <row r="74" spans="7:9" x14ac:dyDescent="0.25">
      <c r="G74" s="113" t="s">
        <v>147</v>
      </c>
      <c r="I74" s="113" t="s">
        <v>91</v>
      </c>
    </row>
    <row r="75" spans="7:9" x14ac:dyDescent="0.25">
      <c r="G75" s="113" t="s">
        <v>91</v>
      </c>
      <c r="I75" s="113" t="s">
        <v>97</v>
      </c>
    </row>
    <row r="76" spans="7:9" x14ac:dyDescent="0.25">
      <c r="G76" s="113" t="s">
        <v>97</v>
      </c>
      <c r="I76" s="113" t="s">
        <v>148</v>
      </c>
    </row>
    <row r="77" spans="7:9" x14ac:dyDescent="0.25">
      <c r="G77" s="113" t="s">
        <v>148</v>
      </c>
    </row>
    <row r="78" spans="7:9" x14ac:dyDescent="0.25">
      <c r="G78" s="113" t="s">
        <v>15</v>
      </c>
      <c r="I78" s="113" t="s">
        <v>24</v>
      </c>
    </row>
    <row r="79" spans="7:9" x14ac:dyDescent="0.25">
      <c r="G79" s="113" t="s">
        <v>24</v>
      </c>
    </row>
    <row r="80" spans="7:9" x14ac:dyDescent="0.25">
      <c r="G80" s="113"/>
    </row>
    <row r="81" spans="7:7" x14ac:dyDescent="0.25">
      <c r="G81" s="113"/>
    </row>
    <row r="82" spans="7:7" x14ac:dyDescent="0.25">
      <c r="G82" s="113"/>
    </row>
  </sheetData>
  <sortState ref="G2:G81">
    <sortCondition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Lundi</vt:lpstr>
      <vt:lpstr>ABS lundi</vt:lpstr>
      <vt:lpstr>informations</vt:lpstr>
      <vt:lpstr>listegenerale</vt:lpstr>
      <vt:lpstr>Nomsexternalisables</vt:lpstr>
      <vt:lpstr>nomsexternalises</vt:lpstr>
      <vt:lpstr>Nomsgrands</vt:lpstr>
      <vt:lpstr>Nomskalmie</vt:lpstr>
      <vt:lpstr>Nomsmoyens</vt:lpstr>
      <vt:lpstr>Nomspetits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lecuyer</dc:creator>
  <cp:lastModifiedBy>alaincugier</cp:lastModifiedBy>
  <cp:lastPrinted>2017-05-10T07:36:53Z</cp:lastPrinted>
  <dcterms:created xsi:type="dcterms:W3CDTF">2014-09-08T13:54:00Z</dcterms:created>
  <dcterms:modified xsi:type="dcterms:W3CDTF">2017-09-10T18:05:22Z</dcterms:modified>
</cp:coreProperties>
</file>