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 codeName="{7A2D7E96-6E34-419A-AE5F-296B3A7E7977}"/>
  <workbookPr codeName="ThisWorkbook"/>
  <mc:AlternateContent xmlns:mc="http://schemas.openxmlformats.org/markup-compatibility/2006">
    <mc:Choice Requires="x15">
      <x15ac:absPath xmlns:x15ac="http://schemas.microsoft.com/office/spreadsheetml/2010/11/ac" url="C:\Users\FredericMorana\JCI\"/>
    </mc:Choice>
  </mc:AlternateContent>
  <bookViews>
    <workbookView xWindow="0" yWindow="0" windowWidth="21600" windowHeight="8535" tabRatio="686"/>
  </bookViews>
  <sheets>
    <sheet name="Juin" sheetId="22" r:id="rId1"/>
    <sheet name="Feuil1" sheetId="16" r:id="rId2"/>
  </sheets>
  <definedNames>
    <definedName name="CalendrierAnnée" localSheetId="0">Juin!$AH$2</definedName>
    <definedName name="CalendrierAnnée">#REF!</definedName>
    <definedName name="CléCongés" localSheetId="0">Juin!$H$99</definedName>
    <definedName name="CléCongés">#REF!</definedName>
    <definedName name="CléMaladie" localSheetId="0">Juin!$P$99</definedName>
    <definedName name="CléMaladie">#REF!</definedName>
    <definedName name="CléPersonnalisée1" localSheetId="0">Juin!$T$99</definedName>
    <definedName name="CléPersonnalisée1">#REF!</definedName>
    <definedName name="CléPersonnalisée2" localSheetId="0">Juin!$Y$99</definedName>
    <definedName name="CléPersonnalisée2">#REF!</definedName>
    <definedName name="CléPersonnelle" localSheetId="0">Juin!$L$99</definedName>
    <definedName name="CléPersonnelle">#REF!</definedName>
    <definedName name="ÉtiquetteCléCongés" localSheetId="0">Juin!$I$99</definedName>
    <definedName name="ÉtiquetteCléCongés">#REF!</definedName>
    <definedName name="ÉtiquetteCléMaladie" localSheetId="0">Juin!$Q$99</definedName>
    <definedName name="ÉtiquetteCléMaladie">#REF!</definedName>
    <definedName name="ÉtiquetteCléPersonnalisée1" localSheetId="0">Juin!$U$99</definedName>
    <definedName name="ÉtiquetteCléPersonnalisée1">#REF!</definedName>
    <definedName name="ÉtiquetteCléPersonnalisée2" localSheetId="0">Juin!$Z$99</definedName>
    <definedName name="ÉtiquetteCléPersonnalisée2">#REF!</definedName>
    <definedName name="ÉtiquetteCléPersonnelle" localSheetId="0">Juin!$M$99</definedName>
    <definedName name="ÉtiquetteCléPersonnelle">#REF!</definedName>
    <definedName name="NomMois" localSheetId="0">Juin!$A$2</definedName>
  </definedNames>
  <calcPr calcId="152511"/>
</workbook>
</file>

<file path=xl/calcChain.xml><?xml version="1.0" encoding="utf-8"?>
<calcChain xmlns="http://schemas.openxmlformats.org/spreadsheetml/2006/main">
  <c r="AN91" i="22" l="1"/>
  <c r="AO91" i="22" s="1"/>
  <c r="AG91" i="22"/>
  <c r="AF91" i="22"/>
  <c r="AE91" i="22"/>
  <c r="AD91" i="22"/>
  <c r="AC91" i="22"/>
  <c r="AB91" i="22"/>
  <c r="AA91" i="22"/>
  <c r="Z91" i="22"/>
  <c r="Y91" i="22"/>
  <c r="X91" i="22"/>
  <c r="W91" i="22"/>
  <c r="V91" i="22"/>
  <c r="U91" i="22"/>
  <c r="T91" i="22"/>
  <c r="S91" i="22"/>
  <c r="R91" i="22"/>
  <c r="Q91" i="22"/>
  <c r="P91" i="22"/>
  <c r="O91" i="22"/>
  <c r="N91" i="22"/>
  <c r="M91" i="22"/>
  <c r="L91" i="22"/>
  <c r="K91" i="22"/>
  <c r="J91" i="22"/>
  <c r="I91" i="22"/>
  <c r="H91" i="22"/>
  <c r="G91" i="22"/>
  <c r="F91" i="22"/>
  <c r="E91" i="22"/>
  <c r="D91" i="22"/>
  <c r="C91" i="22"/>
  <c r="AL90" i="22"/>
  <c r="AK90" i="22"/>
  <c r="AJ90" i="22"/>
  <c r="AI90" i="22"/>
  <c r="AH90" i="22"/>
  <c r="AL89" i="22"/>
  <c r="AL91" i="22" s="1"/>
  <c r="AK89" i="22"/>
  <c r="AK91" i="22" s="1"/>
  <c r="AJ89" i="22"/>
  <c r="AI89" i="22"/>
  <c r="AH89" i="22"/>
  <c r="AH91" i="22" s="1"/>
  <c r="AJ91" i="22" l="1"/>
  <c r="AR91" i="22" s="1"/>
  <c r="AI91" i="22"/>
  <c r="AQ91" i="22" s="1"/>
  <c r="AN83" i="22"/>
  <c r="AN79" i="22"/>
  <c r="AN75" i="22"/>
  <c r="AN95" i="22" l="1"/>
  <c r="AO95" i="22" s="1"/>
  <c r="AG95" i="22"/>
  <c r="AF95" i="22"/>
  <c r="AE95" i="22"/>
  <c r="AD95" i="22"/>
  <c r="AC95" i="22"/>
  <c r="AB95" i="22"/>
  <c r="AA95" i="22"/>
  <c r="Z95" i="22"/>
  <c r="Y95" i="22"/>
  <c r="X95" i="22"/>
  <c r="W95" i="22"/>
  <c r="V95" i="22"/>
  <c r="U95" i="22"/>
  <c r="T95" i="22"/>
  <c r="S95" i="22"/>
  <c r="R95" i="22"/>
  <c r="Q95" i="22"/>
  <c r="P95" i="22"/>
  <c r="O95" i="22"/>
  <c r="N95" i="22"/>
  <c r="M95" i="22"/>
  <c r="L95" i="22"/>
  <c r="K95" i="22"/>
  <c r="J95" i="22"/>
  <c r="I95" i="22"/>
  <c r="H95" i="22"/>
  <c r="G95" i="22"/>
  <c r="F95" i="22"/>
  <c r="E95" i="22"/>
  <c r="D95" i="22"/>
  <c r="C95" i="22"/>
  <c r="AL94" i="22"/>
  <c r="AK94" i="22"/>
  <c r="AJ94" i="22"/>
  <c r="AI94" i="22"/>
  <c r="AH94" i="22"/>
  <c r="AL93" i="22"/>
  <c r="AK93" i="22"/>
  <c r="AJ93" i="22"/>
  <c r="AI93" i="22"/>
  <c r="AH93" i="22"/>
  <c r="AN87" i="22"/>
  <c r="AO87" i="22" s="1"/>
  <c r="AG87" i="22"/>
  <c r="AF87" i="22"/>
  <c r="AE87" i="22"/>
  <c r="AD87" i="22"/>
  <c r="AC87" i="22"/>
  <c r="AB87" i="22"/>
  <c r="AA87" i="22"/>
  <c r="Z87" i="22"/>
  <c r="Y87" i="22"/>
  <c r="X87" i="22"/>
  <c r="W87" i="22"/>
  <c r="V87" i="22"/>
  <c r="U87" i="22"/>
  <c r="T87" i="22"/>
  <c r="S87" i="22"/>
  <c r="R87" i="22"/>
  <c r="Q87" i="22"/>
  <c r="P87" i="22"/>
  <c r="O87" i="22"/>
  <c r="N87" i="22"/>
  <c r="M87" i="22"/>
  <c r="L87" i="22"/>
  <c r="K87" i="22"/>
  <c r="J87" i="22"/>
  <c r="I87" i="22"/>
  <c r="H87" i="22"/>
  <c r="G87" i="22"/>
  <c r="F87" i="22"/>
  <c r="E87" i="22"/>
  <c r="D87" i="22"/>
  <c r="C87" i="22"/>
  <c r="AL86" i="22"/>
  <c r="AK86" i="22"/>
  <c r="AJ86" i="22"/>
  <c r="AI86" i="22"/>
  <c r="AH86" i="22"/>
  <c r="AL85" i="22"/>
  <c r="AK85" i="22"/>
  <c r="AJ85" i="22"/>
  <c r="AI85" i="22"/>
  <c r="AH85" i="22"/>
  <c r="AO83" i="22"/>
  <c r="AG83" i="22"/>
  <c r="AF83" i="22"/>
  <c r="AE83" i="22"/>
  <c r="AD83" i="22"/>
  <c r="AC83" i="22"/>
  <c r="AB83" i="22"/>
  <c r="AA83" i="22"/>
  <c r="Z83" i="22"/>
  <c r="Y83" i="22"/>
  <c r="X83" i="22"/>
  <c r="W83" i="22"/>
  <c r="V83" i="22"/>
  <c r="U83" i="22"/>
  <c r="T83" i="22"/>
  <c r="S83" i="22"/>
  <c r="R83" i="22"/>
  <c r="Q83" i="22"/>
  <c r="P83" i="22"/>
  <c r="O83" i="22"/>
  <c r="N83" i="22"/>
  <c r="M83" i="22"/>
  <c r="L83" i="22"/>
  <c r="K83" i="22"/>
  <c r="J83" i="22"/>
  <c r="I83" i="22"/>
  <c r="H83" i="22"/>
  <c r="G83" i="22"/>
  <c r="F83" i="22"/>
  <c r="E83" i="22"/>
  <c r="D83" i="22"/>
  <c r="C83" i="22"/>
  <c r="AL82" i="22"/>
  <c r="AK82" i="22"/>
  <c r="AJ82" i="22"/>
  <c r="AI82" i="22"/>
  <c r="AH82" i="22"/>
  <c r="AL81" i="22"/>
  <c r="AK81" i="22"/>
  <c r="AJ81" i="22"/>
  <c r="AI81" i="22"/>
  <c r="AH81" i="22"/>
  <c r="AK95" i="22" l="1"/>
  <c r="AK83" i="22"/>
  <c r="AI87" i="22"/>
  <c r="AQ87" i="22" s="1"/>
  <c r="AH83" i="22"/>
  <c r="AL83" i="22"/>
  <c r="AJ87" i="22"/>
  <c r="AR87" i="22" s="1"/>
  <c r="AH95" i="22"/>
  <c r="AL95" i="22"/>
  <c r="AJ83" i="22"/>
  <c r="AR83" i="22" s="1"/>
  <c r="AI83" i="22"/>
  <c r="AQ83" i="22" s="1"/>
  <c r="AH87" i="22"/>
  <c r="AL87" i="22"/>
  <c r="AK87" i="22"/>
  <c r="AJ95" i="22"/>
  <c r="AR95" i="22" s="1"/>
  <c r="AI95" i="22"/>
  <c r="AQ95" i="22" s="1"/>
  <c r="AN67" i="22"/>
  <c r="AO67" i="22" s="1"/>
  <c r="AO79" i="22" l="1"/>
  <c r="AO75" i="22"/>
  <c r="AN71" i="22"/>
  <c r="AO71" i="22" s="1"/>
  <c r="AG79" i="22"/>
  <c r="AF79" i="22"/>
  <c r="AE79" i="22"/>
  <c r="AD79" i="22"/>
  <c r="AC79" i="22"/>
  <c r="AB79" i="22"/>
  <c r="AA79" i="22"/>
  <c r="Z79" i="22"/>
  <c r="Y79" i="22"/>
  <c r="X79" i="22"/>
  <c r="W79" i="22"/>
  <c r="V79" i="22"/>
  <c r="U79" i="22"/>
  <c r="T79" i="22"/>
  <c r="S79" i="22"/>
  <c r="R79" i="22"/>
  <c r="Q79" i="22"/>
  <c r="P79" i="22"/>
  <c r="O79" i="22"/>
  <c r="N79" i="22"/>
  <c r="M79" i="22"/>
  <c r="L79" i="22"/>
  <c r="K79" i="22"/>
  <c r="J79" i="22"/>
  <c r="I79" i="22"/>
  <c r="H79" i="22"/>
  <c r="G79" i="22"/>
  <c r="F79" i="22"/>
  <c r="E79" i="22"/>
  <c r="D79" i="22"/>
  <c r="C79" i="22"/>
  <c r="AL78" i="22"/>
  <c r="AK78" i="22"/>
  <c r="AJ78" i="22"/>
  <c r="AI78" i="22"/>
  <c r="AH78" i="22"/>
  <c r="AL77" i="22"/>
  <c r="AK77" i="22"/>
  <c r="AJ77" i="22"/>
  <c r="AI77" i="22"/>
  <c r="AH77" i="22"/>
  <c r="AG75" i="22"/>
  <c r="AF75" i="22"/>
  <c r="AE75" i="22"/>
  <c r="AD75" i="22"/>
  <c r="AC75" i="22"/>
  <c r="AB75" i="22"/>
  <c r="AA75" i="22"/>
  <c r="Z75" i="22"/>
  <c r="Y75" i="22"/>
  <c r="X75" i="22"/>
  <c r="W75" i="22"/>
  <c r="V75" i="22"/>
  <c r="U75" i="22"/>
  <c r="T75" i="22"/>
  <c r="S75" i="22"/>
  <c r="R75" i="22"/>
  <c r="Q75" i="22"/>
  <c r="P75" i="22"/>
  <c r="O75" i="22"/>
  <c r="N75" i="22"/>
  <c r="M75" i="22"/>
  <c r="L75" i="22"/>
  <c r="K75" i="22"/>
  <c r="J75" i="22"/>
  <c r="I75" i="22"/>
  <c r="H75" i="22"/>
  <c r="G75" i="22"/>
  <c r="F75" i="22"/>
  <c r="E75" i="22"/>
  <c r="D75" i="22"/>
  <c r="C75" i="22"/>
  <c r="AL74" i="22"/>
  <c r="AK74" i="22"/>
  <c r="AJ74" i="22"/>
  <c r="AI74" i="22"/>
  <c r="AH74" i="22"/>
  <c r="AL73" i="22"/>
  <c r="AK73" i="22"/>
  <c r="AJ73" i="22"/>
  <c r="AI73" i="22"/>
  <c r="AH73" i="22"/>
  <c r="AG71" i="22"/>
  <c r="AF71" i="22"/>
  <c r="AE71" i="22"/>
  <c r="AD71" i="22"/>
  <c r="AC71" i="22"/>
  <c r="AB71" i="22"/>
  <c r="AA71" i="22"/>
  <c r="Z71" i="22"/>
  <c r="Y71" i="22"/>
  <c r="X71" i="22"/>
  <c r="W71" i="22"/>
  <c r="V71" i="22"/>
  <c r="U71" i="22"/>
  <c r="T71" i="22"/>
  <c r="S71" i="22"/>
  <c r="R71" i="22"/>
  <c r="Q71" i="22"/>
  <c r="P71" i="22"/>
  <c r="O71" i="22"/>
  <c r="N71" i="22"/>
  <c r="M71" i="22"/>
  <c r="L71" i="22"/>
  <c r="K71" i="22"/>
  <c r="J71" i="22"/>
  <c r="I71" i="22"/>
  <c r="H71" i="22"/>
  <c r="G71" i="22"/>
  <c r="F71" i="22"/>
  <c r="E71" i="22"/>
  <c r="D71" i="22"/>
  <c r="C71" i="22"/>
  <c r="AL70" i="22"/>
  <c r="AK70" i="22"/>
  <c r="AJ70" i="22"/>
  <c r="AI70" i="22"/>
  <c r="AH70" i="22"/>
  <c r="AL69" i="22"/>
  <c r="AK69" i="22"/>
  <c r="AJ69" i="22"/>
  <c r="AI69" i="22"/>
  <c r="AH69" i="22"/>
  <c r="AG67" i="22"/>
  <c r="AF67" i="22"/>
  <c r="AE67" i="22"/>
  <c r="AD67" i="22"/>
  <c r="AC67" i="22"/>
  <c r="AB67" i="22"/>
  <c r="AA67" i="22"/>
  <c r="Z67" i="22"/>
  <c r="Y67" i="22"/>
  <c r="X67" i="22"/>
  <c r="W67" i="22"/>
  <c r="V67" i="22"/>
  <c r="U67" i="22"/>
  <c r="T67" i="22"/>
  <c r="S67" i="22"/>
  <c r="R67" i="22"/>
  <c r="Q67" i="22"/>
  <c r="P67" i="22"/>
  <c r="O67" i="22"/>
  <c r="N67" i="22"/>
  <c r="M67" i="22"/>
  <c r="L67" i="22"/>
  <c r="K67" i="22"/>
  <c r="J67" i="22"/>
  <c r="I67" i="22"/>
  <c r="H67" i="22"/>
  <c r="G67" i="22"/>
  <c r="F67" i="22"/>
  <c r="E67" i="22"/>
  <c r="D67" i="22"/>
  <c r="C67" i="22"/>
  <c r="AL66" i="22"/>
  <c r="AK66" i="22"/>
  <c r="AJ66" i="22"/>
  <c r="AI66" i="22"/>
  <c r="AH66" i="22"/>
  <c r="AL65" i="22"/>
  <c r="AK65" i="22"/>
  <c r="AJ65" i="22"/>
  <c r="AI65" i="22"/>
  <c r="AH65" i="22"/>
  <c r="AN59" i="22"/>
  <c r="AO59" i="22" s="1"/>
  <c r="AG59" i="22"/>
  <c r="AF59" i="22"/>
  <c r="AE59" i="22"/>
  <c r="AD59" i="22"/>
  <c r="AC59" i="22"/>
  <c r="AB59" i="22"/>
  <c r="AA59" i="22"/>
  <c r="Z59" i="22"/>
  <c r="Y59" i="22"/>
  <c r="X59" i="22"/>
  <c r="W59" i="22"/>
  <c r="V59" i="22"/>
  <c r="U59" i="22"/>
  <c r="T59" i="22"/>
  <c r="S59" i="22"/>
  <c r="R59" i="22"/>
  <c r="Q59" i="22"/>
  <c r="P59" i="22"/>
  <c r="O59" i="22"/>
  <c r="N59" i="22"/>
  <c r="M59" i="22"/>
  <c r="L59" i="22"/>
  <c r="K59" i="22"/>
  <c r="J59" i="22"/>
  <c r="I59" i="22"/>
  <c r="H59" i="22"/>
  <c r="G59" i="22"/>
  <c r="F59" i="22"/>
  <c r="E59" i="22"/>
  <c r="D59" i="22"/>
  <c r="C59" i="22"/>
  <c r="AL58" i="22"/>
  <c r="AK58" i="22"/>
  <c r="AJ58" i="22"/>
  <c r="AI58" i="22"/>
  <c r="AH58" i="22"/>
  <c r="AL57" i="22"/>
  <c r="AK57" i="22"/>
  <c r="AJ57" i="22"/>
  <c r="AI57" i="22"/>
  <c r="AH57" i="22"/>
  <c r="AI75" i="22" l="1"/>
  <c r="AQ75" i="22" s="1"/>
  <c r="AK75" i="22"/>
  <c r="AH79" i="22"/>
  <c r="AJ79" i="22"/>
  <c r="AR79" i="22" s="1"/>
  <c r="AL79" i="22"/>
  <c r="AK79" i="22"/>
  <c r="AI79" i="22"/>
  <c r="AQ79" i="22" s="1"/>
  <c r="AJ75" i="22"/>
  <c r="AR75" i="22" s="1"/>
  <c r="AI71" i="22"/>
  <c r="AQ71" i="22" s="1"/>
  <c r="AH75" i="22"/>
  <c r="AL75" i="22"/>
  <c r="AI59" i="22"/>
  <c r="AQ59" i="22" s="1"/>
  <c r="AK67" i="22"/>
  <c r="AH71" i="22"/>
  <c r="AL71" i="22"/>
  <c r="AK59" i="22"/>
  <c r="AI67" i="22"/>
  <c r="AQ67" i="22" s="1"/>
  <c r="AJ71" i="22"/>
  <c r="AR71" i="22" s="1"/>
  <c r="AK71" i="22"/>
  <c r="AH67" i="22"/>
  <c r="AL67" i="22"/>
  <c r="AH59" i="22"/>
  <c r="AL59" i="22"/>
  <c r="AJ67" i="22"/>
  <c r="AR67" i="22" s="1"/>
  <c r="AJ59" i="22"/>
  <c r="AR59" i="22" s="1"/>
  <c r="AN7" i="22"/>
  <c r="AO7" i="22" s="1"/>
  <c r="AG7" i="22"/>
  <c r="AF7" i="22"/>
  <c r="AE7" i="22"/>
  <c r="AD7" i="22"/>
  <c r="AC7" i="22"/>
  <c r="AB7" i="22"/>
  <c r="AA7" i="22"/>
  <c r="Z7" i="22"/>
  <c r="Y7" i="22"/>
  <c r="X7" i="22"/>
  <c r="W7" i="22"/>
  <c r="V7" i="22"/>
  <c r="U7" i="22"/>
  <c r="T7" i="22"/>
  <c r="S7" i="22"/>
  <c r="R7" i="22"/>
  <c r="Q7" i="22"/>
  <c r="P7" i="22"/>
  <c r="O7" i="22"/>
  <c r="N7" i="22"/>
  <c r="M7" i="22"/>
  <c r="L7" i="22"/>
  <c r="K7" i="22"/>
  <c r="J7" i="22"/>
  <c r="I7" i="22"/>
  <c r="H7" i="22"/>
  <c r="G7" i="22"/>
  <c r="F7" i="22"/>
  <c r="E7" i="22"/>
  <c r="D7" i="22"/>
  <c r="C7" i="22"/>
  <c r="AN63" i="22" l="1"/>
  <c r="AN55" i="22"/>
  <c r="AN51" i="22"/>
  <c r="AN47" i="22"/>
  <c r="AN43" i="22"/>
  <c r="AN39" i="22"/>
  <c r="AN35" i="22"/>
  <c r="AN31" i="22"/>
  <c r="AN27" i="22"/>
  <c r="AN23" i="22"/>
  <c r="AN19" i="22"/>
  <c r="AN15" i="22"/>
  <c r="AN11" i="22"/>
  <c r="AI62" i="22"/>
  <c r="AI61" i="22"/>
  <c r="AI54" i="22"/>
  <c r="AI53" i="22"/>
  <c r="AI50" i="22"/>
  <c r="AI49" i="22"/>
  <c r="AI46" i="22"/>
  <c r="AI45" i="22"/>
  <c r="AI42" i="22"/>
  <c r="AI41" i="22"/>
  <c r="AI38" i="22"/>
  <c r="AI37" i="22"/>
  <c r="AI34" i="22"/>
  <c r="AI33" i="22"/>
  <c r="AI30" i="22"/>
  <c r="AI29" i="22"/>
  <c r="AI26" i="22"/>
  <c r="AI25" i="22"/>
  <c r="AI22" i="22"/>
  <c r="AI21" i="22"/>
  <c r="AI18" i="22"/>
  <c r="AI17" i="22"/>
  <c r="AI14" i="22"/>
  <c r="AI13" i="22"/>
  <c r="AI10" i="22"/>
  <c r="AI9" i="22"/>
  <c r="AI6" i="22"/>
  <c r="AI5" i="22"/>
  <c r="AI7" i="22" l="1"/>
  <c r="AQ7" i="22" s="1"/>
  <c r="AO63" i="22"/>
  <c r="AO55" i="22"/>
  <c r="AO51" i="22"/>
  <c r="AO47" i="22"/>
  <c r="AO43" i="22"/>
  <c r="AO39" i="22"/>
  <c r="AO35" i="22"/>
  <c r="AO31" i="22"/>
  <c r="AO27" i="22"/>
  <c r="AO23" i="22"/>
  <c r="AO19" i="22"/>
  <c r="AO15" i="22"/>
  <c r="AO11" i="22"/>
  <c r="C63" i="22" l="1"/>
  <c r="C55" i="22"/>
  <c r="C51" i="22"/>
  <c r="C47" i="22"/>
  <c r="C43" i="22"/>
  <c r="C39" i="22"/>
  <c r="C31" i="22"/>
  <c r="C27" i="22"/>
  <c r="C19" i="22"/>
  <c r="D19" i="22"/>
  <c r="C15" i="22"/>
  <c r="D15" i="22"/>
  <c r="C11" i="22"/>
  <c r="AF3" i="22"/>
  <c r="AE3" i="22"/>
  <c r="AD3" i="22"/>
  <c r="AC3" i="22"/>
  <c r="AB3" i="22"/>
  <c r="AA3" i="22"/>
  <c r="Z3" i="22"/>
  <c r="Y3" i="22"/>
  <c r="X3" i="22"/>
  <c r="W3" i="22"/>
  <c r="V3" i="22"/>
  <c r="U3" i="22"/>
  <c r="T3" i="22"/>
  <c r="S3" i="22"/>
  <c r="R3" i="22"/>
  <c r="Q3" i="22"/>
  <c r="P3" i="22"/>
  <c r="O3" i="22"/>
  <c r="N3" i="22"/>
  <c r="M3" i="22"/>
  <c r="L3" i="22"/>
  <c r="K3" i="22"/>
  <c r="J3" i="22"/>
  <c r="I3" i="22"/>
  <c r="H3" i="22"/>
  <c r="G3" i="22"/>
  <c r="F3" i="22"/>
  <c r="E3" i="22"/>
  <c r="D3" i="22"/>
  <c r="C3" i="22"/>
  <c r="AG63" i="22"/>
  <c r="AF63" i="22"/>
  <c r="AE63" i="22"/>
  <c r="AD63" i="22"/>
  <c r="AC63" i="22"/>
  <c r="AB63" i="22"/>
  <c r="AA63" i="22"/>
  <c r="Z63" i="22"/>
  <c r="Y63" i="22"/>
  <c r="X63" i="22"/>
  <c r="W63" i="22"/>
  <c r="V63" i="22"/>
  <c r="U63" i="22"/>
  <c r="T63" i="22"/>
  <c r="S63" i="22"/>
  <c r="R63" i="22"/>
  <c r="Q63" i="22"/>
  <c r="P63" i="22"/>
  <c r="O63" i="22"/>
  <c r="N63" i="22"/>
  <c r="M63" i="22"/>
  <c r="L63" i="22"/>
  <c r="K63" i="22"/>
  <c r="J63" i="22"/>
  <c r="I63" i="22"/>
  <c r="H63" i="22"/>
  <c r="G63" i="22"/>
  <c r="F63" i="22"/>
  <c r="E63" i="22"/>
  <c r="D63" i="22"/>
  <c r="AL62" i="22"/>
  <c r="AK62" i="22"/>
  <c r="AJ62" i="22"/>
  <c r="AH62" i="22"/>
  <c r="AL61" i="22"/>
  <c r="AK61" i="22"/>
  <c r="AJ61" i="22"/>
  <c r="AH61" i="22"/>
  <c r="AG55" i="22"/>
  <c r="AF55" i="22"/>
  <c r="AE55" i="22"/>
  <c r="AD55" i="22"/>
  <c r="AC55" i="22"/>
  <c r="AB55" i="22"/>
  <c r="AA55" i="22"/>
  <c r="Z55" i="22"/>
  <c r="Y55" i="22"/>
  <c r="X55" i="22"/>
  <c r="W55" i="22"/>
  <c r="V55" i="22"/>
  <c r="U55" i="22"/>
  <c r="T55" i="22"/>
  <c r="S55" i="22"/>
  <c r="R55" i="22"/>
  <c r="Q55" i="22"/>
  <c r="P55" i="22"/>
  <c r="O55" i="22"/>
  <c r="N55" i="22"/>
  <c r="M55" i="22"/>
  <c r="L55" i="22"/>
  <c r="K55" i="22"/>
  <c r="J55" i="22"/>
  <c r="I55" i="22"/>
  <c r="H55" i="22"/>
  <c r="G55" i="22"/>
  <c r="F55" i="22"/>
  <c r="E55" i="22"/>
  <c r="D55" i="22"/>
  <c r="AL54" i="22"/>
  <c r="AK54" i="22"/>
  <c r="AJ54" i="22"/>
  <c r="AH54" i="22"/>
  <c r="AL53" i="22"/>
  <c r="AK53" i="22"/>
  <c r="AJ53" i="22"/>
  <c r="AH53" i="22"/>
  <c r="AG51" i="22"/>
  <c r="AF51" i="22"/>
  <c r="AE51" i="22"/>
  <c r="AD51" i="22"/>
  <c r="AC51" i="22"/>
  <c r="AB51" i="22"/>
  <c r="AA51" i="22"/>
  <c r="Z51" i="22"/>
  <c r="Y51" i="22"/>
  <c r="X51" i="22"/>
  <c r="W51" i="22"/>
  <c r="V51" i="22"/>
  <c r="U51" i="22"/>
  <c r="T51" i="22"/>
  <c r="S51" i="22"/>
  <c r="R51" i="22"/>
  <c r="Q51" i="22"/>
  <c r="P51" i="22"/>
  <c r="O51" i="22"/>
  <c r="N51" i="22"/>
  <c r="M51" i="22"/>
  <c r="L51" i="22"/>
  <c r="K51" i="22"/>
  <c r="J51" i="22"/>
  <c r="I51" i="22"/>
  <c r="H51" i="22"/>
  <c r="G51" i="22"/>
  <c r="F51" i="22"/>
  <c r="E51" i="22"/>
  <c r="D51" i="22"/>
  <c r="AL50" i="22"/>
  <c r="AK50" i="22"/>
  <c r="AJ50" i="22"/>
  <c r="AH50" i="22"/>
  <c r="AL49" i="22"/>
  <c r="AK49" i="22"/>
  <c r="AJ49" i="22"/>
  <c r="AH49" i="22"/>
  <c r="AG47" i="22"/>
  <c r="AF47" i="22"/>
  <c r="AE47" i="22"/>
  <c r="AD47" i="22"/>
  <c r="AC47" i="22"/>
  <c r="AB47" i="22"/>
  <c r="AA47" i="22"/>
  <c r="Z47" i="22"/>
  <c r="Y47" i="22"/>
  <c r="X47" i="22"/>
  <c r="W47" i="22"/>
  <c r="V47" i="22"/>
  <c r="U47" i="22"/>
  <c r="T47" i="22"/>
  <c r="S47" i="22"/>
  <c r="R47" i="22"/>
  <c r="Q47" i="22"/>
  <c r="P47" i="22"/>
  <c r="O47" i="22"/>
  <c r="N47" i="22"/>
  <c r="M47" i="22"/>
  <c r="L47" i="22"/>
  <c r="K47" i="22"/>
  <c r="J47" i="22"/>
  <c r="I47" i="22"/>
  <c r="H47" i="22"/>
  <c r="G47" i="22"/>
  <c r="F47" i="22"/>
  <c r="E47" i="22"/>
  <c r="D47" i="22"/>
  <c r="AL46" i="22"/>
  <c r="AK46" i="22"/>
  <c r="AJ46" i="22"/>
  <c r="AH46" i="22"/>
  <c r="AL45" i="22"/>
  <c r="AK45" i="22"/>
  <c r="AJ45" i="22"/>
  <c r="AH45" i="22"/>
  <c r="AG43" i="22"/>
  <c r="AF43" i="22"/>
  <c r="AE43" i="22"/>
  <c r="AD43" i="22"/>
  <c r="AC43" i="22"/>
  <c r="AB43" i="22"/>
  <c r="AA43" i="22"/>
  <c r="Z43" i="22"/>
  <c r="Y43" i="22"/>
  <c r="X43" i="22"/>
  <c r="W43" i="22"/>
  <c r="V43" i="22"/>
  <c r="U43" i="22"/>
  <c r="T43" i="22"/>
  <c r="S43" i="22"/>
  <c r="R43" i="22"/>
  <c r="Q43" i="22"/>
  <c r="P43" i="22"/>
  <c r="O43" i="22"/>
  <c r="N43" i="22"/>
  <c r="M43" i="22"/>
  <c r="L43" i="22"/>
  <c r="K43" i="22"/>
  <c r="J43" i="22"/>
  <c r="I43" i="22"/>
  <c r="H43" i="22"/>
  <c r="G43" i="22"/>
  <c r="F43" i="22"/>
  <c r="E43" i="22"/>
  <c r="D43" i="22"/>
  <c r="AL42" i="22"/>
  <c r="AK42" i="22"/>
  <c r="AJ42" i="22"/>
  <c r="AH42" i="22"/>
  <c r="AL41" i="22"/>
  <c r="AK41" i="22"/>
  <c r="AJ41" i="22"/>
  <c r="AH41" i="22"/>
  <c r="AG39" i="22"/>
  <c r="AF39" i="22"/>
  <c r="AE39" i="22"/>
  <c r="AD39" i="22"/>
  <c r="AC39" i="22"/>
  <c r="AB39" i="22"/>
  <c r="AA39" i="22"/>
  <c r="Z39" i="22"/>
  <c r="Y39" i="22"/>
  <c r="X39" i="22"/>
  <c r="W39" i="22"/>
  <c r="V39" i="22"/>
  <c r="U39" i="22"/>
  <c r="T39" i="22"/>
  <c r="S39" i="22"/>
  <c r="R39" i="22"/>
  <c r="Q39" i="22"/>
  <c r="P39" i="22"/>
  <c r="O39" i="22"/>
  <c r="N39" i="22"/>
  <c r="M39" i="22"/>
  <c r="L39" i="22"/>
  <c r="K39" i="22"/>
  <c r="J39" i="22"/>
  <c r="I39" i="22"/>
  <c r="H39" i="22"/>
  <c r="G39" i="22"/>
  <c r="F39" i="22"/>
  <c r="E39" i="22"/>
  <c r="D39" i="22"/>
  <c r="AL38" i="22"/>
  <c r="AK38" i="22"/>
  <c r="AJ38" i="22"/>
  <c r="AH38" i="22"/>
  <c r="AL37" i="22"/>
  <c r="AK37" i="22"/>
  <c r="AJ37" i="22"/>
  <c r="AH37" i="22"/>
  <c r="AG35" i="22"/>
  <c r="AF35" i="22"/>
  <c r="AE35" i="22"/>
  <c r="AD35" i="22"/>
  <c r="AC35" i="22"/>
  <c r="AB35" i="22"/>
  <c r="AA35" i="22"/>
  <c r="Z35" i="22"/>
  <c r="Y35" i="22"/>
  <c r="X35" i="22"/>
  <c r="W35" i="22"/>
  <c r="V35" i="22"/>
  <c r="U35" i="22"/>
  <c r="T35" i="22"/>
  <c r="S35" i="22"/>
  <c r="R35" i="22"/>
  <c r="Q35" i="22"/>
  <c r="P35" i="22"/>
  <c r="O35" i="22"/>
  <c r="N35" i="22"/>
  <c r="M35" i="22"/>
  <c r="L35" i="22"/>
  <c r="K35" i="22"/>
  <c r="J35" i="22"/>
  <c r="I35" i="22"/>
  <c r="H35" i="22"/>
  <c r="G35" i="22"/>
  <c r="F35" i="22"/>
  <c r="E35" i="22"/>
  <c r="D35" i="22"/>
  <c r="C35" i="22"/>
  <c r="AL34" i="22"/>
  <c r="AK34" i="22"/>
  <c r="AJ34" i="22"/>
  <c r="AH34" i="22"/>
  <c r="AL33" i="22"/>
  <c r="AK33" i="22"/>
  <c r="AJ33" i="22"/>
  <c r="AH33" i="22"/>
  <c r="AG31" i="22"/>
  <c r="AF31" i="22"/>
  <c r="AE31" i="22"/>
  <c r="AD31" i="22"/>
  <c r="AC31" i="22"/>
  <c r="AB31" i="22"/>
  <c r="AA31" i="22"/>
  <c r="Z31" i="22"/>
  <c r="Y31" i="22"/>
  <c r="X31" i="22"/>
  <c r="W31" i="22"/>
  <c r="V31" i="22"/>
  <c r="U31" i="22"/>
  <c r="T31" i="22"/>
  <c r="S31" i="22"/>
  <c r="R31" i="22"/>
  <c r="Q31" i="22"/>
  <c r="P31" i="22"/>
  <c r="O31" i="22"/>
  <c r="N31" i="22"/>
  <c r="M31" i="22"/>
  <c r="L31" i="22"/>
  <c r="K31" i="22"/>
  <c r="J31" i="22"/>
  <c r="I31" i="22"/>
  <c r="H31" i="22"/>
  <c r="G31" i="22"/>
  <c r="F31" i="22"/>
  <c r="E31" i="22"/>
  <c r="D31" i="22"/>
  <c r="AL30" i="22"/>
  <c r="AK30" i="22"/>
  <c r="AJ30" i="22"/>
  <c r="AH30" i="22"/>
  <c r="AL29" i="22"/>
  <c r="AK29" i="22"/>
  <c r="AJ29" i="22"/>
  <c r="AH29" i="22"/>
  <c r="AG27" i="22"/>
  <c r="AF27" i="22"/>
  <c r="AE27" i="22"/>
  <c r="AD27" i="22"/>
  <c r="AC27" i="22"/>
  <c r="AB27" i="22"/>
  <c r="AA27" i="22"/>
  <c r="Z27" i="22"/>
  <c r="Y27" i="22"/>
  <c r="X27" i="22"/>
  <c r="W27" i="22"/>
  <c r="V27" i="22"/>
  <c r="U27" i="22"/>
  <c r="T27" i="22"/>
  <c r="S27" i="22"/>
  <c r="R27" i="22"/>
  <c r="Q27" i="22"/>
  <c r="P27" i="22"/>
  <c r="O27" i="22"/>
  <c r="N27" i="22"/>
  <c r="M27" i="22"/>
  <c r="L27" i="22"/>
  <c r="K27" i="22"/>
  <c r="J27" i="22"/>
  <c r="I27" i="22"/>
  <c r="H27" i="22"/>
  <c r="G27" i="22"/>
  <c r="F27" i="22"/>
  <c r="E27" i="22"/>
  <c r="D27" i="22"/>
  <c r="AL26" i="22"/>
  <c r="AK26" i="22"/>
  <c r="AJ26" i="22"/>
  <c r="AH26" i="22"/>
  <c r="AL25" i="22"/>
  <c r="AK25" i="22"/>
  <c r="AJ25" i="22"/>
  <c r="AH25" i="22"/>
  <c r="AG23" i="22"/>
  <c r="AF23" i="22"/>
  <c r="AE23" i="22"/>
  <c r="AD23" i="22"/>
  <c r="AC23" i="22"/>
  <c r="AB23" i="22"/>
  <c r="AA23" i="22"/>
  <c r="Z23" i="22"/>
  <c r="Y23" i="22"/>
  <c r="X23" i="22"/>
  <c r="W23" i="22"/>
  <c r="V23" i="22"/>
  <c r="U23" i="22"/>
  <c r="T23" i="22"/>
  <c r="S23" i="22"/>
  <c r="R23" i="22"/>
  <c r="Q23" i="22"/>
  <c r="P23" i="22"/>
  <c r="O23" i="22"/>
  <c r="N23" i="22"/>
  <c r="M23" i="22"/>
  <c r="L23" i="22"/>
  <c r="K23" i="22"/>
  <c r="J23" i="22"/>
  <c r="I23" i="22"/>
  <c r="H23" i="22"/>
  <c r="G23" i="22"/>
  <c r="F23" i="22"/>
  <c r="E23" i="22"/>
  <c r="D23" i="22"/>
  <c r="C23" i="22"/>
  <c r="AL22" i="22"/>
  <c r="AK22" i="22"/>
  <c r="AJ22" i="22"/>
  <c r="AH22" i="22"/>
  <c r="AL21" i="22"/>
  <c r="AK21" i="22"/>
  <c r="AJ21" i="22"/>
  <c r="AH21" i="22"/>
  <c r="AH23" i="22" s="1"/>
  <c r="AG19" i="22"/>
  <c r="AF19" i="22"/>
  <c r="AE19" i="22"/>
  <c r="AD19" i="22"/>
  <c r="AC19" i="22"/>
  <c r="AB19" i="22"/>
  <c r="AA19" i="22"/>
  <c r="Z19" i="22"/>
  <c r="Y19" i="22"/>
  <c r="X19" i="22"/>
  <c r="W19" i="22"/>
  <c r="V19" i="22"/>
  <c r="U19" i="22"/>
  <c r="T19" i="22"/>
  <c r="S19" i="22"/>
  <c r="R19" i="22"/>
  <c r="Q19" i="22"/>
  <c r="P19" i="22"/>
  <c r="O19" i="22"/>
  <c r="N19" i="22"/>
  <c r="M19" i="22"/>
  <c r="L19" i="22"/>
  <c r="K19" i="22"/>
  <c r="J19" i="22"/>
  <c r="I19" i="22"/>
  <c r="H19" i="22"/>
  <c r="G19" i="22"/>
  <c r="F19" i="22"/>
  <c r="E19" i="22"/>
  <c r="AL18" i="22"/>
  <c r="AK18" i="22"/>
  <c r="AJ18" i="22"/>
  <c r="AH18" i="22"/>
  <c r="AL17" i="22"/>
  <c r="AK17" i="22"/>
  <c r="AJ17" i="22"/>
  <c r="AH17" i="22"/>
  <c r="AG15" i="22"/>
  <c r="AF15" i="22"/>
  <c r="AE15" i="22"/>
  <c r="AD15" i="22"/>
  <c r="AC15" i="22"/>
  <c r="AB15" i="22"/>
  <c r="AA15" i="22"/>
  <c r="Z15" i="22"/>
  <c r="Y15" i="22"/>
  <c r="X15" i="22"/>
  <c r="W15" i="22"/>
  <c r="V15" i="22"/>
  <c r="U15" i="22"/>
  <c r="T15" i="22"/>
  <c r="S15" i="22"/>
  <c r="R15" i="22"/>
  <c r="Q15" i="22"/>
  <c r="P15" i="22"/>
  <c r="O15" i="22"/>
  <c r="N15" i="22"/>
  <c r="M15" i="22"/>
  <c r="L15" i="22"/>
  <c r="K15" i="22"/>
  <c r="J15" i="22"/>
  <c r="I15" i="22"/>
  <c r="H15" i="22"/>
  <c r="G15" i="22"/>
  <c r="F15" i="22"/>
  <c r="E15" i="22"/>
  <c r="AL14" i="22"/>
  <c r="AK14" i="22"/>
  <c r="AJ14" i="22"/>
  <c r="AI15" i="22"/>
  <c r="AQ15" i="22" s="1"/>
  <c r="AH14" i="22"/>
  <c r="AL13" i="22"/>
  <c r="AK13" i="22"/>
  <c r="AJ13" i="22"/>
  <c r="AH13" i="22"/>
  <c r="AG11" i="22"/>
  <c r="AF11" i="22"/>
  <c r="AE11" i="22"/>
  <c r="AD11" i="22"/>
  <c r="AC11" i="22"/>
  <c r="AB11" i="22"/>
  <c r="AA11" i="22"/>
  <c r="Z11" i="22"/>
  <c r="Y11" i="22"/>
  <c r="X11" i="22"/>
  <c r="W11" i="22"/>
  <c r="V11" i="22"/>
  <c r="U11" i="22"/>
  <c r="T11" i="22"/>
  <c r="S11" i="22"/>
  <c r="R11" i="22"/>
  <c r="Q11" i="22"/>
  <c r="P11" i="22"/>
  <c r="O11" i="22"/>
  <c r="N11" i="22"/>
  <c r="M11" i="22"/>
  <c r="L11" i="22"/>
  <c r="K11" i="22"/>
  <c r="J11" i="22"/>
  <c r="I11" i="22"/>
  <c r="H11" i="22"/>
  <c r="G11" i="22"/>
  <c r="F11" i="22"/>
  <c r="E11" i="22"/>
  <c r="D11" i="22"/>
  <c r="AL10" i="22"/>
  <c r="AK10" i="22"/>
  <c r="AJ10" i="22"/>
  <c r="AH10" i="22"/>
  <c r="AL9" i="22"/>
  <c r="AK9" i="22"/>
  <c r="AJ9" i="22"/>
  <c r="AH9" i="22"/>
  <c r="AL6" i="22"/>
  <c r="AK6" i="22"/>
  <c r="AJ6" i="22"/>
  <c r="AH6" i="22"/>
  <c r="AL5" i="22"/>
  <c r="AK5" i="22"/>
  <c r="AJ5" i="22"/>
  <c r="AH5" i="22"/>
  <c r="AK19" i="22" l="1"/>
  <c r="AL23" i="22"/>
  <c r="AK27" i="22"/>
  <c r="AK31" i="22"/>
  <c r="AK35" i="22"/>
  <c r="AJ39" i="22"/>
  <c r="AR39" i="22" s="1"/>
  <c r="AJ55" i="22"/>
  <c r="AR55" i="22" s="1"/>
  <c r="AJ63" i="22"/>
  <c r="AR63" i="22" s="1"/>
  <c r="AJ11" i="22"/>
  <c r="AR11" i="22" s="1"/>
  <c r="AK63" i="22"/>
  <c r="AJ47" i="22"/>
  <c r="AR47" i="22" s="1"/>
  <c r="AJ51" i="22"/>
  <c r="AR51" i="22" s="1"/>
  <c r="AJ15" i="22"/>
  <c r="AR15" i="22" s="1"/>
  <c r="AJ43" i="22"/>
  <c r="AR43" i="22" s="1"/>
  <c r="AK7" i="22"/>
  <c r="AL7" i="22"/>
  <c r="AH7" i="22"/>
  <c r="AJ7" i="22"/>
  <c r="AR7" i="22" s="1"/>
  <c r="AJ27" i="22"/>
  <c r="AR27" i="22" s="1"/>
  <c r="AJ31" i="22"/>
  <c r="AR31" i="22" s="1"/>
  <c r="AJ35" i="22"/>
  <c r="AR35" i="22" s="1"/>
  <c r="AI35" i="22"/>
  <c r="AQ35" i="22" s="1"/>
  <c r="AI39" i="22"/>
  <c r="AQ39" i="22" s="1"/>
  <c r="AI43" i="22"/>
  <c r="AQ43" i="22" s="1"/>
  <c r="AI47" i="22"/>
  <c r="AQ47" i="22" s="1"/>
  <c r="AI51" i="22"/>
  <c r="AQ51" i="22" s="1"/>
  <c r="AI55" i="22"/>
  <c r="AQ55" i="22" s="1"/>
  <c r="AI63" i="22"/>
  <c r="AQ63" i="22" s="1"/>
  <c r="AK11" i="22"/>
  <c r="AK15" i="22"/>
  <c r="AH19" i="22"/>
  <c r="AL19" i="22"/>
  <c r="AK23" i="22"/>
  <c r="AH11" i="22"/>
  <c r="AL11" i="22"/>
  <c r="AH15" i="22"/>
  <c r="AL15" i="22"/>
  <c r="AI19" i="22"/>
  <c r="AI23" i="22"/>
  <c r="AQ23" i="22" s="1"/>
  <c r="AH27" i="22"/>
  <c r="AL27" i="22"/>
  <c r="AH31" i="22"/>
  <c r="AL31" i="22"/>
  <c r="AH35" i="22"/>
  <c r="AL35" i="22"/>
  <c r="AK39" i="22"/>
  <c r="AK43" i="22"/>
  <c r="AK47" i="22"/>
  <c r="AK51" i="22"/>
  <c r="AK55" i="22"/>
  <c r="AI11" i="22"/>
  <c r="AQ11" i="22" s="1"/>
  <c r="AJ19" i="22"/>
  <c r="AR19" i="22" s="1"/>
  <c r="AJ23" i="22"/>
  <c r="AR23" i="22" s="1"/>
  <c r="AI27" i="22"/>
  <c r="AQ27" i="22" s="1"/>
  <c r="AI31" i="22"/>
  <c r="AH39" i="22"/>
  <c r="AL39" i="22"/>
  <c r="AH43" i="22"/>
  <c r="AL43" i="22"/>
  <c r="AH47" i="22"/>
  <c r="AL47" i="22"/>
  <c r="AH51" i="22"/>
  <c r="AL51" i="22"/>
  <c r="AH55" i="22"/>
  <c r="AL55" i="22"/>
  <c r="AH63" i="22"/>
  <c r="AL63" i="22"/>
  <c r="AQ19" i="22" l="1"/>
  <c r="AQ31" i="22"/>
</calcChain>
</file>

<file path=xl/sharedStrings.xml><?xml version="1.0" encoding="utf-8"?>
<sst xmlns="http://schemas.openxmlformats.org/spreadsheetml/2006/main" count="123" uniqueCount="44">
  <si>
    <t>Planification des absences des employés</t>
  </si>
  <si>
    <t>Dates d’absence</t>
  </si>
  <si>
    <t>M</t>
  </si>
  <si>
    <t>Congés</t>
  </si>
  <si>
    <t>Maladie</t>
  </si>
  <si>
    <t>Personnalisé 2</t>
  </si>
  <si>
    <t>Clé de couleur</t>
  </si>
  <si>
    <t>RTT</t>
  </si>
  <si>
    <t>A</t>
  </si>
  <si>
    <t>Nombre de jours pris</t>
  </si>
  <si>
    <t>Nombre de Jours acquis</t>
  </si>
  <si>
    <t>Solde</t>
  </si>
  <si>
    <t>Nombre total de demi-journées</t>
  </si>
  <si>
    <t>Matin</t>
  </si>
  <si>
    <t>C P Acquis</t>
  </si>
  <si>
    <t>CP en cours sur le mois</t>
  </si>
  <si>
    <t>CP en cours cumulés</t>
  </si>
  <si>
    <t>CP</t>
  </si>
  <si>
    <t>Absence injustifiée</t>
  </si>
  <si>
    <t>A-M</t>
  </si>
  <si>
    <t>Nom employé</t>
  </si>
  <si>
    <t>Dupont 1</t>
  </si>
  <si>
    <t>Dupont 2</t>
  </si>
  <si>
    <t>Dupont 3</t>
  </si>
  <si>
    <t>Dupont 4</t>
  </si>
  <si>
    <t>Dupont 5</t>
  </si>
  <si>
    <t>Dupont 6</t>
  </si>
  <si>
    <t>Dupont 7</t>
  </si>
  <si>
    <t>Dupont 8</t>
  </si>
  <si>
    <t>Dupont 9</t>
  </si>
  <si>
    <t>Dupont 10</t>
  </si>
  <si>
    <t>Dupont 11</t>
  </si>
  <si>
    <t>Dupont 13</t>
  </si>
  <si>
    <t>Dupont 14</t>
  </si>
  <si>
    <t>Dupont 16</t>
  </si>
  <si>
    <t>Dupont 17</t>
  </si>
  <si>
    <t>Dupont 18</t>
  </si>
  <si>
    <t>Dupont 20</t>
  </si>
  <si>
    <t>Dupont 21</t>
  </si>
  <si>
    <t>Dupont 22</t>
  </si>
  <si>
    <t>Dupont 23</t>
  </si>
  <si>
    <t>Dupont 24</t>
  </si>
  <si>
    <t>Dupont 25</t>
  </si>
  <si>
    <t>Dupont 26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</si>
</sst>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3">
    <numFmt numFmtId="164" formatCode="0;0;"/>
    <numFmt numFmtId="166" formatCode="d/m/yy;@"/>
    <numFmt numFmtId="167" formatCode="[$-40C]mmm\-yy;@"/>
  </numFmts>
  <fonts count="22" x14ac:knownFonts="1">
    <font>
      <sz val="11"/>
      <color theme="1"/>
      <name val="Calibri"/>
      <family val="2"/>
      <scheme val="minor"/>
    </font>
    <font>
      <sz val="10"/>
      <name val="Century Gothic"/>
      <family val="2"/>
    </font>
    <font>
      <b/>
      <sz val="10"/>
      <name val="Century Gothic"/>
      <family val="2"/>
    </font>
    <font>
      <sz val="9"/>
      <name val="Century Gothic"/>
      <family val="2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b/>
      <sz val="11"/>
      <color theme="0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2"/>
      <name val="Calibri"/>
      <family val="2"/>
      <scheme val="major"/>
    </font>
    <font>
      <b/>
      <sz val="26"/>
      <color theme="3"/>
      <name val="Calibri"/>
      <family val="2"/>
      <scheme val="major"/>
    </font>
    <font>
      <sz val="9"/>
      <name val="Calibri"/>
      <family val="2"/>
      <scheme val="minor"/>
    </font>
    <font>
      <sz val="18"/>
      <color theme="3"/>
      <name val="Calibri"/>
      <family val="2"/>
      <scheme val="minor"/>
    </font>
    <font>
      <sz val="11"/>
      <color theme="1"/>
      <name val="Calibri"/>
      <family val="2"/>
      <scheme val="major"/>
    </font>
    <font>
      <sz val="10"/>
      <name val="Calibri"/>
      <family val="2"/>
      <scheme val="major"/>
    </font>
    <font>
      <b/>
      <sz val="18"/>
      <color theme="4" tint="-0.249977111117893"/>
      <name val="Calibri"/>
      <family val="2"/>
      <scheme val="major"/>
    </font>
    <font>
      <b/>
      <sz val="16"/>
      <color theme="4" tint="-0.249977111117893"/>
      <name val="Calibri"/>
      <family val="2"/>
      <scheme val="major"/>
    </font>
    <font>
      <b/>
      <sz val="18"/>
      <color theme="4" tint="-0.249977111117893"/>
      <name val="Calibri"/>
      <family val="2"/>
      <scheme val="minor"/>
    </font>
    <font>
      <sz val="10.5"/>
      <color theme="1"/>
      <name val="Calibri"/>
      <family val="2"/>
      <scheme val="minor"/>
    </font>
    <font>
      <sz val="11"/>
      <color theme="0"/>
      <name val="Calibri"/>
      <family val="2"/>
      <scheme val="minor"/>
    </font>
    <font>
      <sz val="11"/>
      <color theme="4" tint="-0.249977111117893"/>
      <name val="Calibri"/>
      <family val="2"/>
      <scheme val="minor"/>
    </font>
    <font>
      <sz val="6"/>
      <color theme="4" tint="-0.249977111117893"/>
      <name val="Calibri"/>
      <family val="2"/>
      <scheme val="major"/>
    </font>
    <font>
      <sz val="10"/>
      <color theme="1"/>
      <name val="Arial Unicode MS"/>
      <family val="2"/>
    </font>
  </fonts>
  <fills count="19">
    <fill>
      <patternFill patternType="none"/>
    </fill>
    <fill>
      <patternFill patternType="gray125"/>
    </fill>
    <fill>
      <patternFill patternType="solid">
        <fgColor theme="2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6" tint="0.79998168889431442"/>
        <bgColor indexed="64"/>
      </patternFill>
    </fill>
    <fill>
      <patternFill patternType="solid">
        <fgColor theme="6" tint="0.59999389629810485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3"/>
        <bgColor indexed="64"/>
      </patternFill>
    </fill>
    <fill>
      <patternFill patternType="solid">
        <fgColor theme="0" tint="-4.9989318521683403E-2"/>
        <bgColor theme="4" tint="0.79992065187536243"/>
      </patternFill>
    </fill>
    <fill>
      <patternFill patternType="solid">
        <fgColor theme="0" tint="-0.14996795556505021"/>
        <bgColor indexed="64"/>
      </patternFill>
    </fill>
    <fill>
      <patternFill patternType="solid">
        <fgColor theme="1"/>
        <bgColor indexed="64"/>
      </patternFill>
    </fill>
    <fill>
      <patternFill patternType="solid">
        <fgColor theme="4" tint="-0.499984740745262"/>
        <bgColor indexed="64"/>
      </patternFill>
    </fill>
    <fill>
      <patternFill patternType="solid">
        <fgColor indexed="9"/>
        <bgColor indexed="64"/>
      </patternFill>
    </fill>
    <fill>
      <patternFill patternType="solid">
        <fgColor indexed="9"/>
        <bgColor theme="4" tint="0.79992065187536243"/>
      </patternFill>
    </fill>
  </fills>
  <borders count="13">
    <border>
      <left/>
      <right/>
      <top/>
      <bottom/>
      <diagonal/>
    </border>
    <border>
      <left style="thin">
        <color theme="0" tint="-0.24994659260841701"/>
      </left>
      <right style="thin">
        <color theme="0" tint="-0.24994659260841701"/>
      </right>
      <top/>
      <bottom/>
      <diagonal/>
    </border>
    <border>
      <left/>
      <right style="thin">
        <color theme="0" tint="-0.24994659260841701"/>
      </right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/>
      <top style="thin">
        <color theme="0" tint="-0.14996795556505021"/>
      </top>
      <bottom/>
      <diagonal/>
    </border>
    <border>
      <left style="thin">
        <color theme="0"/>
      </left>
      <right/>
      <top/>
      <bottom/>
      <diagonal/>
    </border>
    <border>
      <left/>
      <right/>
      <top style="thin">
        <color theme="2" tint="-9.9917600024414813E-2"/>
      </top>
      <bottom/>
      <diagonal/>
    </border>
    <border>
      <left/>
      <right/>
      <top/>
      <bottom style="thin">
        <color theme="2" tint="-9.9917600024414813E-2"/>
      </bottom>
      <diagonal/>
    </border>
  </borders>
  <cellStyleXfs count="5">
    <xf numFmtId="0" fontId="0" fillId="0" borderId="0"/>
    <xf numFmtId="0" fontId="9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</cellStyleXfs>
  <cellXfs count="97">
    <xf numFmtId="0" fontId="0" fillId="0" borderId="0" xfId="0"/>
    <xf numFmtId="49" fontId="9" fillId="0" borderId="0" xfId="1" applyNumberFormat="1" applyFont="1" applyFill="1" applyBorder="1" applyAlignment="1" applyProtection="1">
      <alignment vertical="top"/>
    </xf>
    <xf numFmtId="0" fontId="12" fillId="0" borderId="0" xfId="0" applyFont="1" applyBorder="1" applyAlignment="1" applyProtection="1">
      <alignment vertical="top"/>
    </xf>
    <xf numFmtId="0" fontId="13" fillId="0" borderId="0" xfId="0" applyFont="1" applyFill="1" applyAlignment="1" applyProtection="1">
      <alignment vertical="top"/>
    </xf>
    <xf numFmtId="0" fontId="8" fillId="0" borderId="0" xfId="0" applyFont="1" applyBorder="1" applyAlignment="1" applyProtection="1">
      <alignment vertical="top"/>
    </xf>
    <xf numFmtId="0" fontId="12" fillId="0" borderId="0" xfId="0" applyFont="1" applyProtection="1"/>
    <xf numFmtId="0" fontId="13" fillId="0" borderId="0" xfId="0" applyFont="1" applyFill="1" applyAlignment="1" applyProtection="1">
      <alignment horizontal="center" vertical="center"/>
    </xf>
    <xf numFmtId="0" fontId="13" fillId="0" borderId="0" xfId="0" applyFont="1" applyFill="1" applyAlignment="1" applyProtection="1">
      <alignment vertical="center"/>
    </xf>
    <xf numFmtId="17" fontId="14" fillId="2" borderId="0" xfId="0" applyNumberFormat="1" applyFont="1" applyFill="1" applyBorder="1" applyAlignment="1" applyProtection="1">
      <alignment horizontal="left" vertical="center" indent="1"/>
    </xf>
    <xf numFmtId="0" fontId="10" fillId="3" borderId="2" xfId="0" applyFont="1" applyFill="1" applyBorder="1" applyAlignment="1" applyProtection="1">
      <alignment horizontal="center"/>
    </xf>
    <xf numFmtId="0" fontId="10" fillId="3" borderId="1" xfId="0" applyFont="1" applyFill="1" applyBorder="1" applyAlignment="1" applyProtection="1">
      <alignment horizontal="center"/>
    </xf>
    <xf numFmtId="49" fontId="0" fillId="0" borderId="9" xfId="0" applyNumberFormat="1" applyFont="1" applyFill="1" applyBorder="1" applyAlignment="1" applyProtection="1">
      <alignment horizontal="left" vertical="center" indent="1"/>
    </xf>
    <xf numFmtId="49" fontId="0" fillId="0" borderId="0" xfId="0" applyNumberFormat="1" applyFont="1" applyFill="1" applyBorder="1" applyAlignment="1" applyProtection="1">
      <alignment horizontal="left" vertical="center" indent="1"/>
    </xf>
    <xf numFmtId="0" fontId="18" fillId="12" borderId="10" xfId="0" applyFont="1" applyFill="1" applyBorder="1" applyAlignment="1" applyProtection="1">
      <alignment horizontal="center" vertical="center"/>
    </xf>
    <xf numFmtId="0" fontId="0" fillId="2" borderId="0" xfId="0" applyFont="1" applyFill="1" applyBorder="1" applyAlignment="1" applyProtection="1">
      <alignment horizontal="center" vertical="center" wrapText="1"/>
    </xf>
    <xf numFmtId="164" fontId="6" fillId="4" borderId="0" xfId="0" applyNumberFormat="1" applyFont="1" applyFill="1" applyBorder="1" applyAlignment="1" applyProtection="1">
      <alignment horizontal="center" vertical="center"/>
    </xf>
    <xf numFmtId="164" fontId="6" fillId="5" borderId="0" xfId="0" applyNumberFormat="1" applyFont="1" applyFill="1" applyBorder="1" applyAlignment="1" applyProtection="1">
      <alignment horizontal="center" vertical="center"/>
    </xf>
    <xf numFmtId="164" fontId="6" fillId="6" borderId="0" xfId="0" applyNumberFormat="1" applyFont="1" applyFill="1" applyBorder="1" applyAlignment="1" applyProtection="1">
      <alignment horizontal="center" vertical="center"/>
    </xf>
    <xf numFmtId="164" fontId="6" fillId="7" borderId="0" xfId="0" applyNumberFormat="1" applyFont="1" applyFill="1" applyBorder="1" applyAlignment="1" applyProtection="1">
      <alignment horizontal="center" vertical="center"/>
    </xf>
    <xf numFmtId="164" fontId="6" fillId="4" borderId="0" xfId="0" applyNumberFormat="1" applyFont="1" applyFill="1" applyBorder="1" applyAlignment="1" applyProtection="1">
      <alignment horizontal="center" vertical="center" wrapText="1"/>
    </xf>
    <xf numFmtId="164" fontId="0" fillId="0" borderId="9" xfId="0" applyNumberFormat="1" applyFont="1" applyFill="1" applyBorder="1" applyAlignment="1" applyProtection="1">
      <alignment horizontal="center" vertical="center"/>
    </xf>
    <xf numFmtId="0" fontId="0" fillId="3" borderId="0" xfId="0" applyFont="1" applyFill="1" applyBorder="1" applyAlignment="1" applyProtection="1">
      <alignment horizontal="center" vertical="center"/>
    </xf>
    <xf numFmtId="0" fontId="0" fillId="8" borderId="0" xfId="0" applyFont="1" applyFill="1" applyBorder="1" applyAlignment="1" applyProtection="1">
      <alignment horizontal="center" vertical="center"/>
    </xf>
    <xf numFmtId="0" fontId="19" fillId="13" borderId="10" xfId="0" applyFont="1" applyFill="1" applyBorder="1" applyAlignment="1" applyProtection="1">
      <alignment horizontal="center" vertical="center"/>
    </xf>
    <xf numFmtId="2" fontId="0" fillId="3" borderId="0" xfId="0" applyNumberFormat="1" applyFont="1" applyFill="1" applyBorder="1" applyAlignment="1" applyProtection="1">
      <alignment horizontal="center" vertical="center"/>
    </xf>
    <xf numFmtId="49" fontId="6" fillId="15" borderId="11" xfId="0" applyNumberFormat="1" applyFont="1" applyFill="1" applyBorder="1" applyAlignment="1" applyProtection="1">
      <alignment horizontal="center" vertical="center" wrapText="1"/>
    </xf>
    <xf numFmtId="49" fontId="6" fillId="15" borderId="0" xfId="0" applyNumberFormat="1" applyFont="1" applyFill="1" applyBorder="1" applyAlignment="1" applyProtection="1">
      <alignment horizontal="center" vertical="center" wrapText="1"/>
    </xf>
    <xf numFmtId="0" fontId="18" fillId="15" borderId="0" xfId="0" applyFont="1" applyFill="1" applyBorder="1" applyAlignment="1" applyProtection="1">
      <alignment horizontal="center" vertical="center"/>
    </xf>
    <xf numFmtId="49" fontId="7" fillId="15" borderId="11" xfId="0" applyNumberFormat="1" applyFont="1" applyFill="1" applyBorder="1" applyAlignment="1" applyProtection="1">
      <alignment horizontal="center" vertical="center" wrapText="1"/>
    </xf>
    <xf numFmtId="0" fontId="0" fillId="15" borderId="0" xfId="0" applyFont="1" applyFill="1" applyBorder="1" applyAlignment="1" applyProtection="1">
      <alignment horizontal="center" vertical="center"/>
    </xf>
    <xf numFmtId="0" fontId="18" fillId="12" borderId="10" xfId="0" applyNumberFormat="1" applyFont="1" applyFill="1" applyBorder="1" applyAlignment="1" applyProtection="1">
      <alignment horizontal="center" vertical="center"/>
    </xf>
    <xf numFmtId="0" fontId="0" fillId="3" borderId="0" xfId="0" applyFont="1" applyFill="1" applyBorder="1" applyAlignment="1" applyProtection="1">
      <alignment horizontal="center" vertical="center"/>
      <protection locked="0"/>
    </xf>
    <xf numFmtId="0" fontId="19" fillId="14" borderId="0" xfId="0" applyFont="1" applyFill="1" applyBorder="1" applyAlignment="1" applyProtection="1">
      <alignment horizontal="center" vertical="center"/>
      <protection locked="0"/>
    </xf>
    <xf numFmtId="0" fontId="19" fillId="14" borderId="10" xfId="0" applyFont="1" applyFill="1" applyBorder="1" applyAlignment="1" applyProtection="1">
      <alignment horizontal="center" vertical="center"/>
      <protection locked="0"/>
    </xf>
    <xf numFmtId="0" fontId="13" fillId="0" borderId="0" xfId="0" applyFont="1" applyFill="1" applyAlignment="1" applyProtection="1">
      <alignment vertical="center"/>
      <protection locked="0"/>
    </xf>
    <xf numFmtId="0" fontId="2" fillId="0" borderId="0" xfId="0" applyFont="1" applyAlignment="1" applyProtection="1">
      <alignment vertical="center"/>
      <protection locked="0"/>
    </xf>
    <xf numFmtId="0" fontId="3" fillId="0" borderId="0" xfId="0" applyFont="1" applyProtection="1">
      <protection locked="0"/>
    </xf>
    <xf numFmtId="164" fontId="6" fillId="4" borderId="0" xfId="0" applyNumberFormat="1" applyFont="1" applyFill="1" applyBorder="1" applyAlignment="1" applyProtection="1">
      <alignment horizontal="center" vertical="center"/>
      <protection locked="0"/>
    </xf>
    <xf numFmtId="164" fontId="6" fillId="5" borderId="0" xfId="0" applyNumberFormat="1" applyFont="1" applyFill="1" applyBorder="1" applyAlignment="1" applyProtection="1">
      <alignment horizontal="center" vertical="center"/>
      <protection locked="0"/>
    </xf>
    <xf numFmtId="164" fontId="6" fillId="6" borderId="0" xfId="0" applyNumberFormat="1" applyFont="1" applyFill="1" applyBorder="1" applyAlignment="1" applyProtection="1">
      <alignment horizontal="center" vertical="center"/>
      <protection locked="0"/>
    </xf>
    <xf numFmtId="164" fontId="6" fillId="7" borderId="0" xfId="0" applyNumberFormat="1" applyFont="1" applyFill="1" applyBorder="1" applyAlignment="1" applyProtection="1">
      <alignment horizontal="center" vertical="center"/>
      <protection locked="0"/>
    </xf>
    <xf numFmtId="0" fontId="3" fillId="0" borderId="0" xfId="0" applyFont="1" applyAlignment="1" applyProtection="1">
      <alignment vertical="center"/>
      <protection locked="0"/>
    </xf>
    <xf numFmtId="0" fontId="1" fillId="0" borderId="0" xfId="0" applyFont="1" applyAlignment="1" applyProtection="1">
      <alignment vertical="center"/>
      <protection locked="0"/>
    </xf>
    <xf numFmtId="0" fontId="1" fillId="0" borderId="0" xfId="0" applyFont="1" applyProtection="1">
      <protection locked="0"/>
    </xf>
    <xf numFmtId="0" fontId="0" fillId="0" borderId="0" xfId="0" applyProtection="1">
      <protection locked="0"/>
    </xf>
    <xf numFmtId="0" fontId="0" fillId="0" borderId="0" xfId="0" applyFont="1" applyFill="1" applyBorder="1" applyAlignment="1" applyProtection="1">
      <alignment horizontal="left" vertical="center"/>
      <protection locked="0"/>
    </xf>
    <xf numFmtId="164" fontId="7" fillId="10" borderId="0" xfId="0" applyNumberFormat="1" applyFont="1" applyFill="1" applyBorder="1" applyAlignment="1" applyProtection="1">
      <alignment vertical="center"/>
      <protection locked="0"/>
    </xf>
    <xf numFmtId="164" fontId="0" fillId="10" borderId="0" xfId="0" applyNumberFormat="1" applyFont="1" applyFill="1" applyBorder="1" applyAlignment="1" applyProtection="1">
      <alignment horizontal="center" vertical="center"/>
      <protection locked="0"/>
    </xf>
    <xf numFmtId="164" fontId="0" fillId="9" borderId="0" xfId="0" applyNumberFormat="1" applyFont="1" applyFill="1" applyBorder="1" applyAlignment="1" applyProtection="1">
      <alignment horizontal="left" vertical="center"/>
      <protection locked="0"/>
    </xf>
    <xf numFmtId="0" fontId="1" fillId="9" borderId="0" xfId="0" applyFont="1" applyFill="1" applyAlignment="1" applyProtection="1">
      <alignment vertical="center"/>
      <protection locked="0"/>
    </xf>
    <xf numFmtId="164" fontId="17" fillId="9" borderId="0" xfId="0" applyNumberFormat="1" applyFont="1" applyFill="1" applyBorder="1" applyAlignment="1" applyProtection="1">
      <alignment horizontal="left" vertical="center"/>
      <protection locked="0"/>
    </xf>
    <xf numFmtId="164" fontId="0" fillId="9" borderId="0" xfId="0" applyNumberFormat="1" applyFont="1" applyFill="1" applyBorder="1" applyAlignment="1" applyProtection="1">
      <alignment horizontal="center" vertical="center"/>
      <protection locked="0"/>
    </xf>
    <xf numFmtId="0" fontId="1" fillId="0" borderId="0" xfId="0" applyFont="1" applyAlignment="1" applyProtection="1">
      <alignment horizontal="center"/>
      <protection locked="0"/>
    </xf>
    <xf numFmtId="164" fontId="6" fillId="8" borderId="0" xfId="0" applyNumberFormat="1" applyFont="1" applyFill="1" applyBorder="1" applyAlignment="1" applyProtection="1">
      <alignment horizontal="center" vertical="center"/>
      <protection locked="0"/>
    </xf>
    <xf numFmtId="0" fontId="1" fillId="0" borderId="0" xfId="0" applyFont="1" applyAlignment="1" applyProtection="1">
      <alignment horizontal="right" indent="2"/>
      <protection locked="0"/>
    </xf>
    <xf numFmtId="49" fontId="1" fillId="0" borderId="0" xfId="0" applyNumberFormat="1" applyFont="1" applyProtection="1">
      <protection locked="0"/>
    </xf>
    <xf numFmtId="49" fontId="7" fillId="15" borderId="0" xfId="0" applyNumberFormat="1" applyFont="1" applyFill="1" applyBorder="1" applyAlignment="1" applyProtection="1">
      <alignment horizontal="center" vertical="center" wrapText="1"/>
    </xf>
    <xf numFmtId="0" fontId="0" fillId="8" borderId="0" xfId="0" applyFont="1" applyFill="1" applyBorder="1" applyAlignment="1" applyProtection="1">
      <alignment horizontal="center" vertical="center"/>
      <protection locked="0"/>
    </xf>
    <xf numFmtId="49" fontId="6" fillId="15" borderId="11" xfId="0" applyNumberFormat="1" applyFont="1" applyFill="1" applyBorder="1" applyAlignment="1" applyProtection="1">
      <alignment horizontal="center" vertical="center" wrapText="1"/>
      <protection locked="0"/>
    </xf>
    <xf numFmtId="0" fontId="18" fillId="15" borderId="0" xfId="0" applyFont="1" applyFill="1" applyBorder="1" applyAlignment="1" applyProtection="1">
      <alignment horizontal="center" vertical="center"/>
      <protection locked="0"/>
    </xf>
    <xf numFmtId="49" fontId="7" fillId="15" borderId="11" xfId="0" applyNumberFormat="1" applyFont="1" applyFill="1" applyBorder="1" applyAlignment="1" applyProtection="1">
      <alignment horizontal="center" vertical="center" wrapText="1"/>
      <protection locked="0"/>
    </xf>
    <xf numFmtId="0" fontId="0" fillId="15" borderId="0" xfId="0" applyFont="1" applyFill="1" applyBorder="1" applyAlignment="1" applyProtection="1">
      <alignment horizontal="center" vertical="center"/>
      <protection locked="0"/>
    </xf>
    <xf numFmtId="49" fontId="7" fillId="15" borderId="0" xfId="0" applyNumberFormat="1" applyFont="1" applyFill="1" applyBorder="1" applyAlignment="1" applyProtection="1">
      <alignment horizontal="center" vertical="center" wrapText="1"/>
      <protection locked="0"/>
    </xf>
    <xf numFmtId="167" fontId="14" fillId="2" borderId="0" xfId="0" applyNumberFormat="1" applyFont="1" applyFill="1" applyBorder="1" applyAlignment="1" applyProtection="1">
      <alignment horizontal="center" vertical="center"/>
    </xf>
    <xf numFmtId="166" fontId="20" fillId="2" borderId="0" xfId="0" applyNumberFormat="1" applyFont="1" applyFill="1" applyBorder="1" applyAlignment="1" applyProtection="1">
      <alignment vertical="center"/>
    </xf>
    <xf numFmtId="0" fontId="18" fillId="12" borderId="0" xfId="0" applyNumberFormat="1" applyFont="1" applyFill="1" applyBorder="1" applyAlignment="1" applyProtection="1">
      <alignment horizontal="center" vertical="center"/>
    </xf>
    <xf numFmtId="49" fontId="7" fillId="2" borderId="11" xfId="0" applyNumberFormat="1" applyFont="1" applyFill="1" applyBorder="1" applyAlignment="1" applyProtection="1">
      <alignment horizontal="center" vertical="center" wrapText="1"/>
      <protection locked="0"/>
    </xf>
    <xf numFmtId="166" fontId="7" fillId="2" borderId="12" xfId="0" applyNumberFormat="1" applyFont="1" applyFill="1" applyBorder="1" applyAlignment="1" applyProtection="1">
      <alignment horizontal="center" vertical="center" wrapText="1"/>
      <protection locked="0"/>
    </xf>
    <xf numFmtId="49" fontId="6" fillId="16" borderId="11" xfId="0" applyNumberFormat="1" applyFont="1" applyFill="1" applyBorder="1" applyAlignment="1" applyProtection="1">
      <alignment horizontal="center" vertical="center" wrapText="1"/>
      <protection locked="0"/>
    </xf>
    <xf numFmtId="49" fontId="6" fillId="16" borderId="0" xfId="0" applyNumberFormat="1" applyFont="1" applyFill="1" applyBorder="1" applyAlignment="1" applyProtection="1">
      <alignment horizontal="center" vertical="center" wrapText="1"/>
      <protection locked="0"/>
    </xf>
    <xf numFmtId="2" fontId="18" fillId="15" borderId="0" xfId="0" applyNumberFormat="1" applyFont="1" applyFill="1" applyBorder="1" applyAlignment="1" applyProtection="1">
      <alignment horizontal="center" vertical="center"/>
    </xf>
    <xf numFmtId="2" fontId="0" fillId="8" borderId="0" xfId="0" applyNumberFormat="1" applyFont="1" applyFill="1" applyBorder="1" applyAlignment="1" applyProtection="1">
      <alignment horizontal="center" vertical="center"/>
    </xf>
    <xf numFmtId="2" fontId="7" fillId="15" borderId="11" xfId="0" applyNumberFormat="1" applyFont="1" applyFill="1" applyBorder="1" applyAlignment="1" applyProtection="1">
      <alignment horizontal="center" vertical="center" wrapText="1"/>
    </xf>
    <xf numFmtId="2" fontId="0" fillId="15" borderId="0" xfId="0" applyNumberFormat="1" applyFont="1" applyFill="1" applyBorder="1" applyAlignment="1" applyProtection="1">
      <alignment horizontal="center" vertical="center"/>
    </xf>
    <xf numFmtId="0" fontId="2" fillId="11" borderId="3" xfId="0" applyFont="1" applyFill="1" applyBorder="1" applyAlignment="1" applyProtection="1">
      <alignment horizontal="center" vertical="center"/>
    </xf>
    <xf numFmtId="0" fontId="2" fillId="11" borderId="5" xfId="0" applyFont="1" applyFill="1" applyBorder="1" applyAlignment="1" applyProtection="1">
      <alignment horizontal="center" vertical="center"/>
    </xf>
    <xf numFmtId="0" fontId="2" fillId="11" borderId="6" xfId="0" applyFont="1" applyFill="1" applyBorder="1" applyAlignment="1" applyProtection="1">
      <alignment horizontal="center" vertical="center"/>
    </xf>
    <xf numFmtId="0" fontId="2" fillId="11" borderId="8" xfId="0" applyFont="1" applyFill="1" applyBorder="1" applyAlignment="1" applyProtection="1">
      <alignment horizontal="center" vertical="center"/>
    </xf>
    <xf numFmtId="0" fontId="0" fillId="0" borderId="0" xfId="0" applyFont="1" applyFill="1" applyBorder="1" applyAlignment="1" applyProtection="1">
      <alignment horizontal="center" vertical="center"/>
      <protection locked="0"/>
    </xf>
    <xf numFmtId="0" fontId="15" fillId="2" borderId="0" xfId="0" applyFont="1" applyFill="1" applyBorder="1" applyAlignment="1" applyProtection="1">
      <alignment horizontal="center" vertical="center"/>
    </xf>
    <xf numFmtId="0" fontId="16" fillId="2" borderId="0" xfId="2" applyFont="1" applyFill="1" applyBorder="1" applyAlignment="1" applyProtection="1">
      <alignment horizontal="center" vertical="center" wrapText="1"/>
    </xf>
    <xf numFmtId="0" fontId="2" fillId="11" borderId="3" xfId="0" applyFont="1" applyFill="1" applyBorder="1" applyAlignment="1" applyProtection="1">
      <alignment horizontal="center" vertical="center" wrapText="1"/>
    </xf>
    <xf numFmtId="0" fontId="2" fillId="11" borderId="4" xfId="0" applyFont="1" applyFill="1" applyBorder="1" applyAlignment="1" applyProtection="1">
      <alignment horizontal="center" vertical="center" wrapText="1"/>
    </xf>
    <xf numFmtId="0" fontId="2" fillId="11" borderId="5" xfId="0" applyFont="1" applyFill="1" applyBorder="1" applyAlignment="1" applyProtection="1">
      <alignment horizontal="center" vertical="center" wrapText="1"/>
    </xf>
    <xf numFmtId="0" fontId="2" fillId="11" borderId="6" xfId="0" applyFont="1" applyFill="1" applyBorder="1" applyAlignment="1" applyProtection="1">
      <alignment horizontal="center" vertical="center" wrapText="1"/>
    </xf>
    <xf numFmtId="0" fontId="2" fillId="11" borderId="7" xfId="0" applyFont="1" applyFill="1" applyBorder="1" applyAlignment="1" applyProtection="1">
      <alignment horizontal="center" vertical="center" wrapText="1"/>
    </xf>
    <xf numFmtId="0" fontId="2" fillId="11" borderId="8" xfId="0" applyFont="1" applyFill="1" applyBorder="1" applyAlignment="1" applyProtection="1">
      <alignment horizontal="center" vertical="center" wrapText="1"/>
    </xf>
    <xf numFmtId="0" fontId="19" fillId="17" borderId="0" xfId="0" applyFont="1" applyFill="1" applyBorder="1" applyAlignment="1" applyProtection="1">
      <alignment horizontal="center" vertical="center"/>
      <protection locked="0"/>
    </xf>
    <xf numFmtId="0" fontId="19" fillId="18" borderId="10" xfId="0" applyFont="1" applyFill="1" applyBorder="1" applyAlignment="1" applyProtection="1">
      <alignment horizontal="center" vertical="center"/>
    </xf>
    <xf numFmtId="49" fontId="6" fillId="17" borderId="11" xfId="0" applyNumberFormat="1" applyFont="1" applyFill="1" applyBorder="1" applyAlignment="1" applyProtection="1">
      <alignment horizontal="center" vertical="center" wrapText="1"/>
      <protection locked="0"/>
    </xf>
    <xf numFmtId="49" fontId="7" fillId="17" borderId="11" xfId="0" applyNumberFormat="1" applyFont="1" applyFill="1" applyBorder="1" applyAlignment="1" applyProtection="1">
      <alignment horizontal="center" vertical="center" wrapText="1"/>
      <protection locked="0"/>
    </xf>
    <xf numFmtId="49" fontId="7" fillId="17" borderId="0" xfId="0" applyNumberFormat="1" applyFont="1" applyFill="1" applyBorder="1" applyAlignment="1" applyProtection="1">
      <alignment horizontal="center" vertical="center" wrapText="1"/>
      <protection locked="0"/>
    </xf>
    <xf numFmtId="0" fontId="1" fillId="17" borderId="0" xfId="0" applyFont="1" applyFill="1" applyProtection="1">
      <protection locked="0"/>
    </xf>
    <xf numFmtId="0" fontId="0" fillId="17" borderId="0" xfId="0" applyFont="1" applyFill="1" applyBorder="1" applyAlignment="1" applyProtection="1">
      <alignment horizontal="center" vertical="center"/>
      <protection locked="0"/>
    </xf>
    <xf numFmtId="164" fontId="7" fillId="17" borderId="0" xfId="0" applyNumberFormat="1" applyFont="1" applyFill="1" applyBorder="1" applyAlignment="1" applyProtection="1">
      <alignment vertical="center"/>
      <protection locked="0"/>
    </xf>
    <xf numFmtId="0" fontId="0" fillId="17" borderId="0" xfId="0" applyFill="1" applyProtection="1">
      <protection locked="0"/>
    </xf>
    <xf numFmtId="0" fontId="21" fillId="0" borderId="0" xfId="0" applyFont="1" applyAlignment="1">
      <alignment vertical="center"/>
    </xf>
  </cellXfs>
  <cellStyles count="5">
    <cellStyle name="Normal" xfId="0" builtinId="0"/>
    <cellStyle name="Titre" xfId="1" builtinId="15" customBuiltin="1"/>
    <cellStyle name="Titre 1" xfId="2" builtinId="16" customBuiltin="1"/>
    <cellStyle name="Titre 2" xfId="3" builtinId="17" customBuiltin="1"/>
    <cellStyle name="Titre 3" xfId="4" builtinId="18" customBuiltin="1"/>
  </cellStyles>
  <dxfs count="1203">
    <dxf>
      <font>
        <color theme="0"/>
      </font>
      <fill>
        <patternFill>
          <bgColor theme="4"/>
        </patternFill>
      </fill>
    </dxf>
    <dxf>
      <font>
        <color theme="0"/>
      </font>
      <fill>
        <patternFill>
          <bgColor theme="5"/>
        </patternFill>
      </fill>
    </dxf>
    <dxf>
      <font>
        <color theme="0"/>
      </font>
      <fill>
        <patternFill>
          <bgColor theme="6"/>
        </patternFill>
      </fill>
    </dxf>
    <dxf>
      <font>
        <color theme="0"/>
      </font>
      <fill>
        <patternFill>
          <bgColor theme="7"/>
        </patternFill>
      </fill>
    </dxf>
    <dxf>
      <font>
        <color theme="0"/>
      </font>
      <fill>
        <patternFill>
          <bgColor theme="8"/>
        </patternFill>
      </fill>
    </dxf>
    <dxf>
      <font>
        <color theme="0"/>
      </font>
      <fill>
        <patternFill>
          <bgColor theme="4"/>
        </patternFill>
      </fill>
    </dxf>
    <dxf>
      <font>
        <color theme="0"/>
      </font>
      <fill>
        <patternFill>
          <bgColor theme="5"/>
        </patternFill>
      </fill>
    </dxf>
    <dxf>
      <font>
        <color theme="0"/>
      </font>
      <fill>
        <patternFill>
          <bgColor theme="6"/>
        </patternFill>
      </fill>
    </dxf>
    <dxf>
      <font>
        <color theme="0"/>
      </font>
      <fill>
        <patternFill>
          <bgColor theme="7"/>
        </patternFill>
      </fill>
    </dxf>
    <dxf>
      <font>
        <color theme="0"/>
      </font>
      <fill>
        <patternFill>
          <bgColor theme="8"/>
        </patternFill>
      </fill>
    </dxf>
    <dxf>
      <font>
        <color theme="0"/>
      </font>
      <fill>
        <patternFill>
          <bgColor theme="4"/>
        </patternFill>
      </fill>
    </dxf>
    <dxf>
      <font>
        <color theme="0"/>
      </font>
      <fill>
        <patternFill>
          <bgColor theme="5"/>
        </patternFill>
      </fill>
    </dxf>
    <dxf>
      <font>
        <color theme="0"/>
      </font>
      <fill>
        <patternFill>
          <bgColor theme="6"/>
        </patternFill>
      </fill>
    </dxf>
    <dxf>
      <font>
        <color theme="0"/>
      </font>
      <fill>
        <patternFill>
          <bgColor theme="7"/>
        </patternFill>
      </fill>
    </dxf>
    <dxf>
      <font>
        <color theme="0"/>
      </font>
      <fill>
        <patternFill>
          <bgColor theme="8"/>
        </patternFill>
      </fill>
    </dxf>
    <dxf>
      <font>
        <color theme="0"/>
      </font>
      <fill>
        <patternFill>
          <bgColor theme="4"/>
        </patternFill>
      </fill>
    </dxf>
    <dxf>
      <font>
        <color theme="0"/>
      </font>
      <fill>
        <patternFill>
          <bgColor theme="5"/>
        </patternFill>
      </fill>
    </dxf>
    <dxf>
      <font>
        <color theme="0"/>
      </font>
      <fill>
        <patternFill>
          <bgColor theme="6"/>
        </patternFill>
      </fill>
    </dxf>
    <dxf>
      <font>
        <color theme="0"/>
      </font>
      <fill>
        <patternFill>
          <bgColor theme="7"/>
        </patternFill>
      </fill>
    </dxf>
    <dxf>
      <font>
        <color theme="0"/>
      </font>
      <fill>
        <patternFill>
          <bgColor theme="8"/>
        </patternFill>
      </fill>
    </dxf>
    <dxf>
      <font>
        <color theme="0"/>
      </font>
      <fill>
        <patternFill>
          <bgColor theme="4"/>
        </patternFill>
      </fill>
    </dxf>
    <dxf>
      <font>
        <color theme="0"/>
      </font>
      <fill>
        <patternFill>
          <bgColor theme="5"/>
        </patternFill>
      </fill>
    </dxf>
    <dxf>
      <font>
        <color theme="0"/>
      </font>
      <fill>
        <patternFill>
          <bgColor theme="6"/>
        </patternFill>
      </fill>
    </dxf>
    <dxf>
      <font>
        <color theme="0"/>
      </font>
      <fill>
        <patternFill>
          <bgColor theme="7"/>
        </patternFill>
      </fill>
    </dxf>
    <dxf>
      <font>
        <color theme="0"/>
      </font>
      <fill>
        <patternFill>
          <bgColor theme="8"/>
        </patternFill>
      </fill>
    </dxf>
    <dxf>
      <font>
        <color theme="0"/>
      </font>
      <fill>
        <patternFill>
          <bgColor theme="4"/>
        </patternFill>
      </fill>
    </dxf>
    <dxf>
      <font>
        <color theme="0"/>
      </font>
      <fill>
        <patternFill>
          <bgColor theme="5"/>
        </patternFill>
      </fill>
    </dxf>
    <dxf>
      <font>
        <color theme="0"/>
      </font>
      <fill>
        <patternFill>
          <bgColor theme="6"/>
        </patternFill>
      </fill>
    </dxf>
    <dxf>
      <font>
        <color theme="0"/>
      </font>
      <fill>
        <patternFill>
          <bgColor theme="7"/>
        </patternFill>
      </fill>
    </dxf>
    <dxf>
      <font>
        <color theme="0"/>
      </font>
      <fill>
        <patternFill>
          <bgColor theme="8"/>
        </patternFill>
      </fill>
    </dxf>
    <dxf>
      <font>
        <color theme="0"/>
      </font>
      <fill>
        <patternFill>
          <bgColor theme="4"/>
        </patternFill>
      </fill>
    </dxf>
    <dxf>
      <font>
        <color theme="0"/>
      </font>
      <fill>
        <patternFill>
          <bgColor theme="5"/>
        </patternFill>
      </fill>
    </dxf>
    <dxf>
      <font>
        <color theme="0"/>
      </font>
      <fill>
        <patternFill>
          <bgColor theme="6"/>
        </patternFill>
      </fill>
    </dxf>
    <dxf>
      <font>
        <color theme="0"/>
      </font>
      <fill>
        <patternFill>
          <bgColor theme="7"/>
        </patternFill>
      </fill>
    </dxf>
    <dxf>
      <font>
        <color theme="0"/>
      </font>
      <fill>
        <patternFill>
          <bgColor theme="8"/>
        </patternFill>
      </fill>
    </dxf>
    <dxf>
      <font>
        <color theme="0"/>
      </font>
      <fill>
        <patternFill>
          <bgColor theme="4"/>
        </patternFill>
      </fill>
    </dxf>
    <dxf>
      <font>
        <color theme="0"/>
      </font>
      <fill>
        <patternFill>
          <bgColor theme="5"/>
        </patternFill>
      </fill>
    </dxf>
    <dxf>
      <font>
        <color theme="0"/>
      </font>
      <fill>
        <patternFill>
          <bgColor theme="6"/>
        </patternFill>
      </fill>
    </dxf>
    <dxf>
      <font>
        <color theme="0"/>
      </font>
      <fill>
        <patternFill>
          <bgColor theme="7"/>
        </patternFill>
      </fill>
    </dxf>
    <dxf>
      <font>
        <color theme="0"/>
      </font>
      <fill>
        <patternFill>
          <bgColor theme="8"/>
        </patternFill>
      </fill>
    </dxf>
    <dxf>
      <font>
        <color theme="0"/>
      </font>
      <fill>
        <patternFill>
          <bgColor theme="4"/>
        </patternFill>
      </fill>
    </dxf>
    <dxf>
      <font>
        <color theme="0"/>
      </font>
      <fill>
        <patternFill>
          <bgColor theme="5"/>
        </patternFill>
      </fill>
    </dxf>
    <dxf>
      <font>
        <color theme="0"/>
      </font>
      <fill>
        <patternFill>
          <bgColor theme="6"/>
        </patternFill>
      </fill>
    </dxf>
    <dxf>
      <font>
        <color theme="0"/>
      </font>
      <fill>
        <patternFill>
          <bgColor theme="7"/>
        </patternFill>
      </fill>
    </dxf>
    <dxf>
      <font>
        <color theme="0"/>
      </font>
      <fill>
        <patternFill>
          <bgColor theme="8"/>
        </patternFill>
      </fill>
    </dxf>
    <dxf>
      <font>
        <color theme="0"/>
      </font>
      <fill>
        <patternFill>
          <bgColor theme="4"/>
        </patternFill>
      </fill>
    </dxf>
    <dxf>
      <font>
        <color theme="0"/>
      </font>
      <fill>
        <patternFill>
          <bgColor theme="5"/>
        </patternFill>
      </fill>
    </dxf>
    <dxf>
      <font>
        <color theme="0"/>
      </font>
      <fill>
        <patternFill>
          <bgColor theme="6"/>
        </patternFill>
      </fill>
    </dxf>
    <dxf>
      <font>
        <color theme="0"/>
      </font>
      <fill>
        <patternFill>
          <bgColor theme="7"/>
        </patternFill>
      </fill>
    </dxf>
    <dxf>
      <font>
        <color theme="0"/>
      </font>
      <fill>
        <patternFill>
          <bgColor theme="8"/>
        </patternFill>
      </fill>
    </dxf>
    <dxf>
      <font>
        <color theme="0"/>
      </font>
      <fill>
        <patternFill>
          <bgColor theme="4"/>
        </patternFill>
      </fill>
    </dxf>
    <dxf>
      <font>
        <color theme="0"/>
      </font>
      <fill>
        <patternFill>
          <bgColor theme="5"/>
        </patternFill>
      </fill>
    </dxf>
    <dxf>
      <font>
        <color theme="0"/>
      </font>
      <fill>
        <patternFill>
          <bgColor theme="6"/>
        </patternFill>
      </fill>
    </dxf>
    <dxf>
      <font>
        <color theme="0"/>
      </font>
      <fill>
        <patternFill>
          <bgColor theme="7"/>
        </patternFill>
      </fill>
    </dxf>
    <dxf>
      <font>
        <color theme="0"/>
      </font>
      <fill>
        <patternFill>
          <bgColor theme="8"/>
        </patternFill>
      </fill>
    </dxf>
    <dxf>
      <font>
        <color theme="0"/>
      </font>
      <fill>
        <patternFill>
          <bgColor theme="4"/>
        </patternFill>
      </fill>
    </dxf>
    <dxf>
      <font>
        <color theme="0"/>
      </font>
      <fill>
        <patternFill>
          <bgColor theme="5"/>
        </patternFill>
      </fill>
    </dxf>
    <dxf>
      <font>
        <color theme="0"/>
      </font>
      <fill>
        <patternFill>
          <bgColor theme="6"/>
        </patternFill>
      </fill>
    </dxf>
    <dxf>
      <font>
        <color theme="0"/>
      </font>
      <fill>
        <patternFill>
          <bgColor theme="7"/>
        </patternFill>
      </fill>
    </dxf>
    <dxf>
      <font>
        <color theme="0"/>
      </font>
      <fill>
        <patternFill>
          <bgColor theme="8"/>
        </patternFill>
      </fill>
    </dxf>
    <dxf>
      <font>
        <color theme="0"/>
      </font>
      <fill>
        <patternFill>
          <bgColor theme="4"/>
        </patternFill>
      </fill>
    </dxf>
    <dxf>
      <font>
        <color theme="0"/>
      </font>
      <fill>
        <patternFill>
          <bgColor theme="5"/>
        </patternFill>
      </fill>
    </dxf>
    <dxf>
      <font>
        <color theme="0"/>
      </font>
      <fill>
        <patternFill>
          <bgColor theme="6"/>
        </patternFill>
      </fill>
    </dxf>
    <dxf>
      <font>
        <color theme="0"/>
      </font>
      <fill>
        <patternFill>
          <bgColor theme="7"/>
        </patternFill>
      </fill>
    </dxf>
    <dxf>
      <font>
        <color theme="0"/>
      </font>
      <fill>
        <patternFill>
          <bgColor theme="8"/>
        </patternFill>
      </fill>
    </dxf>
    <dxf>
      <font>
        <color theme="0"/>
      </font>
      <fill>
        <patternFill>
          <bgColor theme="4"/>
        </patternFill>
      </fill>
    </dxf>
    <dxf>
      <font>
        <color theme="0"/>
      </font>
      <fill>
        <patternFill>
          <bgColor theme="5"/>
        </patternFill>
      </fill>
    </dxf>
    <dxf>
      <font>
        <color theme="0"/>
      </font>
      <fill>
        <patternFill>
          <bgColor theme="6"/>
        </patternFill>
      </fill>
    </dxf>
    <dxf>
      <font>
        <color theme="0"/>
      </font>
      <fill>
        <patternFill>
          <bgColor theme="7"/>
        </patternFill>
      </fill>
    </dxf>
    <dxf>
      <font>
        <color theme="0"/>
      </font>
      <fill>
        <patternFill>
          <bgColor theme="8"/>
        </patternFill>
      </fill>
    </dxf>
    <dxf>
      <font>
        <color theme="0"/>
      </font>
      <fill>
        <patternFill>
          <bgColor theme="4"/>
        </patternFill>
      </fill>
    </dxf>
    <dxf>
      <font>
        <color theme="0"/>
      </font>
      <fill>
        <patternFill>
          <bgColor theme="5"/>
        </patternFill>
      </fill>
    </dxf>
    <dxf>
      <font>
        <color theme="0"/>
      </font>
      <fill>
        <patternFill>
          <bgColor theme="6"/>
        </patternFill>
      </fill>
    </dxf>
    <dxf>
      <font>
        <color theme="0"/>
      </font>
      <fill>
        <patternFill>
          <bgColor theme="7"/>
        </patternFill>
      </fill>
    </dxf>
    <dxf>
      <font>
        <color theme="0"/>
      </font>
      <fill>
        <patternFill>
          <bgColor theme="8"/>
        </patternFill>
      </fill>
    </dxf>
    <dxf>
      <font>
        <color theme="0"/>
      </font>
      <fill>
        <patternFill>
          <bgColor theme="4"/>
        </patternFill>
      </fill>
    </dxf>
    <dxf>
      <font>
        <color theme="0"/>
      </font>
      <fill>
        <patternFill>
          <bgColor theme="5"/>
        </patternFill>
      </fill>
    </dxf>
    <dxf>
      <font>
        <color theme="0"/>
      </font>
      <fill>
        <patternFill>
          <bgColor theme="6"/>
        </patternFill>
      </fill>
    </dxf>
    <dxf>
      <font>
        <color theme="0"/>
      </font>
      <fill>
        <patternFill>
          <bgColor theme="7"/>
        </patternFill>
      </fill>
    </dxf>
    <dxf>
      <font>
        <color theme="0"/>
      </font>
      <fill>
        <patternFill>
          <bgColor theme="8"/>
        </patternFill>
      </fill>
    </dxf>
    <dxf>
      <font>
        <color theme="0"/>
      </font>
      <fill>
        <patternFill>
          <bgColor theme="4"/>
        </patternFill>
      </fill>
    </dxf>
    <dxf>
      <font>
        <color theme="0"/>
      </font>
      <fill>
        <patternFill>
          <bgColor theme="5"/>
        </patternFill>
      </fill>
    </dxf>
    <dxf>
      <font>
        <color theme="0"/>
      </font>
      <fill>
        <patternFill>
          <bgColor theme="6"/>
        </patternFill>
      </fill>
    </dxf>
    <dxf>
      <font>
        <color theme="0"/>
      </font>
      <fill>
        <patternFill>
          <bgColor theme="7"/>
        </patternFill>
      </fill>
    </dxf>
    <dxf>
      <font>
        <color theme="0"/>
      </font>
      <fill>
        <patternFill>
          <bgColor theme="8"/>
        </patternFill>
      </fill>
    </dxf>
    <dxf>
      <font>
        <color theme="0"/>
      </font>
      <fill>
        <patternFill>
          <bgColor theme="4"/>
        </patternFill>
      </fill>
    </dxf>
    <dxf>
      <font>
        <color theme="0"/>
      </font>
      <fill>
        <patternFill>
          <bgColor theme="5"/>
        </patternFill>
      </fill>
    </dxf>
    <dxf>
      <font>
        <color theme="0"/>
      </font>
      <fill>
        <patternFill>
          <bgColor theme="6"/>
        </patternFill>
      </fill>
    </dxf>
    <dxf>
      <font>
        <color theme="0"/>
      </font>
      <fill>
        <patternFill>
          <bgColor theme="7"/>
        </patternFill>
      </fill>
    </dxf>
    <dxf>
      <font>
        <color theme="0"/>
      </font>
      <fill>
        <patternFill>
          <bgColor theme="8"/>
        </patternFill>
      </fill>
    </dxf>
    <dxf>
      <font>
        <color theme="0"/>
      </font>
      <fill>
        <patternFill>
          <bgColor theme="4"/>
        </patternFill>
      </fill>
    </dxf>
    <dxf>
      <font>
        <color theme="0"/>
      </font>
      <fill>
        <patternFill>
          <bgColor theme="5"/>
        </patternFill>
      </fill>
    </dxf>
    <dxf>
      <font>
        <color theme="0"/>
      </font>
      <fill>
        <patternFill>
          <bgColor theme="6"/>
        </patternFill>
      </fill>
    </dxf>
    <dxf>
      <font>
        <color theme="0"/>
      </font>
      <fill>
        <patternFill>
          <bgColor theme="7"/>
        </patternFill>
      </fill>
    </dxf>
    <dxf>
      <font>
        <color theme="0"/>
      </font>
      <fill>
        <patternFill>
          <bgColor theme="8"/>
        </patternFill>
      </fill>
    </dxf>
    <dxf>
      <font>
        <color theme="0"/>
      </font>
      <fill>
        <patternFill>
          <bgColor theme="4"/>
        </patternFill>
      </fill>
    </dxf>
    <dxf>
      <font>
        <color theme="0"/>
      </font>
      <fill>
        <patternFill>
          <bgColor theme="5"/>
        </patternFill>
      </fill>
    </dxf>
    <dxf>
      <font>
        <color theme="0"/>
      </font>
      <fill>
        <patternFill>
          <bgColor theme="6"/>
        </patternFill>
      </fill>
    </dxf>
    <dxf>
      <font>
        <color theme="0"/>
      </font>
      <fill>
        <patternFill>
          <bgColor theme="7"/>
        </patternFill>
      </fill>
    </dxf>
    <dxf>
      <font>
        <color theme="0"/>
      </font>
      <fill>
        <patternFill>
          <bgColor theme="8"/>
        </patternFill>
      </fill>
    </dxf>
    <dxf>
      <font>
        <color theme="0"/>
      </font>
      <fill>
        <patternFill>
          <bgColor theme="4"/>
        </patternFill>
      </fill>
    </dxf>
    <dxf>
      <font>
        <color theme="0"/>
      </font>
      <fill>
        <patternFill>
          <bgColor theme="5"/>
        </patternFill>
      </fill>
    </dxf>
    <dxf>
      <font>
        <color theme="0"/>
      </font>
      <fill>
        <patternFill>
          <bgColor theme="6"/>
        </patternFill>
      </fill>
    </dxf>
    <dxf>
      <font>
        <color theme="0"/>
      </font>
      <fill>
        <patternFill>
          <bgColor theme="7"/>
        </patternFill>
      </fill>
    </dxf>
    <dxf>
      <font>
        <color theme="0"/>
      </font>
      <fill>
        <patternFill>
          <bgColor theme="8"/>
        </patternFill>
      </fill>
    </dxf>
    <dxf>
      <font>
        <color theme="0"/>
      </font>
      <fill>
        <patternFill>
          <bgColor theme="4"/>
        </patternFill>
      </fill>
    </dxf>
    <dxf>
      <font>
        <color theme="0"/>
      </font>
      <fill>
        <patternFill>
          <bgColor theme="5"/>
        </patternFill>
      </fill>
    </dxf>
    <dxf>
      <font>
        <color theme="0"/>
      </font>
      <fill>
        <patternFill>
          <bgColor theme="6"/>
        </patternFill>
      </fill>
    </dxf>
    <dxf>
      <font>
        <color theme="0"/>
      </font>
      <fill>
        <patternFill>
          <bgColor theme="7"/>
        </patternFill>
      </fill>
    </dxf>
    <dxf>
      <font>
        <color theme="0"/>
      </font>
      <fill>
        <patternFill>
          <bgColor theme="8"/>
        </patternFill>
      </fill>
    </dxf>
    <dxf>
      <font>
        <color theme="0"/>
      </font>
      <fill>
        <patternFill>
          <bgColor theme="4"/>
        </patternFill>
      </fill>
    </dxf>
    <dxf>
      <font>
        <color theme="0"/>
      </font>
      <fill>
        <patternFill>
          <bgColor theme="5"/>
        </patternFill>
      </fill>
    </dxf>
    <dxf>
      <font>
        <color theme="0"/>
      </font>
      <fill>
        <patternFill>
          <bgColor theme="6"/>
        </patternFill>
      </fill>
    </dxf>
    <dxf>
      <font>
        <color theme="0"/>
      </font>
      <fill>
        <patternFill>
          <bgColor theme="7"/>
        </patternFill>
      </fill>
    </dxf>
    <dxf>
      <font>
        <color theme="0"/>
      </font>
      <fill>
        <patternFill>
          <bgColor theme="8"/>
        </patternFill>
      </fill>
    </dxf>
    <dxf>
      <font>
        <color theme="0"/>
      </font>
      <fill>
        <patternFill>
          <bgColor theme="4"/>
        </patternFill>
      </fill>
    </dxf>
    <dxf>
      <font>
        <color theme="0"/>
      </font>
      <fill>
        <patternFill>
          <bgColor theme="5"/>
        </patternFill>
      </fill>
    </dxf>
    <dxf>
      <font>
        <color theme="0"/>
      </font>
      <fill>
        <patternFill>
          <bgColor theme="6"/>
        </patternFill>
      </fill>
    </dxf>
    <dxf>
      <font>
        <color theme="0"/>
      </font>
      <fill>
        <patternFill>
          <bgColor theme="7"/>
        </patternFill>
      </fill>
    </dxf>
    <dxf>
      <font>
        <color theme="0"/>
      </font>
      <fill>
        <patternFill>
          <bgColor theme="8"/>
        </patternFill>
      </fill>
    </dxf>
    <dxf>
      <font>
        <color theme="0"/>
      </font>
      <fill>
        <patternFill>
          <bgColor theme="4"/>
        </patternFill>
      </fill>
    </dxf>
    <dxf>
      <font>
        <color theme="0"/>
      </font>
      <fill>
        <patternFill>
          <bgColor theme="5"/>
        </patternFill>
      </fill>
    </dxf>
    <dxf>
      <font>
        <color theme="0"/>
      </font>
      <fill>
        <patternFill>
          <bgColor theme="6"/>
        </patternFill>
      </fill>
    </dxf>
    <dxf>
      <font>
        <color theme="0"/>
      </font>
      <fill>
        <patternFill>
          <bgColor theme="7"/>
        </patternFill>
      </fill>
    </dxf>
    <dxf>
      <font>
        <color theme="0"/>
      </font>
      <fill>
        <patternFill>
          <bgColor theme="8"/>
        </patternFill>
      </fill>
    </dxf>
    <dxf>
      <font>
        <color theme="0"/>
      </font>
      <fill>
        <patternFill>
          <bgColor theme="4"/>
        </patternFill>
      </fill>
    </dxf>
    <dxf>
      <font>
        <color theme="0"/>
      </font>
      <fill>
        <patternFill>
          <bgColor theme="5"/>
        </patternFill>
      </fill>
    </dxf>
    <dxf>
      <font>
        <color theme="0"/>
      </font>
      <fill>
        <patternFill>
          <bgColor theme="6"/>
        </patternFill>
      </fill>
    </dxf>
    <dxf>
      <font>
        <color theme="0"/>
      </font>
      <fill>
        <patternFill>
          <bgColor theme="7"/>
        </patternFill>
      </fill>
    </dxf>
    <dxf>
      <font>
        <color theme="0"/>
      </font>
      <fill>
        <patternFill>
          <bgColor theme="8"/>
        </patternFill>
      </fill>
    </dxf>
    <dxf>
      <font>
        <color theme="0"/>
      </font>
      <fill>
        <patternFill>
          <bgColor theme="4"/>
        </patternFill>
      </fill>
    </dxf>
    <dxf>
      <font>
        <color theme="0"/>
      </font>
      <fill>
        <patternFill>
          <bgColor theme="5"/>
        </patternFill>
      </fill>
    </dxf>
    <dxf>
      <font>
        <color theme="0"/>
      </font>
      <fill>
        <patternFill>
          <bgColor theme="6"/>
        </patternFill>
      </fill>
    </dxf>
    <dxf>
      <font>
        <color theme="0"/>
      </font>
      <fill>
        <patternFill>
          <bgColor theme="7"/>
        </patternFill>
      </fill>
    </dxf>
    <dxf>
      <font>
        <color theme="0"/>
      </font>
      <fill>
        <patternFill>
          <bgColor theme="8"/>
        </patternFill>
      </fill>
    </dxf>
    <dxf>
      <font>
        <color theme="0"/>
      </font>
      <fill>
        <patternFill>
          <bgColor theme="4"/>
        </patternFill>
      </fill>
    </dxf>
    <dxf>
      <font>
        <color theme="0"/>
      </font>
      <fill>
        <patternFill>
          <bgColor theme="5"/>
        </patternFill>
      </fill>
    </dxf>
    <dxf>
      <font>
        <color theme="0"/>
      </font>
      <fill>
        <patternFill>
          <bgColor theme="6"/>
        </patternFill>
      </fill>
    </dxf>
    <dxf>
      <font>
        <color theme="0"/>
      </font>
      <fill>
        <patternFill>
          <bgColor theme="7"/>
        </patternFill>
      </fill>
    </dxf>
    <dxf>
      <font>
        <color theme="0"/>
      </font>
      <fill>
        <patternFill>
          <bgColor theme="8"/>
        </patternFill>
      </fill>
    </dxf>
    <dxf>
      <font>
        <color theme="0"/>
      </font>
      <fill>
        <patternFill>
          <bgColor theme="4"/>
        </patternFill>
      </fill>
    </dxf>
    <dxf>
      <font>
        <color theme="0"/>
      </font>
      <fill>
        <patternFill>
          <bgColor theme="5"/>
        </patternFill>
      </fill>
    </dxf>
    <dxf>
      <font>
        <color theme="0"/>
      </font>
      <fill>
        <patternFill>
          <bgColor theme="6"/>
        </patternFill>
      </fill>
    </dxf>
    <dxf>
      <font>
        <color theme="0"/>
      </font>
      <fill>
        <patternFill>
          <bgColor theme="7"/>
        </patternFill>
      </fill>
    </dxf>
    <dxf>
      <font>
        <color theme="0"/>
      </font>
      <fill>
        <patternFill>
          <bgColor theme="8"/>
        </patternFill>
      </fill>
    </dxf>
    <dxf>
      <font>
        <color theme="0"/>
      </font>
      <fill>
        <patternFill>
          <bgColor theme="4"/>
        </patternFill>
      </fill>
    </dxf>
    <dxf>
      <font>
        <color theme="0"/>
      </font>
      <fill>
        <patternFill>
          <bgColor theme="5"/>
        </patternFill>
      </fill>
    </dxf>
    <dxf>
      <font>
        <color theme="0"/>
      </font>
      <fill>
        <patternFill>
          <bgColor theme="6"/>
        </patternFill>
      </fill>
    </dxf>
    <dxf>
      <font>
        <color theme="0"/>
      </font>
      <fill>
        <patternFill>
          <bgColor theme="7"/>
        </patternFill>
      </fill>
    </dxf>
    <dxf>
      <font>
        <color theme="0"/>
      </font>
      <fill>
        <patternFill>
          <bgColor theme="8"/>
        </patternFill>
      </fill>
    </dxf>
    <dxf>
      <font>
        <color theme="0"/>
      </font>
      <fill>
        <patternFill>
          <bgColor theme="4"/>
        </patternFill>
      </fill>
    </dxf>
    <dxf>
      <font>
        <color theme="0"/>
      </font>
      <fill>
        <patternFill>
          <bgColor theme="5"/>
        </patternFill>
      </fill>
    </dxf>
    <dxf>
      <font>
        <color theme="0"/>
      </font>
      <fill>
        <patternFill>
          <bgColor theme="6"/>
        </patternFill>
      </fill>
    </dxf>
    <dxf>
      <font>
        <color theme="0"/>
      </font>
      <fill>
        <patternFill>
          <bgColor theme="7"/>
        </patternFill>
      </fill>
    </dxf>
    <dxf>
      <font>
        <color theme="0"/>
      </font>
      <fill>
        <patternFill>
          <bgColor theme="8"/>
        </patternFill>
      </fill>
    </dxf>
    <dxf>
      <font>
        <color theme="0"/>
      </font>
      <fill>
        <patternFill>
          <bgColor theme="4"/>
        </patternFill>
      </fill>
    </dxf>
    <dxf>
      <font>
        <color theme="0"/>
      </font>
      <fill>
        <patternFill>
          <bgColor theme="5"/>
        </patternFill>
      </fill>
    </dxf>
    <dxf>
      <font>
        <color theme="0"/>
      </font>
      <fill>
        <patternFill>
          <bgColor theme="6"/>
        </patternFill>
      </fill>
    </dxf>
    <dxf>
      <font>
        <color theme="0"/>
      </font>
      <fill>
        <patternFill>
          <bgColor theme="7"/>
        </patternFill>
      </fill>
    </dxf>
    <dxf>
      <font>
        <color theme="0"/>
      </font>
      <fill>
        <patternFill>
          <bgColor theme="8"/>
        </patternFill>
      </fill>
    </dxf>
    <dxf>
      <font>
        <color theme="0"/>
      </font>
      <fill>
        <patternFill>
          <bgColor theme="4"/>
        </patternFill>
      </fill>
    </dxf>
    <dxf>
      <font>
        <color theme="0"/>
      </font>
      <fill>
        <patternFill>
          <bgColor theme="5"/>
        </patternFill>
      </fill>
    </dxf>
    <dxf>
      <font>
        <color theme="0"/>
      </font>
      <fill>
        <patternFill>
          <bgColor theme="6"/>
        </patternFill>
      </fill>
    </dxf>
    <dxf>
      <font>
        <color theme="0"/>
      </font>
      <fill>
        <patternFill>
          <bgColor theme="7"/>
        </patternFill>
      </fill>
    </dxf>
    <dxf>
      <font>
        <color theme="0"/>
      </font>
      <fill>
        <patternFill>
          <bgColor theme="8"/>
        </patternFill>
      </fill>
    </dxf>
    <dxf>
      <font>
        <color theme="0"/>
      </font>
      <fill>
        <patternFill>
          <bgColor theme="4"/>
        </patternFill>
      </fill>
    </dxf>
    <dxf>
      <font>
        <color theme="0"/>
      </font>
      <fill>
        <patternFill>
          <bgColor theme="5"/>
        </patternFill>
      </fill>
    </dxf>
    <dxf>
      <font>
        <color theme="0"/>
      </font>
      <fill>
        <patternFill>
          <bgColor theme="6"/>
        </patternFill>
      </fill>
    </dxf>
    <dxf>
      <font>
        <color theme="0"/>
      </font>
      <fill>
        <patternFill>
          <bgColor theme="7"/>
        </patternFill>
      </fill>
    </dxf>
    <dxf>
      <font>
        <color theme="0"/>
      </font>
      <fill>
        <patternFill>
          <bgColor theme="8"/>
        </patternFill>
      </fill>
    </dxf>
    <dxf>
      <font>
        <color theme="0"/>
      </font>
      <fill>
        <patternFill>
          <bgColor theme="4"/>
        </patternFill>
      </fill>
    </dxf>
    <dxf>
      <font>
        <color theme="0"/>
      </font>
      <fill>
        <patternFill>
          <bgColor theme="5"/>
        </patternFill>
      </fill>
    </dxf>
    <dxf>
      <font>
        <color theme="0"/>
      </font>
      <fill>
        <patternFill>
          <bgColor theme="6"/>
        </patternFill>
      </fill>
    </dxf>
    <dxf>
      <font>
        <color theme="0"/>
      </font>
      <fill>
        <patternFill>
          <bgColor theme="7"/>
        </patternFill>
      </fill>
    </dxf>
    <dxf>
      <font>
        <color theme="0"/>
      </font>
      <fill>
        <patternFill>
          <bgColor theme="8"/>
        </patternFill>
      </fill>
    </dxf>
    <dxf>
      <font>
        <color theme="0"/>
      </font>
      <fill>
        <patternFill>
          <bgColor theme="4"/>
        </patternFill>
      </fill>
    </dxf>
    <dxf>
      <font>
        <color theme="0"/>
      </font>
      <fill>
        <patternFill>
          <bgColor theme="5"/>
        </patternFill>
      </fill>
    </dxf>
    <dxf>
      <font>
        <color theme="0"/>
      </font>
      <fill>
        <patternFill>
          <bgColor theme="6"/>
        </patternFill>
      </fill>
    </dxf>
    <dxf>
      <font>
        <color theme="0"/>
      </font>
      <fill>
        <patternFill>
          <bgColor theme="7"/>
        </patternFill>
      </fill>
    </dxf>
    <dxf>
      <font>
        <color theme="0"/>
      </font>
      <fill>
        <patternFill>
          <bgColor theme="8"/>
        </patternFill>
      </fill>
    </dxf>
    <dxf>
      <font>
        <color theme="0"/>
      </font>
      <fill>
        <patternFill>
          <bgColor theme="4"/>
        </patternFill>
      </fill>
    </dxf>
    <dxf>
      <font>
        <color theme="0"/>
      </font>
      <fill>
        <patternFill>
          <bgColor theme="5"/>
        </patternFill>
      </fill>
    </dxf>
    <dxf>
      <font>
        <color theme="0"/>
      </font>
      <fill>
        <patternFill>
          <bgColor theme="6"/>
        </patternFill>
      </fill>
    </dxf>
    <dxf>
      <font>
        <color theme="0"/>
      </font>
      <fill>
        <patternFill>
          <bgColor theme="7"/>
        </patternFill>
      </fill>
    </dxf>
    <dxf>
      <font>
        <color theme="0"/>
      </font>
      <fill>
        <patternFill>
          <bgColor theme="8"/>
        </patternFill>
      </fill>
    </dxf>
    <dxf>
      <font>
        <color theme="0"/>
      </font>
      <fill>
        <patternFill>
          <bgColor theme="4"/>
        </patternFill>
      </fill>
    </dxf>
    <dxf>
      <font>
        <color theme="0"/>
      </font>
      <fill>
        <patternFill>
          <bgColor theme="5"/>
        </patternFill>
      </fill>
    </dxf>
    <dxf>
      <font>
        <color theme="0"/>
      </font>
      <fill>
        <patternFill>
          <bgColor theme="6"/>
        </patternFill>
      </fill>
    </dxf>
    <dxf>
      <font>
        <color theme="0"/>
      </font>
      <fill>
        <patternFill>
          <bgColor theme="7"/>
        </patternFill>
      </fill>
    </dxf>
    <dxf>
      <font>
        <color theme="0"/>
      </font>
      <fill>
        <patternFill>
          <bgColor theme="8"/>
        </patternFill>
      </fill>
    </dxf>
    <dxf>
      <font>
        <color theme="0"/>
      </font>
      <fill>
        <patternFill>
          <bgColor theme="4"/>
        </patternFill>
      </fill>
    </dxf>
    <dxf>
      <font>
        <color theme="0"/>
      </font>
      <fill>
        <patternFill>
          <bgColor theme="5"/>
        </patternFill>
      </fill>
    </dxf>
    <dxf>
      <font>
        <color theme="0"/>
      </font>
      <fill>
        <patternFill>
          <bgColor theme="6"/>
        </patternFill>
      </fill>
    </dxf>
    <dxf>
      <font>
        <color theme="0"/>
      </font>
      <fill>
        <patternFill>
          <bgColor theme="7"/>
        </patternFill>
      </fill>
    </dxf>
    <dxf>
      <font>
        <color theme="0"/>
      </font>
      <fill>
        <patternFill>
          <bgColor theme="8"/>
        </patternFill>
      </fill>
    </dxf>
    <dxf>
      <font>
        <color theme="0"/>
      </font>
      <fill>
        <patternFill>
          <bgColor theme="4"/>
        </patternFill>
      </fill>
    </dxf>
    <dxf>
      <font>
        <color theme="0"/>
      </font>
      <fill>
        <patternFill>
          <bgColor theme="5"/>
        </patternFill>
      </fill>
    </dxf>
    <dxf>
      <font>
        <color theme="0"/>
      </font>
      <fill>
        <patternFill>
          <bgColor theme="6"/>
        </patternFill>
      </fill>
    </dxf>
    <dxf>
      <font>
        <color theme="0"/>
      </font>
      <fill>
        <patternFill>
          <bgColor theme="7"/>
        </patternFill>
      </fill>
    </dxf>
    <dxf>
      <font>
        <color theme="0"/>
      </font>
      <fill>
        <patternFill>
          <bgColor theme="8"/>
        </patternFill>
      </fill>
    </dxf>
    <dxf>
      <font>
        <color theme="0"/>
      </font>
      <fill>
        <patternFill>
          <bgColor theme="4"/>
        </patternFill>
      </fill>
    </dxf>
    <dxf>
      <font>
        <color theme="0"/>
      </font>
      <fill>
        <patternFill>
          <bgColor theme="5"/>
        </patternFill>
      </fill>
    </dxf>
    <dxf>
      <font>
        <color theme="0"/>
      </font>
      <fill>
        <patternFill>
          <bgColor theme="6"/>
        </patternFill>
      </fill>
    </dxf>
    <dxf>
      <font>
        <color theme="0"/>
      </font>
      <fill>
        <patternFill>
          <bgColor theme="7"/>
        </patternFill>
      </fill>
    </dxf>
    <dxf>
      <font>
        <color theme="0"/>
      </font>
      <fill>
        <patternFill>
          <bgColor theme="8"/>
        </patternFill>
      </fill>
    </dxf>
    <dxf>
      <font>
        <color theme="0"/>
      </font>
      <fill>
        <patternFill>
          <bgColor theme="4"/>
        </patternFill>
      </fill>
    </dxf>
    <dxf>
      <font>
        <color theme="0"/>
      </font>
      <fill>
        <patternFill>
          <bgColor theme="5"/>
        </patternFill>
      </fill>
    </dxf>
    <dxf>
      <font>
        <color theme="0"/>
      </font>
      <fill>
        <patternFill>
          <bgColor theme="6"/>
        </patternFill>
      </fill>
    </dxf>
    <dxf>
      <font>
        <color theme="0"/>
      </font>
      <fill>
        <patternFill>
          <bgColor theme="7"/>
        </patternFill>
      </fill>
    </dxf>
    <dxf>
      <font>
        <color theme="0"/>
      </font>
      <fill>
        <patternFill>
          <bgColor theme="8"/>
        </patternFill>
      </fill>
    </dxf>
    <dxf>
      <font>
        <color theme="0"/>
      </font>
      <fill>
        <patternFill>
          <bgColor theme="4"/>
        </patternFill>
      </fill>
    </dxf>
    <dxf>
      <font>
        <color theme="0"/>
      </font>
      <fill>
        <patternFill>
          <bgColor theme="5"/>
        </patternFill>
      </fill>
    </dxf>
    <dxf>
      <font>
        <color theme="0"/>
      </font>
      <fill>
        <patternFill>
          <bgColor theme="6"/>
        </patternFill>
      </fill>
    </dxf>
    <dxf>
      <font>
        <color theme="0"/>
      </font>
      <fill>
        <patternFill>
          <bgColor theme="7"/>
        </patternFill>
      </fill>
    </dxf>
    <dxf>
      <font>
        <color theme="0"/>
      </font>
      <fill>
        <patternFill>
          <bgColor theme="8"/>
        </patternFill>
      </fill>
    </dxf>
    <dxf>
      <font>
        <color theme="0"/>
      </font>
      <fill>
        <patternFill>
          <bgColor theme="4"/>
        </patternFill>
      </fill>
    </dxf>
    <dxf>
      <font>
        <color theme="0"/>
      </font>
      <fill>
        <patternFill>
          <bgColor theme="5"/>
        </patternFill>
      </fill>
    </dxf>
    <dxf>
      <font>
        <color theme="0"/>
      </font>
      <fill>
        <patternFill>
          <bgColor theme="6"/>
        </patternFill>
      </fill>
    </dxf>
    <dxf>
      <font>
        <color theme="0"/>
      </font>
      <fill>
        <patternFill>
          <bgColor theme="7"/>
        </patternFill>
      </fill>
    </dxf>
    <dxf>
      <font>
        <color theme="0"/>
      </font>
      <fill>
        <patternFill>
          <bgColor theme="8"/>
        </patternFill>
      </fill>
    </dxf>
    <dxf>
      <font>
        <color theme="0"/>
      </font>
      <fill>
        <patternFill>
          <bgColor theme="4"/>
        </patternFill>
      </fill>
    </dxf>
    <dxf>
      <font>
        <color theme="0"/>
      </font>
      <fill>
        <patternFill>
          <bgColor theme="5"/>
        </patternFill>
      </fill>
    </dxf>
    <dxf>
      <font>
        <color theme="0"/>
      </font>
      <fill>
        <patternFill>
          <bgColor theme="6"/>
        </patternFill>
      </fill>
    </dxf>
    <dxf>
      <font>
        <color theme="0"/>
      </font>
      <fill>
        <patternFill>
          <bgColor theme="7"/>
        </patternFill>
      </fill>
    </dxf>
    <dxf>
      <font>
        <color theme="0"/>
      </font>
      <fill>
        <patternFill>
          <bgColor theme="8"/>
        </patternFill>
      </fill>
    </dxf>
    <dxf>
      <font>
        <color theme="0"/>
      </font>
      <fill>
        <patternFill>
          <bgColor theme="4"/>
        </patternFill>
      </fill>
    </dxf>
    <dxf>
      <font>
        <color theme="0"/>
      </font>
      <fill>
        <patternFill>
          <bgColor theme="5"/>
        </patternFill>
      </fill>
    </dxf>
    <dxf>
      <font>
        <color theme="0"/>
      </font>
      <fill>
        <patternFill>
          <bgColor theme="6"/>
        </patternFill>
      </fill>
    </dxf>
    <dxf>
      <font>
        <color theme="0"/>
      </font>
      <fill>
        <patternFill>
          <bgColor theme="7"/>
        </patternFill>
      </fill>
    </dxf>
    <dxf>
      <font>
        <color theme="0"/>
      </font>
      <fill>
        <patternFill>
          <bgColor theme="8"/>
        </patternFill>
      </fill>
    </dxf>
    <dxf>
      <font>
        <color theme="0"/>
      </font>
      <fill>
        <patternFill>
          <bgColor theme="4"/>
        </patternFill>
      </fill>
    </dxf>
    <dxf>
      <font>
        <color theme="0"/>
      </font>
      <fill>
        <patternFill>
          <bgColor theme="5"/>
        </patternFill>
      </fill>
    </dxf>
    <dxf>
      <font>
        <color theme="0"/>
      </font>
      <fill>
        <patternFill>
          <bgColor theme="6"/>
        </patternFill>
      </fill>
    </dxf>
    <dxf>
      <font>
        <color theme="0"/>
      </font>
      <fill>
        <patternFill>
          <bgColor theme="7"/>
        </patternFill>
      </fill>
    </dxf>
    <dxf>
      <font>
        <color theme="0"/>
      </font>
      <fill>
        <patternFill>
          <bgColor theme="8"/>
        </patternFill>
      </fill>
    </dxf>
    <dxf>
      <font>
        <color theme="0"/>
      </font>
      <fill>
        <patternFill>
          <bgColor theme="4"/>
        </patternFill>
      </fill>
    </dxf>
    <dxf>
      <font>
        <color theme="0"/>
      </font>
      <fill>
        <patternFill>
          <bgColor theme="5"/>
        </patternFill>
      </fill>
    </dxf>
    <dxf>
      <font>
        <color theme="0"/>
      </font>
      <fill>
        <patternFill>
          <bgColor theme="6"/>
        </patternFill>
      </fill>
    </dxf>
    <dxf>
      <font>
        <color theme="0"/>
      </font>
      <fill>
        <patternFill>
          <bgColor theme="7"/>
        </patternFill>
      </fill>
    </dxf>
    <dxf>
      <font>
        <color theme="0"/>
      </font>
      <fill>
        <patternFill>
          <bgColor theme="8"/>
        </patternFill>
      </fill>
    </dxf>
    <dxf>
      <font>
        <color theme="0"/>
      </font>
      <fill>
        <patternFill>
          <bgColor theme="4"/>
        </patternFill>
      </fill>
    </dxf>
    <dxf>
      <font>
        <color theme="0"/>
      </font>
      <fill>
        <patternFill>
          <bgColor theme="5"/>
        </patternFill>
      </fill>
    </dxf>
    <dxf>
      <font>
        <color theme="0"/>
      </font>
      <fill>
        <patternFill>
          <bgColor theme="6"/>
        </patternFill>
      </fill>
    </dxf>
    <dxf>
      <font>
        <color theme="0"/>
      </font>
      <fill>
        <patternFill>
          <bgColor theme="7"/>
        </patternFill>
      </fill>
    </dxf>
    <dxf>
      <font>
        <color theme="0"/>
      </font>
      <fill>
        <patternFill>
          <bgColor theme="8"/>
        </patternFill>
      </fill>
    </dxf>
    <dxf>
      <font>
        <color theme="0"/>
      </font>
      <fill>
        <patternFill>
          <bgColor theme="4"/>
        </patternFill>
      </fill>
    </dxf>
    <dxf>
      <font>
        <color theme="0"/>
      </font>
      <fill>
        <patternFill>
          <bgColor theme="5"/>
        </patternFill>
      </fill>
    </dxf>
    <dxf>
      <font>
        <color theme="0"/>
      </font>
      <fill>
        <patternFill>
          <bgColor theme="6"/>
        </patternFill>
      </fill>
    </dxf>
    <dxf>
      <font>
        <color theme="0"/>
      </font>
      <fill>
        <patternFill>
          <bgColor theme="7"/>
        </patternFill>
      </fill>
    </dxf>
    <dxf>
      <font>
        <color theme="0"/>
      </font>
      <fill>
        <patternFill>
          <bgColor theme="8"/>
        </patternFill>
      </fill>
    </dxf>
    <dxf>
      <font>
        <color theme="0"/>
      </font>
      <fill>
        <patternFill>
          <bgColor theme="4"/>
        </patternFill>
      </fill>
    </dxf>
    <dxf>
      <font>
        <color theme="0"/>
      </font>
      <fill>
        <patternFill>
          <bgColor theme="5"/>
        </patternFill>
      </fill>
    </dxf>
    <dxf>
      <font>
        <color theme="0"/>
      </font>
      <fill>
        <patternFill>
          <bgColor theme="6"/>
        </patternFill>
      </fill>
    </dxf>
    <dxf>
      <font>
        <color theme="0"/>
      </font>
      <fill>
        <patternFill>
          <bgColor theme="7"/>
        </patternFill>
      </fill>
    </dxf>
    <dxf>
      <font>
        <color theme="0"/>
      </font>
      <fill>
        <patternFill>
          <bgColor theme="8"/>
        </patternFill>
      </fill>
    </dxf>
    <dxf>
      <font>
        <color theme="0"/>
      </font>
      <fill>
        <patternFill>
          <bgColor theme="4"/>
        </patternFill>
      </fill>
    </dxf>
    <dxf>
      <font>
        <color theme="0"/>
      </font>
      <fill>
        <patternFill>
          <bgColor theme="5"/>
        </patternFill>
      </fill>
    </dxf>
    <dxf>
      <font>
        <color theme="0"/>
      </font>
      <fill>
        <patternFill>
          <bgColor theme="6"/>
        </patternFill>
      </fill>
    </dxf>
    <dxf>
      <font>
        <color theme="0"/>
      </font>
      <fill>
        <patternFill>
          <bgColor theme="7"/>
        </patternFill>
      </fill>
    </dxf>
    <dxf>
      <font>
        <color theme="0"/>
      </font>
      <fill>
        <patternFill>
          <bgColor theme="8"/>
        </patternFill>
      </fill>
    </dxf>
    <dxf>
      <font>
        <color theme="0"/>
      </font>
      <fill>
        <patternFill>
          <bgColor theme="4"/>
        </patternFill>
      </fill>
    </dxf>
    <dxf>
      <font>
        <color theme="0"/>
      </font>
      <fill>
        <patternFill>
          <bgColor theme="5"/>
        </patternFill>
      </fill>
    </dxf>
    <dxf>
      <font>
        <color theme="0"/>
      </font>
      <fill>
        <patternFill>
          <bgColor theme="6"/>
        </patternFill>
      </fill>
    </dxf>
    <dxf>
      <font>
        <color theme="0"/>
      </font>
      <fill>
        <patternFill>
          <bgColor theme="7"/>
        </patternFill>
      </fill>
    </dxf>
    <dxf>
      <font>
        <color theme="0"/>
      </font>
      <fill>
        <patternFill>
          <bgColor theme="8"/>
        </patternFill>
      </fill>
    </dxf>
    <dxf>
      <font>
        <color theme="0"/>
      </font>
      <fill>
        <patternFill>
          <bgColor theme="4"/>
        </patternFill>
      </fill>
    </dxf>
    <dxf>
      <font>
        <color theme="0"/>
      </font>
      <fill>
        <patternFill>
          <bgColor theme="5"/>
        </patternFill>
      </fill>
    </dxf>
    <dxf>
      <font>
        <color theme="0"/>
      </font>
      <fill>
        <patternFill>
          <bgColor theme="6"/>
        </patternFill>
      </fill>
    </dxf>
    <dxf>
      <font>
        <color theme="0"/>
      </font>
      <fill>
        <patternFill>
          <bgColor theme="7"/>
        </patternFill>
      </fill>
    </dxf>
    <dxf>
      <font>
        <color theme="0"/>
      </font>
      <fill>
        <patternFill>
          <bgColor theme="8"/>
        </patternFill>
      </fill>
    </dxf>
    <dxf>
      <font>
        <color theme="0"/>
      </font>
      <fill>
        <patternFill>
          <bgColor theme="4"/>
        </patternFill>
      </fill>
    </dxf>
    <dxf>
      <font>
        <color theme="0"/>
      </font>
      <fill>
        <patternFill>
          <bgColor theme="5"/>
        </patternFill>
      </fill>
    </dxf>
    <dxf>
      <font>
        <color theme="0"/>
      </font>
      <fill>
        <patternFill>
          <bgColor theme="6"/>
        </patternFill>
      </fill>
    </dxf>
    <dxf>
      <font>
        <color theme="0"/>
      </font>
      <fill>
        <patternFill>
          <bgColor theme="7"/>
        </patternFill>
      </fill>
    </dxf>
    <dxf>
      <font>
        <color theme="0"/>
      </font>
      <fill>
        <patternFill>
          <bgColor theme="8"/>
        </patternFill>
      </fill>
    </dxf>
    <dxf>
      <font>
        <color theme="0"/>
      </font>
      <fill>
        <patternFill>
          <bgColor theme="4"/>
        </patternFill>
      </fill>
    </dxf>
    <dxf>
      <font>
        <color theme="0"/>
      </font>
      <fill>
        <patternFill>
          <bgColor theme="5"/>
        </patternFill>
      </fill>
    </dxf>
    <dxf>
      <font>
        <color theme="0"/>
      </font>
      <fill>
        <patternFill>
          <bgColor theme="6"/>
        </patternFill>
      </fill>
    </dxf>
    <dxf>
      <font>
        <color theme="0"/>
      </font>
      <fill>
        <patternFill>
          <bgColor theme="7"/>
        </patternFill>
      </fill>
    </dxf>
    <dxf>
      <font>
        <color theme="0"/>
      </font>
      <fill>
        <patternFill>
          <bgColor theme="8"/>
        </patternFill>
      </fill>
    </dxf>
    <dxf>
      <font>
        <color theme="0"/>
      </font>
      <fill>
        <patternFill>
          <bgColor theme="4"/>
        </patternFill>
      </fill>
    </dxf>
    <dxf>
      <font>
        <color theme="0"/>
      </font>
      <fill>
        <patternFill>
          <bgColor theme="5"/>
        </patternFill>
      </fill>
    </dxf>
    <dxf>
      <font>
        <color theme="0"/>
      </font>
      <fill>
        <patternFill>
          <bgColor theme="6"/>
        </patternFill>
      </fill>
    </dxf>
    <dxf>
      <font>
        <color theme="0"/>
      </font>
      <fill>
        <patternFill>
          <bgColor theme="7"/>
        </patternFill>
      </fill>
    </dxf>
    <dxf>
      <font>
        <color theme="0"/>
      </font>
      <fill>
        <patternFill>
          <bgColor theme="8"/>
        </patternFill>
      </fill>
    </dxf>
    <dxf>
      <font>
        <color theme="0"/>
      </font>
      <fill>
        <patternFill>
          <bgColor theme="4"/>
        </patternFill>
      </fill>
    </dxf>
    <dxf>
      <font>
        <color theme="0"/>
      </font>
      <fill>
        <patternFill>
          <bgColor theme="5"/>
        </patternFill>
      </fill>
    </dxf>
    <dxf>
      <font>
        <color theme="0"/>
      </font>
      <fill>
        <patternFill>
          <bgColor theme="6"/>
        </patternFill>
      </fill>
    </dxf>
    <dxf>
      <font>
        <color theme="0"/>
      </font>
      <fill>
        <patternFill>
          <bgColor theme="7"/>
        </patternFill>
      </fill>
    </dxf>
    <dxf>
      <font>
        <color theme="0"/>
      </font>
      <fill>
        <patternFill>
          <bgColor theme="8"/>
        </patternFill>
      </fill>
    </dxf>
    <dxf>
      <font>
        <color theme="0"/>
      </font>
      <fill>
        <patternFill>
          <bgColor theme="4"/>
        </patternFill>
      </fill>
    </dxf>
    <dxf>
      <font>
        <color theme="0"/>
      </font>
      <fill>
        <patternFill>
          <bgColor theme="5"/>
        </patternFill>
      </fill>
    </dxf>
    <dxf>
      <font>
        <color theme="0"/>
      </font>
      <fill>
        <patternFill>
          <bgColor theme="6"/>
        </patternFill>
      </fill>
    </dxf>
    <dxf>
      <font>
        <color theme="0"/>
      </font>
      <fill>
        <patternFill>
          <bgColor theme="7"/>
        </patternFill>
      </fill>
    </dxf>
    <dxf>
      <font>
        <color theme="0"/>
      </font>
      <fill>
        <patternFill>
          <bgColor theme="8"/>
        </patternFill>
      </fill>
    </dxf>
    <dxf>
      <font>
        <color theme="0"/>
      </font>
      <fill>
        <patternFill>
          <bgColor theme="4"/>
        </patternFill>
      </fill>
    </dxf>
    <dxf>
      <font>
        <color theme="0"/>
      </font>
      <fill>
        <patternFill>
          <bgColor theme="5"/>
        </patternFill>
      </fill>
    </dxf>
    <dxf>
      <font>
        <color theme="0"/>
      </font>
      <fill>
        <patternFill>
          <bgColor theme="6"/>
        </patternFill>
      </fill>
    </dxf>
    <dxf>
      <font>
        <color theme="0"/>
      </font>
      <fill>
        <patternFill>
          <bgColor theme="7"/>
        </patternFill>
      </fill>
    </dxf>
    <dxf>
      <font>
        <color theme="0"/>
      </font>
      <fill>
        <patternFill>
          <bgColor theme="8"/>
        </patternFill>
      </fill>
    </dxf>
    <dxf>
      <font>
        <color theme="0"/>
      </font>
      <fill>
        <patternFill>
          <bgColor theme="4"/>
        </patternFill>
      </fill>
    </dxf>
    <dxf>
      <font>
        <color theme="0"/>
      </font>
      <fill>
        <patternFill>
          <bgColor theme="5"/>
        </patternFill>
      </fill>
    </dxf>
    <dxf>
      <font>
        <color theme="0"/>
      </font>
      <fill>
        <patternFill>
          <bgColor theme="6"/>
        </patternFill>
      </fill>
    </dxf>
    <dxf>
      <font>
        <color theme="0"/>
      </font>
      <fill>
        <patternFill>
          <bgColor theme="7"/>
        </patternFill>
      </fill>
    </dxf>
    <dxf>
      <font>
        <color theme="0"/>
      </font>
      <fill>
        <patternFill>
          <bgColor theme="8"/>
        </patternFill>
      </fill>
    </dxf>
    <dxf>
      <font>
        <color theme="0"/>
      </font>
      <fill>
        <patternFill>
          <bgColor theme="4"/>
        </patternFill>
      </fill>
    </dxf>
    <dxf>
      <font>
        <color theme="0"/>
      </font>
      <fill>
        <patternFill>
          <bgColor theme="5"/>
        </patternFill>
      </fill>
    </dxf>
    <dxf>
      <font>
        <color theme="0"/>
      </font>
      <fill>
        <patternFill>
          <bgColor theme="6"/>
        </patternFill>
      </fill>
    </dxf>
    <dxf>
      <font>
        <color theme="0"/>
      </font>
      <fill>
        <patternFill>
          <bgColor theme="7"/>
        </patternFill>
      </fill>
    </dxf>
    <dxf>
      <font>
        <color theme="0"/>
      </font>
      <fill>
        <patternFill>
          <bgColor theme="8"/>
        </patternFill>
      </fill>
    </dxf>
    <dxf>
      <font>
        <color theme="0"/>
      </font>
      <fill>
        <patternFill>
          <bgColor theme="4"/>
        </patternFill>
      </fill>
    </dxf>
    <dxf>
      <font>
        <color theme="0"/>
      </font>
      <fill>
        <patternFill>
          <bgColor theme="5"/>
        </patternFill>
      </fill>
    </dxf>
    <dxf>
      <font>
        <color theme="0"/>
      </font>
      <fill>
        <patternFill>
          <bgColor theme="6"/>
        </patternFill>
      </fill>
    </dxf>
    <dxf>
      <font>
        <color theme="0"/>
      </font>
      <fill>
        <patternFill>
          <bgColor theme="7"/>
        </patternFill>
      </fill>
    </dxf>
    <dxf>
      <font>
        <color theme="0"/>
      </font>
      <fill>
        <patternFill>
          <bgColor theme="8"/>
        </patternFill>
      </fill>
    </dxf>
    <dxf>
      <font>
        <color theme="0"/>
      </font>
      <fill>
        <patternFill>
          <bgColor theme="4"/>
        </patternFill>
      </fill>
    </dxf>
    <dxf>
      <font>
        <color theme="0"/>
      </font>
      <fill>
        <patternFill>
          <bgColor theme="5"/>
        </patternFill>
      </fill>
    </dxf>
    <dxf>
      <font>
        <color theme="0"/>
      </font>
      <fill>
        <patternFill>
          <bgColor theme="6"/>
        </patternFill>
      </fill>
    </dxf>
    <dxf>
      <font>
        <color theme="0"/>
      </font>
      <fill>
        <patternFill>
          <bgColor theme="7"/>
        </patternFill>
      </fill>
    </dxf>
    <dxf>
      <font>
        <color theme="0"/>
      </font>
      <fill>
        <patternFill>
          <bgColor theme="8"/>
        </patternFill>
      </fill>
    </dxf>
    <dxf>
      <font>
        <color theme="0"/>
      </font>
      <fill>
        <patternFill>
          <bgColor theme="4"/>
        </patternFill>
      </fill>
    </dxf>
    <dxf>
      <font>
        <color theme="0"/>
      </font>
      <fill>
        <patternFill>
          <bgColor theme="5"/>
        </patternFill>
      </fill>
    </dxf>
    <dxf>
      <font>
        <color theme="0"/>
      </font>
      <fill>
        <patternFill>
          <bgColor theme="6"/>
        </patternFill>
      </fill>
    </dxf>
    <dxf>
      <font>
        <color theme="0"/>
      </font>
      <fill>
        <patternFill>
          <bgColor theme="7"/>
        </patternFill>
      </fill>
    </dxf>
    <dxf>
      <font>
        <color theme="0"/>
      </font>
      <fill>
        <patternFill>
          <bgColor theme="8"/>
        </patternFill>
      </fill>
    </dxf>
    <dxf>
      <font>
        <color theme="0"/>
      </font>
      <fill>
        <patternFill>
          <bgColor theme="4"/>
        </patternFill>
      </fill>
    </dxf>
    <dxf>
      <font>
        <color theme="0"/>
      </font>
      <fill>
        <patternFill>
          <bgColor theme="5"/>
        </patternFill>
      </fill>
    </dxf>
    <dxf>
      <font>
        <color theme="0"/>
      </font>
      <fill>
        <patternFill>
          <bgColor theme="6"/>
        </patternFill>
      </fill>
    </dxf>
    <dxf>
      <font>
        <color theme="0"/>
      </font>
      <fill>
        <patternFill>
          <bgColor theme="7"/>
        </patternFill>
      </fill>
    </dxf>
    <dxf>
      <font>
        <color theme="0"/>
      </font>
      <fill>
        <patternFill>
          <bgColor theme="8"/>
        </patternFill>
      </fill>
    </dxf>
    <dxf>
      <font>
        <color theme="0"/>
      </font>
      <fill>
        <patternFill>
          <bgColor theme="4"/>
        </patternFill>
      </fill>
    </dxf>
    <dxf>
      <font>
        <color theme="0"/>
      </font>
      <fill>
        <patternFill>
          <bgColor theme="5"/>
        </patternFill>
      </fill>
    </dxf>
    <dxf>
      <font>
        <color theme="0"/>
      </font>
      <fill>
        <patternFill>
          <bgColor theme="6"/>
        </patternFill>
      </fill>
    </dxf>
    <dxf>
      <font>
        <color theme="0"/>
      </font>
      <fill>
        <patternFill>
          <bgColor theme="7"/>
        </patternFill>
      </fill>
    </dxf>
    <dxf>
      <font>
        <color theme="0"/>
      </font>
      <fill>
        <patternFill>
          <bgColor theme="8"/>
        </patternFill>
      </fill>
    </dxf>
    <dxf>
      <font>
        <color theme="0"/>
      </font>
      <fill>
        <patternFill>
          <bgColor theme="4"/>
        </patternFill>
      </fill>
    </dxf>
    <dxf>
      <font>
        <color theme="0"/>
      </font>
      <fill>
        <patternFill>
          <bgColor theme="5"/>
        </patternFill>
      </fill>
    </dxf>
    <dxf>
      <font>
        <color theme="0"/>
      </font>
      <fill>
        <patternFill>
          <bgColor theme="6"/>
        </patternFill>
      </fill>
    </dxf>
    <dxf>
      <font>
        <color theme="0"/>
      </font>
      <fill>
        <patternFill>
          <bgColor theme="7"/>
        </patternFill>
      </fill>
    </dxf>
    <dxf>
      <font>
        <color theme="0"/>
      </font>
      <fill>
        <patternFill>
          <bgColor theme="8"/>
        </patternFill>
      </fill>
    </dxf>
    <dxf>
      <font>
        <color theme="0"/>
      </font>
      <fill>
        <patternFill>
          <bgColor theme="4"/>
        </patternFill>
      </fill>
    </dxf>
    <dxf>
      <font>
        <color theme="0"/>
      </font>
      <fill>
        <patternFill>
          <bgColor theme="5"/>
        </patternFill>
      </fill>
    </dxf>
    <dxf>
      <font>
        <color theme="0"/>
      </font>
      <fill>
        <patternFill>
          <bgColor theme="6"/>
        </patternFill>
      </fill>
    </dxf>
    <dxf>
      <font>
        <color theme="0"/>
      </font>
      <fill>
        <patternFill>
          <bgColor theme="7"/>
        </patternFill>
      </fill>
    </dxf>
    <dxf>
      <font>
        <color theme="0"/>
      </font>
      <fill>
        <patternFill>
          <bgColor theme="8"/>
        </patternFill>
      </fill>
    </dxf>
    <dxf>
      <font>
        <color theme="0"/>
      </font>
      <fill>
        <patternFill>
          <bgColor theme="4"/>
        </patternFill>
      </fill>
    </dxf>
    <dxf>
      <font>
        <color theme="0"/>
      </font>
      <fill>
        <patternFill>
          <bgColor theme="5"/>
        </patternFill>
      </fill>
    </dxf>
    <dxf>
      <font>
        <color theme="0"/>
      </font>
      <fill>
        <patternFill>
          <bgColor theme="6"/>
        </patternFill>
      </fill>
    </dxf>
    <dxf>
      <font>
        <color theme="0"/>
      </font>
      <fill>
        <patternFill>
          <bgColor theme="7"/>
        </patternFill>
      </fill>
    </dxf>
    <dxf>
      <font>
        <color theme="0"/>
      </font>
      <fill>
        <patternFill>
          <bgColor theme="8"/>
        </patternFill>
      </fill>
    </dxf>
    <dxf>
      <font>
        <color theme="0"/>
      </font>
      <fill>
        <patternFill>
          <bgColor theme="4"/>
        </patternFill>
      </fill>
    </dxf>
    <dxf>
      <font>
        <color theme="0"/>
      </font>
      <fill>
        <patternFill>
          <bgColor theme="5"/>
        </patternFill>
      </fill>
    </dxf>
    <dxf>
      <font>
        <color theme="0"/>
      </font>
      <fill>
        <patternFill>
          <bgColor theme="6"/>
        </patternFill>
      </fill>
    </dxf>
    <dxf>
      <font>
        <color theme="0"/>
      </font>
      <fill>
        <patternFill>
          <bgColor theme="7"/>
        </patternFill>
      </fill>
    </dxf>
    <dxf>
      <font>
        <color theme="0"/>
      </font>
      <fill>
        <patternFill>
          <bgColor theme="8"/>
        </patternFill>
      </fill>
    </dxf>
    <dxf>
      <font>
        <color theme="0"/>
      </font>
      <fill>
        <patternFill>
          <bgColor theme="4"/>
        </patternFill>
      </fill>
    </dxf>
    <dxf>
      <font>
        <color theme="0"/>
      </font>
      <fill>
        <patternFill>
          <bgColor theme="5"/>
        </patternFill>
      </fill>
    </dxf>
    <dxf>
      <font>
        <color theme="0"/>
      </font>
      <fill>
        <patternFill>
          <bgColor theme="6"/>
        </patternFill>
      </fill>
    </dxf>
    <dxf>
      <font>
        <color theme="0"/>
      </font>
      <fill>
        <patternFill>
          <bgColor theme="7"/>
        </patternFill>
      </fill>
    </dxf>
    <dxf>
      <font>
        <color theme="0"/>
      </font>
      <fill>
        <patternFill>
          <bgColor theme="8"/>
        </patternFill>
      </fill>
    </dxf>
    <dxf>
      <font>
        <color theme="0"/>
      </font>
      <fill>
        <patternFill>
          <bgColor theme="4"/>
        </patternFill>
      </fill>
    </dxf>
    <dxf>
      <font>
        <color theme="0"/>
      </font>
      <fill>
        <patternFill>
          <bgColor theme="5"/>
        </patternFill>
      </fill>
    </dxf>
    <dxf>
      <font>
        <color theme="0"/>
      </font>
      <fill>
        <patternFill>
          <bgColor theme="6"/>
        </patternFill>
      </fill>
    </dxf>
    <dxf>
      <font>
        <color theme="0"/>
      </font>
      <fill>
        <patternFill>
          <bgColor theme="7"/>
        </patternFill>
      </fill>
    </dxf>
    <dxf>
      <font>
        <color theme="0"/>
      </font>
      <fill>
        <patternFill>
          <bgColor theme="8"/>
        </patternFill>
      </fill>
    </dxf>
    <dxf>
      <font>
        <color theme="0"/>
      </font>
      <fill>
        <patternFill>
          <bgColor theme="4"/>
        </patternFill>
      </fill>
    </dxf>
    <dxf>
      <font>
        <color theme="0"/>
      </font>
      <fill>
        <patternFill>
          <bgColor theme="5"/>
        </patternFill>
      </fill>
    </dxf>
    <dxf>
      <font>
        <color theme="0"/>
      </font>
      <fill>
        <patternFill>
          <bgColor theme="6"/>
        </patternFill>
      </fill>
    </dxf>
    <dxf>
      <font>
        <color theme="0"/>
      </font>
      <fill>
        <patternFill>
          <bgColor theme="7"/>
        </patternFill>
      </fill>
    </dxf>
    <dxf>
      <font>
        <color theme="0"/>
      </font>
      <fill>
        <patternFill>
          <bgColor theme="8"/>
        </patternFill>
      </fill>
    </dxf>
    <dxf>
      <font>
        <color theme="0"/>
      </font>
      <fill>
        <patternFill>
          <bgColor theme="4"/>
        </patternFill>
      </fill>
    </dxf>
    <dxf>
      <font>
        <color theme="0"/>
      </font>
      <fill>
        <patternFill>
          <bgColor theme="5"/>
        </patternFill>
      </fill>
    </dxf>
    <dxf>
      <font>
        <color theme="0"/>
      </font>
      <fill>
        <patternFill>
          <bgColor theme="6"/>
        </patternFill>
      </fill>
    </dxf>
    <dxf>
      <font>
        <color theme="0"/>
      </font>
      <fill>
        <patternFill>
          <bgColor theme="7"/>
        </patternFill>
      </fill>
    </dxf>
    <dxf>
      <font>
        <color theme="0"/>
      </font>
      <fill>
        <patternFill>
          <bgColor theme="8"/>
        </patternFill>
      </fill>
    </dxf>
    <dxf>
      <font>
        <color theme="0"/>
      </font>
      <fill>
        <patternFill>
          <bgColor theme="4"/>
        </patternFill>
      </fill>
    </dxf>
    <dxf>
      <font>
        <color theme="0"/>
      </font>
      <fill>
        <patternFill>
          <bgColor theme="5"/>
        </patternFill>
      </fill>
    </dxf>
    <dxf>
      <font>
        <color theme="0"/>
      </font>
      <fill>
        <patternFill>
          <bgColor theme="6"/>
        </patternFill>
      </fill>
    </dxf>
    <dxf>
      <font>
        <color theme="0"/>
      </font>
      <fill>
        <patternFill>
          <bgColor theme="7"/>
        </patternFill>
      </fill>
    </dxf>
    <dxf>
      <font>
        <color theme="0"/>
      </font>
      <fill>
        <patternFill>
          <bgColor theme="8"/>
        </patternFill>
      </fill>
    </dxf>
    <dxf>
      <font>
        <color theme="0"/>
      </font>
      <fill>
        <patternFill>
          <bgColor theme="4"/>
        </patternFill>
      </fill>
    </dxf>
    <dxf>
      <font>
        <color theme="0"/>
      </font>
      <fill>
        <patternFill>
          <bgColor theme="5"/>
        </patternFill>
      </fill>
    </dxf>
    <dxf>
      <font>
        <color theme="0"/>
      </font>
      <fill>
        <patternFill>
          <bgColor theme="6"/>
        </patternFill>
      </fill>
    </dxf>
    <dxf>
      <font>
        <color theme="0"/>
      </font>
      <fill>
        <patternFill>
          <bgColor theme="7"/>
        </patternFill>
      </fill>
    </dxf>
    <dxf>
      <font>
        <color theme="0"/>
      </font>
      <fill>
        <patternFill>
          <bgColor theme="8"/>
        </patternFill>
      </fill>
    </dxf>
    <dxf>
      <font>
        <color theme="0"/>
      </font>
      <fill>
        <patternFill>
          <bgColor theme="4"/>
        </patternFill>
      </fill>
    </dxf>
    <dxf>
      <font>
        <color theme="0"/>
      </font>
      <fill>
        <patternFill>
          <bgColor theme="5"/>
        </patternFill>
      </fill>
    </dxf>
    <dxf>
      <font>
        <color theme="0"/>
      </font>
      <fill>
        <patternFill>
          <bgColor theme="6"/>
        </patternFill>
      </fill>
    </dxf>
    <dxf>
      <font>
        <color theme="0"/>
      </font>
      <fill>
        <patternFill>
          <bgColor theme="7"/>
        </patternFill>
      </fill>
    </dxf>
    <dxf>
      <font>
        <color theme="0"/>
      </font>
      <fill>
        <patternFill>
          <bgColor theme="8"/>
        </patternFill>
      </fill>
    </dxf>
    <dxf>
      <font>
        <color theme="0"/>
      </font>
      <fill>
        <patternFill>
          <bgColor theme="4"/>
        </patternFill>
      </fill>
    </dxf>
    <dxf>
      <font>
        <color theme="0"/>
      </font>
      <fill>
        <patternFill>
          <bgColor theme="5"/>
        </patternFill>
      </fill>
    </dxf>
    <dxf>
      <font>
        <color theme="0"/>
      </font>
      <fill>
        <patternFill>
          <bgColor theme="6"/>
        </patternFill>
      </fill>
    </dxf>
    <dxf>
      <font>
        <color theme="0"/>
      </font>
      <fill>
        <patternFill>
          <bgColor theme="7"/>
        </patternFill>
      </fill>
    </dxf>
    <dxf>
      <font>
        <color theme="0"/>
      </font>
      <fill>
        <patternFill>
          <bgColor theme="8"/>
        </patternFill>
      </fill>
    </dxf>
    <dxf>
      <font>
        <color theme="0"/>
      </font>
      <fill>
        <patternFill>
          <bgColor theme="4"/>
        </patternFill>
      </fill>
    </dxf>
    <dxf>
      <font>
        <color theme="0"/>
      </font>
      <fill>
        <patternFill>
          <bgColor theme="5"/>
        </patternFill>
      </fill>
    </dxf>
    <dxf>
      <font>
        <color theme="0"/>
      </font>
      <fill>
        <patternFill>
          <bgColor theme="6"/>
        </patternFill>
      </fill>
    </dxf>
    <dxf>
      <font>
        <color theme="0"/>
      </font>
      <fill>
        <patternFill>
          <bgColor theme="7"/>
        </patternFill>
      </fill>
    </dxf>
    <dxf>
      <font>
        <color theme="0"/>
      </font>
      <fill>
        <patternFill>
          <bgColor theme="8"/>
        </patternFill>
      </fill>
    </dxf>
    <dxf>
      <font>
        <color theme="0"/>
      </font>
      <fill>
        <patternFill>
          <bgColor theme="4"/>
        </patternFill>
      </fill>
    </dxf>
    <dxf>
      <font>
        <color theme="0"/>
      </font>
      <fill>
        <patternFill>
          <bgColor theme="5"/>
        </patternFill>
      </fill>
    </dxf>
    <dxf>
      <font>
        <color theme="0"/>
      </font>
      <fill>
        <patternFill>
          <bgColor theme="6"/>
        </patternFill>
      </fill>
    </dxf>
    <dxf>
      <font>
        <color theme="0"/>
      </font>
      <fill>
        <patternFill>
          <bgColor theme="7"/>
        </patternFill>
      </fill>
    </dxf>
    <dxf>
      <font>
        <color theme="0"/>
      </font>
      <fill>
        <patternFill>
          <bgColor theme="8"/>
        </patternFill>
      </fill>
    </dxf>
    <dxf>
      <font>
        <color theme="0"/>
      </font>
      <fill>
        <patternFill>
          <bgColor theme="4"/>
        </patternFill>
      </fill>
    </dxf>
    <dxf>
      <font>
        <color theme="0"/>
      </font>
      <fill>
        <patternFill>
          <bgColor theme="5"/>
        </patternFill>
      </fill>
    </dxf>
    <dxf>
      <font>
        <color theme="0"/>
      </font>
      <fill>
        <patternFill>
          <bgColor theme="6"/>
        </patternFill>
      </fill>
    </dxf>
    <dxf>
      <font>
        <color theme="0"/>
      </font>
      <fill>
        <patternFill>
          <bgColor theme="7"/>
        </patternFill>
      </fill>
    </dxf>
    <dxf>
      <font>
        <color theme="0"/>
      </font>
      <fill>
        <patternFill>
          <bgColor theme="8"/>
        </patternFill>
      </fill>
    </dxf>
    <dxf>
      <font>
        <color theme="0"/>
      </font>
      <fill>
        <patternFill>
          <bgColor theme="4"/>
        </patternFill>
      </fill>
    </dxf>
    <dxf>
      <font>
        <color theme="0"/>
      </font>
      <fill>
        <patternFill>
          <bgColor theme="5"/>
        </patternFill>
      </fill>
    </dxf>
    <dxf>
      <font>
        <color theme="0"/>
      </font>
      <fill>
        <patternFill>
          <bgColor theme="6"/>
        </patternFill>
      </fill>
    </dxf>
    <dxf>
      <font>
        <color theme="0"/>
      </font>
      <fill>
        <patternFill>
          <bgColor theme="7"/>
        </patternFill>
      </fill>
    </dxf>
    <dxf>
      <font>
        <color theme="0"/>
      </font>
      <fill>
        <patternFill>
          <bgColor theme="8"/>
        </patternFill>
      </fill>
    </dxf>
    <dxf>
      <font>
        <color theme="0"/>
      </font>
      <fill>
        <patternFill>
          <bgColor theme="4"/>
        </patternFill>
      </fill>
    </dxf>
    <dxf>
      <font>
        <color theme="0"/>
      </font>
      <fill>
        <patternFill>
          <bgColor theme="5"/>
        </patternFill>
      </fill>
    </dxf>
    <dxf>
      <font>
        <color theme="0"/>
      </font>
      <fill>
        <patternFill>
          <bgColor theme="6"/>
        </patternFill>
      </fill>
    </dxf>
    <dxf>
      <font>
        <color theme="0"/>
      </font>
      <fill>
        <patternFill>
          <bgColor theme="7"/>
        </patternFill>
      </fill>
    </dxf>
    <dxf>
      <font>
        <color theme="0"/>
      </font>
      <fill>
        <patternFill>
          <bgColor theme="8"/>
        </patternFill>
      </fill>
    </dxf>
    <dxf>
      <font>
        <color theme="0"/>
      </font>
      <fill>
        <patternFill>
          <bgColor theme="4"/>
        </patternFill>
      </fill>
    </dxf>
    <dxf>
      <font>
        <color theme="0"/>
      </font>
      <fill>
        <patternFill>
          <bgColor theme="5"/>
        </patternFill>
      </fill>
    </dxf>
    <dxf>
      <font>
        <color theme="0"/>
      </font>
      <fill>
        <patternFill>
          <bgColor theme="6"/>
        </patternFill>
      </fill>
    </dxf>
    <dxf>
      <font>
        <color theme="0"/>
      </font>
      <fill>
        <patternFill>
          <bgColor theme="7"/>
        </patternFill>
      </fill>
    </dxf>
    <dxf>
      <font>
        <color theme="0"/>
      </font>
      <fill>
        <patternFill>
          <bgColor theme="8"/>
        </patternFill>
      </fill>
    </dxf>
    <dxf>
      <font>
        <color theme="0"/>
      </font>
      <fill>
        <patternFill>
          <bgColor theme="4"/>
        </patternFill>
      </fill>
    </dxf>
    <dxf>
      <font>
        <color theme="0"/>
      </font>
      <fill>
        <patternFill>
          <bgColor theme="5"/>
        </patternFill>
      </fill>
    </dxf>
    <dxf>
      <font>
        <color theme="0"/>
      </font>
      <fill>
        <patternFill>
          <bgColor theme="6"/>
        </patternFill>
      </fill>
    </dxf>
    <dxf>
      <font>
        <color theme="0"/>
      </font>
      <fill>
        <patternFill>
          <bgColor theme="7"/>
        </patternFill>
      </fill>
    </dxf>
    <dxf>
      <font>
        <color theme="0"/>
      </font>
      <fill>
        <patternFill>
          <bgColor theme="8"/>
        </patternFill>
      </fill>
    </dxf>
    <dxf>
      <font>
        <color theme="0"/>
      </font>
      <fill>
        <patternFill>
          <bgColor theme="4"/>
        </patternFill>
      </fill>
    </dxf>
    <dxf>
      <font>
        <color theme="0"/>
      </font>
      <fill>
        <patternFill>
          <bgColor theme="5"/>
        </patternFill>
      </fill>
    </dxf>
    <dxf>
      <font>
        <color theme="0"/>
      </font>
      <fill>
        <patternFill>
          <bgColor theme="6"/>
        </patternFill>
      </fill>
    </dxf>
    <dxf>
      <font>
        <color theme="0"/>
      </font>
      <fill>
        <patternFill>
          <bgColor theme="7"/>
        </patternFill>
      </fill>
    </dxf>
    <dxf>
      <font>
        <color theme="0"/>
      </font>
      <fill>
        <patternFill>
          <bgColor theme="8"/>
        </patternFill>
      </fill>
    </dxf>
    <dxf>
      <font>
        <color theme="0"/>
      </font>
      <fill>
        <patternFill>
          <bgColor theme="4"/>
        </patternFill>
      </fill>
    </dxf>
    <dxf>
      <font>
        <color theme="0"/>
      </font>
      <fill>
        <patternFill>
          <bgColor theme="5"/>
        </patternFill>
      </fill>
    </dxf>
    <dxf>
      <font>
        <color theme="0"/>
      </font>
      <fill>
        <patternFill>
          <bgColor theme="6"/>
        </patternFill>
      </fill>
    </dxf>
    <dxf>
      <font>
        <color theme="0"/>
      </font>
      <fill>
        <patternFill>
          <bgColor theme="7"/>
        </patternFill>
      </fill>
    </dxf>
    <dxf>
      <font>
        <color theme="0"/>
      </font>
      <fill>
        <patternFill>
          <bgColor theme="8"/>
        </patternFill>
      </fill>
    </dxf>
    <dxf>
      <font>
        <color theme="0"/>
      </font>
      <fill>
        <patternFill>
          <bgColor theme="4"/>
        </patternFill>
      </fill>
    </dxf>
    <dxf>
      <font>
        <color theme="0"/>
      </font>
      <fill>
        <patternFill>
          <bgColor theme="5"/>
        </patternFill>
      </fill>
    </dxf>
    <dxf>
      <font>
        <color theme="0"/>
      </font>
      <fill>
        <patternFill>
          <bgColor theme="6"/>
        </patternFill>
      </fill>
    </dxf>
    <dxf>
      <font>
        <color theme="0"/>
      </font>
      <fill>
        <patternFill>
          <bgColor theme="7"/>
        </patternFill>
      </fill>
    </dxf>
    <dxf>
      <font>
        <color theme="0"/>
      </font>
      <fill>
        <patternFill>
          <bgColor theme="8"/>
        </patternFill>
      </fill>
    </dxf>
    <dxf>
      <font>
        <color theme="0"/>
      </font>
      <fill>
        <patternFill>
          <bgColor theme="4"/>
        </patternFill>
      </fill>
    </dxf>
    <dxf>
      <font>
        <color theme="0"/>
      </font>
      <fill>
        <patternFill>
          <bgColor theme="5"/>
        </patternFill>
      </fill>
    </dxf>
    <dxf>
      <font>
        <color theme="0"/>
      </font>
      <fill>
        <patternFill>
          <bgColor theme="6"/>
        </patternFill>
      </fill>
    </dxf>
    <dxf>
      <font>
        <color theme="0"/>
      </font>
      <fill>
        <patternFill>
          <bgColor theme="7"/>
        </patternFill>
      </fill>
    </dxf>
    <dxf>
      <font>
        <color theme="0"/>
      </font>
      <fill>
        <patternFill>
          <bgColor theme="8"/>
        </patternFill>
      </fill>
    </dxf>
    <dxf>
      <font>
        <color theme="0"/>
      </font>
      <fill>
        <patternFill>
          <bgColor theme="4"/>
        </patternFill>
      </fill>
    </dxf>
    <dxf>
      <font>
        <color theme="0"/>
      </font>
      <fill>
        <patternFill>
          <bgColor theme="5"/>
        </patternFill>
      </fill>
    </dxf>
    <dxf>
      <font>
        <color theme="0"/>
      </font>
      <fill>
        <patternFill>
          <bgColor theme="6"/>
        </patternFill>
      </fill>
    </dxf>
    <dxf>
      <font>
        <color theme="0"/>
      </font>
      <fill>
        <patternFill>
          <bgColor theme="7"/>
        </patternFill>
      </fill>
    </dxf>
    <dxf>
      <font>
        <color theme="0"/>
      </font>
      <fill>
        <patternFill>
          <bgColor theme="8"/>
        </patternFill>
      </fill>
    </dxf>
    <dxf>
      <font>
        <color theme="0"/>
      </font>
      <fill>
        <patternFill>
          <bgColor theme="4"/>
        </patternFill>
      </fill>
    </dxf>
    <dxf>
      <font>
        <color theme="0"/>
      </font>
      <fill>
        <patternFill>
          <bgColor theme="5"/>
        </patternFill>
      </fill>
    </dxf>
    <dxf>
      <font>
        <color theme="0"/>
      </font>
      <fill>
        <patternFill>
          <bgColor theme="6"/>
        </patternFill>
      </fill>
    </dxf>
    <dxf>
      <font>
        <color theme="0"/>
      </font>
      <fill>
        <patternFill>
          <bgColor theme="7"/>
        </patternFill>
      </fill>
    </dxf>
    <dxf>
      <font>
        <color theme="0"/>
      </font>
      <fill>
        <patternFill>
          <bgColor theme="8"/>
        </patternFill>
      </fill>
    </dxf>
    <dxf>
      <font>
        <color theme="0"/>
      </font>
      <fill>
        <patternFill>
          <bgColor theme="4"/>
        </patternFill>
      </fill>
    </dxf>
    <dxf>
      <font>
        <color theme="0"/>
      </font>
      <fill>
        <patternFill>
          <bgColor theme="5"/>
        </patternFill>
      </fill>
    </dxf>
    <dxf>
      <font>
        <color theme="0"/>
      </font>
      <fill>
        <patternFill>
          <bgColor theme="6"/>
        </patternFill>
      </fill>
    </dxf>
    <dxf>
      <font>
        <color theme="0"/>
      </font>
      <fill>
        <patternFill>
          <bgColor theme="7"/>
        </patternFill>
      </fill>
    </dxf>
    <dxf>
      <font>
        <color theme="0"/>
      </font>
      <fill>
        <patternFill>
          <bgColor theme="8"/>
        </patternFill>
      </fill>
    </dxf>
    <dxf>
      <font>
        <color theme="0"/>
      </font>
      <fill>
        <patternFill>
          <bgColor theme="4"/>
        </patternFill>
      </fill>
    </dxf>
    <dxf>
      <font>
        <color theme="0"/>
      </font>
      <fill>
        <patternFill>
          <bgColor theme="5"/>
        </patternFill>
      </fill>
    </dxf>
    <dxf>
      <font>
        <color theme="0"/>
      </font>
      <fill>
        <patternFill>
          <bgColor theme="6"/>
        </patternFill>
      </fill>
    </dxf>
    <dxf>
      <font>
        <color theme="0"/>
      </font>
      <fill>
        <patternFill>
          <bgColor theme="7"/>
        </patternFill>
      </fill>
    </dxf>
    <dxf>
      <font>
        <color theme="0"/>
      </font>
      <fill>
        <patternFill>
          <bgColor theme="8"/>
        </patternFill>
      </fill>
    </dxf>
    <dxf>
      <font>
        <color theme="0"/>
      </font>
      <fill>
        <patternFill>
          <bgColor theme="4"/>
        </patternFill>
      </fill>
    </dxf>
    <dxf>
      <font>
        <color theme="0"/>
      </font>
      <fill>
        <patternFill>
          <bgColor theme="5"/>
        </patternFill>
      </fill>
    </dxf>
    <dxf>
      <font>
        <color theme="0"/>
      </font>
      <fill>
        <patternFill>
          <bgColor theme="6"/>
        </patternFill>
      </fill>
    </dxf>
    <dxf>
      <font>
        <color theme="0"/>
      </font>
      <fill>
        <patternFill>
          <bgColor theme="7"/>
        </patternFill>
      </fill>
    </dxf>
    <dxf>
      <font>
        <color theme="0"/>
      </font>
      <fill>
        <patternFill>
          <bgColor theme="8"/>
        </patternFill>
      </fill>
    </dxf>
    <dxf>
      <font>
        <color theme="0"/>
      </font>
      <fill>
        <patternFill>
          <bgColor theme="4"/>
        </patternFill>
      </fill>
    </dxf>
    <dxf>
      <font>
        <color theme="0"/>
      </font>
      <fill>
        <patternFill>
          <bgColor theme="5"/>
        </patternFill>
      </fill>
    </dxf>
    <dxf>
      <font>
        <color theme="0"/>
      </font>
      <fill>
        <patternFill>
          <bgColor theme="6"/>
        </patternFill>
      </fill>
    </dxf>
    <dxf>
      <font>
        <color theme="0"/>
      </font>
      <fill>
        <patternFill>
          <bgColor theme="7"/>
        </patternFill>
      </fill>
    </dxf>
    <dxf>
      <font>
        <color theme="0"/>
      </font>
      <fill>
        <patternFill>
          <bgColor theme="8"/>
        </patternFill>
      </fill>
    </dxf>
    <dxf>
      <font>
        <color theme="0"/>
      </font>
      <fill>
        <patternFill>
          <bgColor theme="4"/>
        </patternFill>
      </fill>
    </dxf>
    <dxf>
      <font>
        <color theme="0"/>
      </font>
      <fill>
        <patternFill>
          <bgColor theme="5"/>
        </patternFill>
      </fill>
    </dxf>
    <dxf>
      <font>
        <color theme="0"/>
      </font>
      <fill>
        <patternFill>
          <bgColor theme="6"/>
        </patternFill>
      </fill>
    </dxf>
    <dxf>
      <font>
        <color theme="0"/>
      </font>
      <fill>
        <patternFill>
          <bgColor theme="7"/>
        </patternFill>
      </fill>
    </dxf>
    <dxf>
      <font>
        <color theme="0"/>
      </font>
      <fill>
        <patternFill>
          <bgColor theme="8"/>
        </patternFill>
      </fill>
    </dxf>
    <dxf>
      <font>
        <color theme="0"/>
      </font>
      <fill>
        <patternFill>
          <bgColor theme="4"/>
        </patternFill>
      </fill>
    </dxf>
    <dxf>
      <font>
        <color theme="0"/>
      </font>
      <fill>
        <patternFill>
          <bgColor theme="5"/>
        </patternFill>
      </fill>
    </dxf>
    <dxf>
      <font>
        <color theme="0"/>
      </font>
      <fill>
        <patternFill>
          <bgColor theme="6"/>
        </patternFill>
      </fill>
    </dxf>
    <dxf>
      <font>
        <color theme="0"/>
      </font>
      <fill>
        <patternFill>
          <bgColor theme="7"/>
        </patternFill>
      </fill>
    </dxf>
    <dxf>
      <font>
        <color theme="0"/>
      </font>
      <fill>
        <patternFill>
          <bgColor theme="8"/>
        </patternFill>
      </fill>
    </dxf>
    <dxf>
      <font>
        <color theme="0"/>
      </font>
      <fill>
        <patternFill>
          <bgColor theme="4"/>
        </patternFill>
      </fill>
    </dxf>
    <dxf>
      <font>
        <color theme="0"/>
      </font>
      <fill>
        <patternFill>
          <bgColor theme="5"/>
        </patternFill>
      </fill>
    </dxf>
    <dxf>
      <font>
        <color theme="0"/>
      </font>
      <fill>
        <patternFill>
          <bgColor theme="6"/>
        </patternFill>
      </fill>
    </dxf>
    <dxf>
      <font>
        <color theme="0"/>
      </font>
      <fill>
        <patternFill>
          <bgColor theme="7"/>
        </patternFill>
      </fill>
    </dxf>
    <dxf>
      <font>
        <color theme="0"/>
      </font>
      <fill>
        <patternFill>
          <bgColor theme="8"/>
        </patternFill>
      </fill>
    </dxf>
    <dxf>
      <font>
        <color theme="0"/>
      </font>
      <fill>
        <patternFill>
          <bgColor theme="4"/>
        </patternFill>
      </fill>
    </dxf>
    <dxf>
      <font>
        <color theme="0"/>
      </font>
      <fill>
        <patternFill>
          <bgColor theme="5"/>
        </patternFill>
      </fill>
    </dxf>
    <dxf>
      <font>
        <color theme="0"/>
      </font>
      <fill>
        <patternFill>
          <bgColor theme="6"/>
        </patternFill>
      </fill>
    </dxf>
    <dxf>
      <font>
        <color theme="0"/>
      </font>
      <fill>
        <patternFill>
          <bgColor theme="7"/>
        </patternFill>
      </fill>
    </dxf>
    <dxf>
      <font>
        <color theme="0"/>
      </font>
      <fill>
        <patternFill>
          <bgColor theme="8"/>
        </patternFill>
      </fill>
    </dxf>
    <dxf>
      <font>
        <color theme="0"/>
      </font>
      <fill>
        <patternFill>
          <bgColor theme="4"/>
        </patternFill>
      </fill>
    </dxf>
    <dxf>
      <font>
        <color theme="0"/>
      </font>
      <fill>
        <patternFill>
          <bgColor theme="5"/>
        </patternFill>
      </fill>
    </dxf>
    <dxf>
      <font>
        <color theme="0"/>
      </font>
      <fill>
        <patternFill>
          <bgColor theme="6"/>
        </patternFill>
      </fill>
    </dxf>
    <dxf>
      <font>
        <color theme="0"/>
      </font>
      <fill>
        <patternFill>
          <bgColor theme="7"/>
        </patternFill>
      </fill>
    </dxf>
    <dxf>
      <font>
        <color theme="0"/>
      </font>
      <fill>
        <patternFill>
          <bgColor theme="8"/>
        </patternFill>
      </fill>
    </dxf>
    <dxf>
      <font>
        <color theme="0"/>
      </font>
      <fill>
        <patternFill>
          <bgColor theme="4"/>
        </patternFill>
      </fill>
    </dxf>
    <dxf>
      <font>
        <color theme="0"/>
      </font>
      <fill>
        <patternFill>
          <bgColor theme="5"/>
        </patternFill>
      </fill>
    </dxf>
    <dxf>
      <font>
        <color theme="0"/>
      </font>
      <fill>
        <patternFill>
          <bgColor theme="6"/>
        </patternFill>
      </fill>
    </dxf>
    <dxf>
      <font>
        <color theme="0"/>
      </font>
      <fill>
        <patternFill>
          <bgColor theme="7"/>
        </patternFill>
      </fill>
    </dxf>
    <dxf>
      <font>
        <color theme="0"/>
      </font>
      <fill>
        <patternFill>
          <bgColor theme="8"/>
        </patternFill>
      </fill>
    </dxf>
    <dxf>
      <font>
        <color theme="0"/>
      </font>
      <fill>
        <patternFill>
          <bgColor theme="4"/>
        </patternFill>
      </fill>
    </dxf>
    <dxf>
      <font>
        <color theme="0"/>
      </font>
      <fill>
        <patternFill>
          <bgColor theme="5"/>
        </patternFill>
      </fill>
    </dxf>
    <dxf>
      <font>
        <color theme="0"/>
      </font>
      <fill>
        <patternFill>
          <bgColor theme="6"/>
        </patternFill>
      </fill>
    </dxf>
    <dxf>
      <font>
        <color theme="0"/>
      </font>
      <fill>
        <patternFill>
          <bgColor theme="7"/>
        </patternFill>
      </fill>
    </dxf>
    <dxf>
      <font>
        <color theme="0"/>
      </font>
      <fill>
        <patternFill>
          <bgColor theme="8"/>
        </patternFill>
      </fill>
    </dxf>
    <dxf>
      <font>
        <color theme="0"/>
      </font>
      <fill>
        <patternFill>
          <bgColor theme="4"/>
        </patternFill>
      </fill>
    </dxf>
    <dxf>
      <font>
        <color theme="0"/>
      </font>
      <fill>
        <patternFill>
          <bgColor theme="5"/>
        </patternFill>
      </fill>
    </dxf>
    <dxf>
      <font>
        <color theme="0"/>
      </font>
      <fill>
        <patternFill>
          <bgColor theme="6"/>
        </patternFill>
      </fill>
    </dxf>
    <dxf>
      <font>
        <color theme="0"/>
      </font>
      <fill>
        <patternFill>
          <bgColor theme="7"/>
        </patternFill>
      </fill>
    </dxf>
    <dxf>
      <font>
        <color theme="0"/>
      </font>
      <fill>
        <patternFill>
          <bgColor theme="8"/>
        </patternFill>
      </fill>
    </dxf>
    <dxf>
      <font>
        <color theme="0"/>
      </font>
      <fill>
        <patternFill>
          <bgColor theme="4"/>
        </patternFill>
      </fill>
    </dxf>
    <dxf>
      <font>
        <color theme="0"/>
      </font>
      <fill>
        <patternFill>
          <bgColor theme="5"/>
        </patternFill>
      </fill>
    </dxf>
    <dxf>
      <font>
        <color theme="0"/>
      </font>
      <fill>
        <patternFill>
          <bgColor theme="6"/>
        </patternFill>
      </fill>
    </dxf>
    <dxf>
      <font>
        <color theme="0"/>
      </font>
      <fill>
        <patternFill>
          <bgColor theme="7"/>
        </patternFill>
      </fill>
    </dxf>
    <dxf>
      <font>
        <color theme="0"/>
      </font>
      <fill>
        <patternFill>
          <bgColor theme="8"/>
        </patternFill>
      </fill>
    </dxf>
    <dxf>
      <font>
        <color theme="0"/>
      </font>
      <fill>
        <patternFill>
          <bgColor theme="4"/>
        </patternFill>
      </fill>
    </dxf>
    <dxf>
      <font>
        <color theme="0"/>
      </font>
      <fill>
        <patternFill>
          <bgColor theme="5"/>
        </patternFill>
      </fill>
    </dxf>
    <dxf>
      <font>
        <color theme="0"/>
      </font>
      <fill>
        <patternFill>
          <bgColor theme="6"/>
        </patternFill>
      </fill>
    </dxf>
    <dxf>
      <font>
        <color theme="0"/>
      </font>
      <fill>
        <patternFill>
          <bgColor theme="7"/>
        </patternFill>
      </fill>
    </dxf>
    <dxf>
      <font>
        <color theme="0"/>
      </font>
      <fill>
        <patternFill>
          <bgColor theme="8"/>
        </patternFill>
      </fill>
    </dxf>
    <dxf>
      <font>
        <color theme="0"/>
      </font>
      <fill>
        <patternFill>
          <bgColor theme="4"/>
        </patternFill>
      </fill>
    </dxf>
    <dxf>
      <font>
        <color theme="0"/>
      </font>
      <fill>
        <patternFill>
          <bgColor theme="5"/>
        </patternFill>
      </fill>
    </dxf>
    <dxf>
      <font>
        <color theme="0"/>
      </font>
      <fill>
        <patternFill>
          <bgColor theme="6"/>
        </patternFill>
      </fill>
    </dxf>
    <dxf>
      <font>
        <color theme="0"/>
      </font>
      <fill>
        <patternFill>
          <bgColor theme="7"/>
        </patternFill>
      </fill>
    </dxf>
    <dxf>
      <font>
        <color theme="0"/>
      </font>
      <fill>
        <patternFill>
          <bgColor theme="8"/>
        </patternFill>
      </fill>
    </dxf>
    <dxf>
      <font>
        <color theme="0"/>
      </font>
      <fill>
        <patternFill>
          <bgColor theme="4"/>
        </patternFill>
      </fill>
    </dxf>
    <dxf>
      <font>
        <color theme="0"/>
      </font>
      <fill>
        <patternFill>
          <bgColor theme="5"/>
        </patternFill>
      </fill>
    </dxf>
    <dxf>
      <font>
        <color theme="0"/>
      </font>
      <fill>
        <patternFill>
          <bgColor theme="6"/>
        </patternFill>
      </fill>
    </dxf>
    <dxf>
      <font>
        <color theme="0"/>
      </font>
      <fill>
        <patternFill>
          <bgColor theme="7"/>
        </patternFill>
      </fill>
    </dxf>
    <dxf>
      <font>
        <color theme="0"/>
      </font>
      <fill>
        <patternFill>
          <bgColor theme="8"/>
        </patternFill>
      </fill>
    </dxf>
    <dxf>
      <font>
        <color theme="0"/>
      </font>
      <fill>
        <patternFill>
          <bgColor theme="4"/>
        </patternFill>
      </fill>
    </dxf>
    <dxf>
      <font>
        <color theme="0"/>
      </font>
      <fill>
        <patternFill>
          <bgColor theme="5"/>
        </patternFill>
      </fill>
    </dxf>
    <dxf>
      <font>
        <color theme="0"/>
      </font>
      <fill>
        <patternFill>
          <bgColor theme="6"/>
        </patternFill>
      </fill>
    </dxf>
    <dxf>
      <font>
        <color theme="0"/>
      </font>
      <fill>
        <patternFill>
          <bgColor theme="7"/>
        </patternFill>
      </fill>
    </dxf>
    <dxf>
      <font>
        <color theme="0"/>
      </font>
      <fill>
        <patternFill>
          <bgColor theme="8"/>
        </patternFill>
      </fill>
    </dxf>
    <dxf>
      <font>
        <color theme="0"/>
      </font>
      <fill>
        <patternFill>
          <bgColor theme="4"/>
        </patternFill>
      </fill>
    </dxf>
    <dxf>
      <font>
        <color theme="0"/>
      </font>
      <fill>
        <patternFill>
          <bgColor theme="5"/>
        </patternFill>
      </fill>
    </dxf>
    <dxf>
      <font>
        <color theme="0"/>
      </font>
      <fill>
        <patternFill>
          <bgColor theme="6"/>
        </patternFill>
      </fill>
    </dxf>
    <dxf>
      <font>
        <color theme="0"/>
      </font>
      <fill>
        <patternFill>
          <bgColor theme="7"/>
        </patternFill>
      </fill>
    </dxf>
    <dxf>
      <font>
        <color theme="0"/>
      </font>
      <fill>
        <patternFill>
          <bgColor theme="8"/>
        </patternFill>
      </fill>
    </dxf>
    <dxf>
      <font>
        <color theme="0"/>
      </font>
      <fill>
        <patternFill>
          <bgColor theme="4"/>
        </patternFill>
      </fill>
    </dxf>
    <dxf>
      <font>
        <color theme="0"/>
      </font>
      <fill>
        <patternFill>
          <bgColor theme="5"/>
        </patternFill>
      </fill>
    </dxf>
    <dxf>
      <font>
        <color theme="0"/>
      </font>
      <fill>
        <patternFill>
          <bgColor theme="6"/>
        </patternFill>
      </fill>
    </dxf>
    <dxf>
      <font>
        <color theme="0"/>
      </font>
      <fill>
        <patternFill>
          <bgColor theme="7"/>
        </patternFill>
      </fill>
    </dxf>
    <dxf>
      <font>
        <color theme="0"/>
      </font>
      <fill>
        <patternFill>
          <bgColor theme="8"/>
        </patternFill>
      </fill>
    </dxf>
    <dxf>
      <font>
        <color theme="0"/>
      </font>
      <fill>
        <patternFill>
          <bgColor theme="4"/>
        </patternFill>
      </fill>
    </dxf>
    <dxf>
      <font>
        <color theme="0"/>
      </font>
      <fill>
        <patternFill>
          <bgColor theme="5"/>
        </patternFill>
      </fill>
    </dxf>
    <dxf>
      <font>
        <color theme="0"/>
      </font>
      <fill>
        <patternFill>
          <bgColor theme="6"/>
        </patternFill>
      </fill>
    </dxf>
    <dxf>
      <font>
        <color theme="0"/>
      </font>
      <fill>
        <patternFill>
          <bgColor theme="7"/>
        </patternFill>
      </fill>
    </dxf>
    <dxf>
      <font>
        <color theme="0"/>
      </font>
      <fill>
        <patternFill>
          <bgColor theme="8"/>
        </patternFill>
      </fill>
    </dxf>
    <dxf>
      <font>
        <color theme="0"/>
      </font>
      <fill>
        <patternFill>
          <bgColor theme="4"/>
        </patternFill>
      </fill>
    </dxf>
    <dxf>
      <font>
        <color theme="0"/>
      </font>
      <fill>
        <patternFill>
          <bgColor theme="5"/>
        </patternFill>
      </fill>
    </dxf>
    <dxf>
      <font>
        <color theme="0"/>
      </font>
      <fill>
        <patternFill>
          <bgColor theme="6"/>
        </patternFill>
      </fill>
    </dxf>
    <dxf>
      <font>
        <color theme="0"/>
      </font>
      <fill>
        <patternFill>
          <bgColor theme="7"/>
        </patternFill>
      </fill>
    </dxf>
    <dxf>
      <font>
        <color theme="0"/>
      </font>
      <fill>
        <patternFill>
          <bgColor theme="8"/>
        </patternFill>
      </fill>
    </dxf>
    <dxf>
      <font>
        <color theme="0"/>
      </font>
      <fill>
        <patternFill>
          <bgColor theme="4"/>
        </patternFill>
      </fill>
    </dxf>
    <dxf>
      <font>
        <color theme="0"/>
      </font>
      <fill>
        <patternFill>
          <bgColor theme="5"/>
        </patternFill>
      </fill>
    </dxf>
    <dxf>
      <font>
        <color theme="0"/>
      </font>
      <fill>
        <patternFill>
          <bgColor theme="6"/>
        </patternFill>
      </fill>
    </dxf>
    <dxf>
      <font>
        <color theme="0"/>
      </font>
      <fill>
        <patternFill>
          <bgColor theme="7"/>
        </patternFill>
      </fill>
    </dxf>
    <dxf>
      <font>
        <color theme="0"/>
      </font>
      <fill>
        <patternFill>
          <bgColor theme="8"/>
        </patternFill>
      </fill>
    </dxf>
    <dxf>
      <font>
        <color theme="0"/>
      </font>
      <fill>
        <patternFill>
          <bgColor theme="4"/>
        </patternFill>
      </fill>
    </dxf>
    <dxf>
      <font>
        <color theme="0"/>
      </font>
      <fill>
        <patternFill>
          <bgColor theme="5"/>
        </patternFill>
      </fill>
    </dxf>
    <dxf>
      <font>
        <color theme="0"/>
      </font>
      <fill>
        <patternFill>
          <bgColor theme="6"/>
        </patternFill>
      </fill>
    </dxf>
    <dxf>
      <font>
        <color theme="0"/>
      </font>
      <fill>
        <patternFill>
          <bgColor theme="7"/>
        </patternFill>
      </fill>
    </dxf>
    <dxf>
      <font>
        <color theme="0"/>
      </font>
      <fill>
        <patternFill>
          <bgColor theme="8"/>
        </patternFill>
      </fill>
    </dxf>
    <dxf>
      <font>
        <color theme="0"/>
      </font>
      <fill>
        <patternFill>
          <bgColor theme="4"/>
        </patternFill>
      </fill>
    </dxf>
    <dxf>
      <font>
        <color theme="0"/>
      </font>
      <fill>
        <patternFill>
          <bgColor theme="5"/>
        </patternFill>
      </fill>
    </dxf>
    <dxf>
      <font>
        <color theme="0"/>
      </font>
      <fill>
        <patternFill>
          <bgColor theme="6"/>
        </patternFill>
      </fill>
    </dxf>
    <dxf>
      <font>
        <color theme="0"/>
      </font>
      <fill>
        <patternFill>
          <bgColor theme="7"/>
        </patternFill>
      </fill>
    </dxf>
    <dxf>
      <font>
        <color theme="0"/>
      </font>
      <fill>
        <patternFill>
          <bgColor theme="8"/>
        </patternFill>
      </fill>
    </dxf>
    <dxf>
      <font>
        <color theme="0"/>
      </font>
      <fill>
        <patternFill>
          <bgColor theme="4"/>
        </patternFill>
      </fill>
    </dxf>
    <dxf>
      <font>
        <color theme="0"/>
      </font>
      <fill>
        <patternFill>
          <bgColor theme="5"/>
        </patternFill>
      </fill>
    </dxf>
    <dxf>
      <font>
        <color theme="0"/>
      </font>
      <fill>
        <patternFill>
          <bgColor theme="6"/>
        </patternFill>
      </fill>
    </dxf>
    <dxf>
      <font>
        <color theme="0"/>
      </font>
      <fill>
        <patternFill>
          <bgColor theme="7"/>
        </patternFill>
      </fill>
    </dxf>
    <dxf>
      <font>
        <color theme="0"/>
      </font>
      <fill>
        <patternFill>
          <bgColor theme="8"/>
        </patternFill>
      </fill>
    </dxf>
    <dxf>
      <font>
        <color theme="0"/>
      </font>
      <fill>
        <patternFill>
          <bgColor theme="4"/>
        </patternFill>
      </fill>
    </dxf>
    <dxf>
      <font>
        <color theme="0"/>
      </font>
      <fill>
        <patternFill>
          <bgColor theme="5"/>
        </patternFill>
      </fill>
    </dxf>
    <dxf>
      <font>
        <color theme="0"/>
      </font>
      <fill>
        <patternFill>
          <bgColor theme="6"/>
        </patternFill>
      </fill>
    </dxf>
    <dxf>
      <font>
        <color theme="0"/>
      </font>
      <fill>
        <patternFill>
          <bgColor theme="7"/>
        </patternFill>
      </fill>
    </dxf>
    <dxf>
      <font>
        <color theme="0"/>
      </font>
      <fill>
        <patternFill>
          <bgColor theme="8"/>
        </patternFill>
      </fill>
    </dxf>
    <dxf>
      <font>
        <color theme="0"/>
      </font>
      <fill>
        <patternFill>
          <bgColor theme="4"/>
        </patternFill>
      </fill>
    </dxf>
    <dxf>
      <font>
        <color theme="0"/>
      </font>
      <fill>
        <patternFill>
          <bgColor theme="5"/>
        </patternFill>
      </fill>
    </dxf>
    <dxf>
      <font>
        <color theme="0"/>
      </font>
      <fill>
        <patternFill>
          <bgColor theme="6"/>
        </patternFill>
      </fill>
    </dxf>
    <dxf>
      <font>
        <color theme="0"/>
      </font>
      <fill>
        <patternFill>
          <bgColor theme="7"/>
        </patternFill>
      </fill>
    </dxf>
    <dxf>
      <font>
        <color theme="0"/>
      </font>
      <fill>
        <patternFill>
          <bgColor theme="8"/>
        </patternFill>
      </fill>
    </dxf>
    <dxf>
      <font>
        <color theme="0"/>
      </font>
      <fill>
        <patternFill>
          <bgColor theme="4"/>
        </patternFill>
      </fill>
    </dxf>
    <dxf>
      <font>
        <color theme="0"/>
      </font>
      <fill>
        <patternFill>
          <bgColor theme="5"/>
        </patternFill>
      </fill>
    </dxf>
    <dxf>
      <font>
        <color theme="0"/>
      </font>
      <fill>
        <patternFill>
          <bgColor theme="6"/>
        </patternFill>
      </fill>
    </dxf>
    <dxf>
      <font>
        <color theme="0"/>
      </font>
      <fill>
        <patternFill>
          <bgColor theme="7"/>
        </patternFill>
      </fill>
    </dxf>
    <dxf>
      <font>
        <color theme="0"/>
      </font>
      <fill>
        <patternFill>
          <bgColor theme="8"/>
        </patternFill>
      </fill>
    </dxf>
    <dxf>
      <font>
        <color theme="0"/>
      </font>
      <fill>
        <patternFill>
          <bgColor theme="4"/>
        </patternFill>
      </fill>
    </dxf>
    <dxf>
      <font>
        <color theme="0"/>
      </font>
      <fill>
        <patternFill>
          <bgColor theme="5"/>
        </patternFill>
      </fill>
    </dxf>
    <dxf>
      <font>
        <color theme="0"/>
      </font>
      <fill>
        <patternFill>
          <bgColor theme="6"/>
        </patternFill>
      </fill>
    </dxf>
    <dxf>
      <font>
        <color theme="0"/>
      </font>
      <fill>
        <patternFill>
          <bgColor theme="7"/>
        </patternFill>
      </fill>
    </dxf>
    <dxf>
      <font>
        <color theme="0"/>
      </font>
      <fill>
        <patternFill>
          <bgColor theme="8"/>
        </patternFill>
      </fill>
    </dxf>
    <dxf>
      <font>
        <color theme="0"/>
      </font>
      <fill>
        <patternFill>
          <bgColor theme="4"/>
        </patternFill>
      </fill>
    </dxf>
    <dxf>
      <font>
        <color theme="0"/>
      </font>
      <fill>
        <patternFill>
          <bgColor theme="5"/>
        </patternFill>
      </fill>
    </dxf>
    <dxf>
      <font>
        <color theme="0"/>
      </font>
      <fill>
        <patternFill>
          <bgColor theme="6"/>
        </patternFill>
      </fill>
    </dxf>
    <dxf>
      <font>
        <color theme="0"/>
      </font>
      <fill>
        <patternFill>
          <bgColor theme="7"/>
        </patternFill>
      </fill>
    </dxf>
    <dxf>
      <font>
        <color theme="0"/>
      </font>
      <fill>
        <patternFill>
          <bgColor theme="8"/>
        </patternFill>
      </fill>
    </dxf>
    <dxf>
      <font>
        <color theme="0"/>
      </font>
      <fill>
        <patternFill>
          <bgColor theme="4"/>
        </patternFill>
      </fill>
    </dxf>
    <dxf>
      <font>
        <color theme="0"/>
      </font>
      <fill>
        <patternFill>
          <bgColor theme="5"/>
        </patternFill>
      </fill>
    </dxf>
    <dxf>
      <font>
        <color theme="0"/>
      </font>
      <fill>
        <patternFill>
          <bgColor theme="6"/>
        </patternFill>
      </fill>
    </dxf>
    <dxf>
      <font>
        <color theme="0"/>
      </font>
      <fill>
        <patternFill>
          <bgColor theme="7"/>
        </patternFill>
      </fill>
    </dxf>
    <dxf>
      <font>
        <color theme="0"/>
      </font>
      <fill>
        <patternFill>
          <bgColor theme="8"/>
        </patternFill>
      </fill>
    </dxf>
    <dxf>
      <font>
        <color theme="0"/>
      </font>
      <fill>
        <patternFill>
          <bgColor theme="4"/>
        </patternFill>
      </fill>
    </dxf>
    <dxf>
      <font>
        <color theme="0"/>
      </font>
      <fill>
        <patternFill>
          <bgColor theme="5"/>
        </patternFill>
      </fill>
    </dxf>
    <dxf>
      <font>
        <color theme="0"/>
      </font>
      <fill>
        <patternFill>
          <bgColor theme="6"/>
        </patternFill>
      </fill>
    </dxf>
    <dxf>
      <font>
        <color theme="0"/>
      </font>
      <fill>
        <patternFill>
          <bgColor theme="7"/>
        </patternFill>
      </fill>
    </dxf>
    <dxf>
      <font>
        <color theme="0"/>
      </font>
      <fill>
        <patternFill>
          <bgColor theme="8"/>
        </patternFill>
      </fill>
    </dxf>
    <dxf>
      <font>
        <color theme="0"/>
      </font>
      <fill>
        <patternFill>
          <bgColor theme="4"/>
        </patternFill>
      </fill>
    </dxf>
    <dxf>
      <font>
        <color theme="0"/>
      </font>
      <fill>
        <patternFill>
          <bgColor theme="5"/>
        </patternFill>
      </fill>
    </dxf>
    <dxf>
      <font>
        <color theme="0"/>
      </font>
      <fill>
        <patternFill>
          <bgColor theme="6"/>
        </patternFill>
      </fill>
    </dxf>
    <dxf>
      <font>
        <color theme="0"/>
      </font>
      <fill>
        <patternFill>
          <bgColor theme="7"/>
        </patternFill>
      </fill>
    </dxf>
    <dxf>
      <font>
        <color theme="0"/>
      </font>
      <fill>
        <patternFill>
          <bgColor theme="8"/>
        </patternFill>
      </fill>
    </dxf>
    <dxf>
      <font>
        <color theme="0"/>
      </font>
      <fill>
        <patternFill>
          <bgColor theme="4"/>
        </patternFill>
      </fill>
    </dxf>
    <dxf>
      <font>
        <color theme="0"/>
      </font>
      <fill>
        <patternFill>
          <bgColor theme="5"/>
        </patternFill>
      </fill>
    </dxf>
    <dxf>
      <font>
        <color theme="0"/>
      </font>
      <fill>
        <patternFill>
          <bgColor theme="6"/>
        </patternFill>
      </fill>
    </dxf>
    <dxf>
      <font>
        <color theme="0"/>
      </font>
      <fill>
        <patternFill>
          <bgColor theme="7"/>
        </patternFill>
      </fill>
    </dxf>
    <dxf>
      <font>
        <color theme="0"/>
      </font>
      <fill>
        <patternFill>
          <bgColor theme="8"/>
        </patternFill>
      </fill>
    </dxf>
    <dxf>
      <font>
        <color theme="0"/>
      </font>
      <fill>
        <patternFill>
          <bgColor theme="4"/>
        </patternFill>
      </fill>
    </dxf>
    <dxf>
      <font>
        <color theme="0"/>
      </font>
      <fill>
        <patternFill>
          <bgColor theme="5"/>
        </patternFill>
      </fill>
    </dxf>
    <dxf>
      <font>
        <color theme="0"/>
      </font>
      <fill>
        <patternFill>
          <bgColor theme="6"/>
        </patternFill>
      </fill>
    </dxf>
    <dxf>
      <font>
        <color theme="0"/>
      </font>
      <fill>
        <patternFill>
          <bgColor theme="7"/>
        </patternFill>
      </fill>
    </dxf>
    <dxf>
      <font>
        <color theme="0"/>
      </font>
      <fill>
        <patternFill>
          <bgColor theme="8"/>
        </patternFill>
      </fill>
    </dxf>
    <dxf>
      <font>
        <color theme="0"/>
      </font>
      <fill>
        <patternFill>
          <bgColor theme="4"/>
        </patternFill>
      </fill>
    </dxf>
    <dxf>
      <font>
        <color theme="0"/>
      </font>
      <fill>
        <patternFill>
          <bgColor theme="5"/>
        </patternFill>
      </fill>
    </dxf>
    <dxf>
      <font>
        <color theme="0"/>
      </font>
      <fill>
        <patternFill>
          <bgColor theme="6"/>
        </patternFill>
      </fill>
    </dxf>
    <dxf>
      <font>
        <color theme="0"/>
      </font>
      <fill>
        <patternFill>
          <bgColor theme="7"/>
        </patternFill>
      </fill>
    </dxf>
    <dxf>
      <font>
        <color theme="0"/>
      </font>
      <fill>
        <patternFill>
          <bgColor theme="8"/>
        </patternFill>
      </fill>
    </dxf>
    <dxf>
      <font>
        <color theme="0"/>
      </font>
      <fill>
        <patternFill>
          <bgColor theme="4"/>
        </patternFill>
      </fill>
    </dxf>
    <dxf>
      <font>
        <color theme="0"/>
      </font>
      <fill>
        <patternFill>
          <bgColor theme="5"/>
        </patternFill>
      </fill>
    </dxf>
    <dxf>
      <font>
        <color theme="0"/>
      </font>
      <fill>
        <patternFill>
          <bgColor theme="6"/>
        </patternFill>
      </fill>
    </dxf>
    <dxf>
      <font>
        <color theme="0"/>
      </font>
      <fill>
        <patternFill>
          <bgColor theme="7"/>
        </patternFill>
      </fill>
    </dxf>
    <dxf>
      <font>
        <color theme="0"/>
      </font>
      <fill>
        <patternFill>
          <bgColor theme="8"/>
        </patternFill>
      </fill>
    </dxf>
    <dxf>
      <font>
        <color theme="0"/>
      </font>
      <fill>
        <patternFill>
          <bgColor theme="4"/>
        </patternFill>
      </fill>
    </dxf>
    <dxf>
      <font>
        <color theme="0"/>
      </font>
      <fill>
        <patternFill>
          <bgColor theme="5"/>
        </patternFill>
      </fill>
    </dxf>
    <dxf>
      <font>
        <color theme="0"/>
      </font>
      <fill>
        <patternFill>
          <bgColor theme="6"/>
        </patternFill>
      </fill>
    </dxf>
    <dxf>
      <font>
        <color theme="0"/>
      </font>
      <fill>
        <patternFill>
          <bgColor theme="7"/>
        </patternFill>
      </fill>
    </dxf>
    <dxf>
      <font>
        <color theme="0"/>
      </font>
      <fill>
        <patternFill>
          <bgColor theme="8"/>
        </patternFill>
      </fill>
    </dxf>
    <dxf>
      <font>
        <color theme="0"/>
      </font>
      <fill>
        <patternFill>
          <bgColor theme="4"/>
        </patternFill>
      </fill>
    </dxf>
    <dxf>
      <font>
        <color theme="0"/>
      </font>
      <fill>
        <patternFill>
          <bgColor theme="5"/>
        </patternFill>
      </fill>
    </dxf>
    <dxf>
      <font>
        <color theme="0"/>
      </font>
      <fill>
        <patternFill>
          <bgColor theme="6"/>
        </patternFill>
      </fill>
    </dxf>
    <dxf>
      <font>
        <color theme="0"/>
      </font>
      <fill>
        <patternFill>
          <bgColor theme="7"/>
        </patternFill>
      </fill>
    </dxf>
    <dxf>
      <font>
        <color theme="0"/>
      </font>
      <fill>
        <patternFill>
          <bgColor theme="8"/>
        </patternFill>
      </fill>
    </dxf>
    <dxf>
      <font>
        <color theme="0"/>
      </font>
      <fill>
        <patternFill>
          <bgColor theme="4"/>
        </patternFill>
      </fill>
    </dxf>
    <dxf>
      <font>
        <color theme="0"/>
      </font>
      <fill>
        <patternFill>
          <bgColor theme="5"/>
        </patternFill>
      </fill>
    </dxf>
    <dxf>
      <font>
        <color theme="0"/>
      </font>
      <fill>
        <patternFill>
          <bgColor theme="6"/>
        </patternFill>
      </fill>
    </dxf>
    <dxf>
      <font>
        <color theme="0"/>
      </font>
      <fill>
        <patternFill>
          <bgColor theme="7"/>
        </patternFill>
      </fill>
    </dxf>
    <dxf>
      <font>
        <color theme="0"/>
      </font>
      <fill>
        <patternFill>
          <bgColor theme="8"/>
        </patternFill>
      </fill>
    </dxf>
    <dxf>
      <font>
        <color theme="0"/>
      </font>
      <fill>
        <patternFill>
          <bgColor theme="4"/>
        </patternFill>
      </fill>
    </dxf>
    <dxf>
      <font>
        <color theme="0"/>
      </font>
      <fill>
        <patternFill>
          <bgColor theme="5"/>
        </patternFill>
      </fill>
    </dxf>
    <dxf>
      <font>
        <color theme="0"/>
      </font>
      <fill>
        <patternFill>
          <bgColor theme="6"/>
        </patternFill>
      </fill>
    </dxf>
    <dxf>
      <font>
        <color theme="0"/>
      </font>
      <fill>
        <patternFill>
          <bgColor theme="7"/>
        </patternFill>
      </fill>
    </dxf>
    <dxf>
      <font>
        <color theme="0"/>
      </font>
      <fill>
        <patternFill>
          <bgColor theme="8"/>
        </patternFill>
      </fill>
    </dxf>
    <dxf>
      <font>
        <color theme="0"/>
      </font>
      <fill>
        <patternFill>
          <bgColor theme="4"/>
        </patternFill>
      </fill>
    </dxf>
    <dxf>
      <font>
        <color theme="0"/>
      </font>
      <fill>
        <patternFill>
          <bgColor theme="5"/>
        </patternFill>
      </fill>
    </dxf>
    <dxf>
      <font>
        <color theme="0"/>
      </font>
      <fill>
        <patternFill>
          <bgColor theme="6"/>
        </patternFill>
      </fill>
    </dxf>
    <dxf>
      <font>
        <color theme="0"/>
      </font>
      <fill>
        <patternFill>
          <bgColor theme="7"/>
        </patternFill>
      </fill>
    </dxf>
    <dxf>
      <font>
        <color theme="0"/>
      </font>
      <fill>
        <patternFill>
          <bgColor theme="8"/>
        </patternFill>
      </fill>
    </dxf>
    <dxf>
      <font>
        <color theme="0"/>
      </font>
      <fill>
        <patternFill>
          <bgColor theme="4"/>
        </patternFill>
      </fill>
    </dxf>
    <dxf>
      <font>
        <color theme="0"/>
      </font>
      <fill>
        <patternFill>
          <bgColor theme="5"/>
        </patternFill>
      </fill>
    </dxf>
    <dxf>
      <font>
        <color theme="0"/>
      </font>
      <fill>
        <patternFill>
          <bgColor theme="6"/>
        </patternFill>
      </fill>
    </dxf>
    <dxf>
      <font>
        <color theme="0"/>
      </font>
      <fill>
        <patternFill>
          <bgColor theme="7"/>
        </patternFill>
      </fill>
    </dxf>
    <dxf>
      <font>
        <color theme="0"/>
      </font>
      <fill>
        <patternFill>
          <bgColor theme="8"/>
        </patternFill>
      </fill>
    </dxf>
    <dxf>
      <font>
        <color theme="0"/>
      </font>
      <fill>
        <patternFill>
          <bgColor theme="4"/>
        </patternFill>
      </fill>
    </dxf>
    <dxf>
      <font>
        <color theme="0"/>
      </font>
      <fill>
        <patternFill>
          <bgColor theme="5"/>
        </patternFill>
      </fill>
    </dxf>
    <dxf>
      <font>
        <color theme="0"/>
      </font>
      <fill>
        <patternFill>
          <bgColor theme="6"/>
        </patternFill>
      </fill>
    </dxf>
    <dxf>
      <font>
        <color theme="0"/>
      </font>
      <fill>
        <patternFill>
          <bgColor theme="7"/>
        </patternFill>
      </fill>
    </dxf>
    <dxf>
      <font>
        <color theme="0"/>
      </font>
      <fill>
        <patternFill>
          <bgColor theme="8"/>
        </patternFill>
      </fill>
    </dxf>
    <dxf>
      <font>
        <color theme="0"/>
      </font>
      <fill>
        <patternFill>
          <bgColor theme="4"/>
        </patternFill>
      </fill>
    </dxf>
    <dxf>
      <font>
        <color theme="0"/>
      </font>
      <fill>
        <patternFill>
          <bgColor theme="5"/>
        </patternFill>
      </fill>
    </dxf>
    <dxf>
      <font>
        <color theme="0"/>
      </font>
      <fill>
        <patternFill>
          <bgColor theme="6"/>
        </patternFill>
      </fill>
    </dxf>
    <dxf>
      <font>
        <color theme="0"/>
      </font>
      <fill>
        <patternFill>
          <bgColor theme="7"/>
        </patternFill>
      </fill>
    </dxf>
    <dxf>
      <font>
        <color theme="0"/>
      </font>
      <fill>
        <patternFill>
          <bgColor theme="8"/>
        </patternFill>
      </fill>
    </dxf>
    <dxf>
      <font>
        <color theme="0"/>
      </font>
      <fill>
        <patternFill>
          <bgColor theme="4"/>
        </patternFill>
      </fill>
    </dxf>
    <dxf>
      <font>
        <color theme="0"/>
      </font>
      <fill>
        <patternFill>
          <bgColor theme="5"/>
        </patternFill>
      </fill>
    </dxf>
    <dxf>
      <font>
        <color theme="0"/>
      </font>
      <fill>
        <patternFill>
          <bgColor theme="6"/>
        </patternFill>
      </fill>
    </dxf>
    <dxf>
      <font>
        <color theme="0"/>
      </font>
      <fill>
        <patternFill>
          <bgColor theme="7"/>
        </patternFill>
      </fill>
    </dxf>
    <dxf>
      <font>
        <color theme="0"/>
      </font>
      <fill>
        <patternFill>
          <bgColor theme="8"/>
        </patternFill>
      </fill>
    </dxf>
    <dxf>
      <font>
        <color theme="0"/>
      </font>
      <fill>
        <patternFill>
          <bgColor theme="4"/>
        </patternFill>
      </fill>
    </dxf>
    <dxf>
      <font>
        <color theme="0"/>
      </font>
      <fill>
        <patternFill>
          <bgColor theme="5"/>
        </patternFill>
      </fill>
    </dxf>
    <dxf>
      <font>
        <color theme="0"/>
      </font>
      <fill>
        <patternFill>
          <bgColor theme="6"/>
        </patternFill>
      </fill>
    </dxf>
    <dxf>
      <font>
        <color theme="0"/>
      </font>
      <fill>
        <patternFill>
          <bgColor theme="7"/>
        </patternFill>
      </fill>
    </dxf>
    <dxf>
      <font>
        <color theme="0"/>
      </font>
      <fill>
        <patternFill>
          <bgColor theme="8"/>
        </patternFill>
      </fill>
    </dxf>
    <dxf>
      <font>
        <color theme="0"/>
      </font>
      <fill>
        <patternFill>
          <bgColor theme="4"/>
        </patternFill>
      </fill>
    </dxf>
    <dxf>
      <font>
        <color theme="0"/>
      </font>
      <fill>
        <patternFill>
          <bgColor theme="5"/>
        </patternFill>
      </fill>
    </dxf>
    <dxf>
      <font>
        <color theme="0"/>
      </font>
      <fill>
        <patternFill>
          <bgColor theme="6"/>
        </patternFill>
      </fill>
    </dxf>
    <dxf>
      <font>
        <color theme="0"/>
      </font>
      <fill>
        <patternFill>
          <bgColor theme="7"/>
        </patternFill>
      </fill>
    </dxf>
    <dxf>
      <font>
        <color theme="0"/>
      </font>
      <fill>
        <patternFill>
          <bgColor theme="8"/>
        </patternFill>
      </fill>
    </dxf>
    <dxf>
      <font>
        <color theme="0"/>
      </font>
      <fill>
        <patternFill>
          <bgColor theme="4"/>
        </patternFill>
      </fill>
    </dxf>
    <dxf>
      <font>
        <color theme="0"/>
      </font>
      <fill>
        <patternFill>
          <bgColor theme="5"/>
        </patternFill>
      </fill>
    </dxf>
    <dxf>
      <font>
        <color theme="0"/>
      </font>
      <fill>
        <patternFill>
          <bgColor theme="6"/>
        </patternFill>
      </fill>
    </dxf>
    <dxf>
      <font>
        <color theme="0"/>
      </font>
      <fill>
        <patternFill>
          <bgColor theme="7"/>
        </patternFill>
      </fill>
    </dxf>
    <dxf>
      <font>
        <color theme="0"/>
      </font>
      <fill>
        <patternFill>
          <bgColor theme="8"/>
        </patternFill>
      </fill>
    </dxf>
    <dxf>
      <font>
        <color theme="0"/>
      </font>
      <fill>
        <patternFill>
          <bgColor theme="4"/>
        </patternFill>
      </fill>
    </dxf>
    <dxf>
      <font>
        <color theme="0"/>
      </font>
      <fill>
        <patternFill>
          <bgColor theme="5"/>
        </patternFill>
      </fill>
    </dxf>
    <dxf>
      <font>
        <color theme="0"/>
      </font>
      <fill>
        <patternFill>
          <bgColor theme="6"/>
        </patternFill>
      </fill>
    </dxf>
    <dxf>
      <font>
        <color theme="0"/>
      </font>
      <fill>
        <patternFill>
          <bgColor theme="7"/>
        </patternFill>
      </fill>
    </dxf>
    <dxf>
      <font>
        <color theme="0"/>
      </font>
      <fill>
        <patternFill>
          <bgColor theme="8"/>
        </patternFill>
      </fill>
    </dxf>
    <dxf>
      <font>
        <color theme="0"/>
      </font>
      <fill>
        <patternFill>
          <bgColor theme="4"/>
        </patternFill>
      </fill>
    </dxf>
    <dxf>
      <font>
        <color theme="0"/>
      </font>
      <fill>
        <patternFill>
          <bgColor theme="5"/>
        </patternFill>
      </fill>
    </dxf>
    <dxf>
      <font>
        <color theme="0"/>
      </font>
      <fill>
        <patternFill>
          <bgColor theme="6"/>
        </patternFill>
      </fill>
    </dxf>
    <dxf>
      <font>
        <color theme="0"/>
      </font>
      <fill>
        <patternFill>
          <bgColor theme="7"/>
        </patternFill>
      </fill>
    </dxf>
    <dxf>
      <font>
        <color theme="0"/>
      </font>
      <fill>
        <patternFill>
          <bgColor theme="8"/>
        </patternFill>
      </fill>
    </dxf>
    <dxf>
      <font>
        <color theme="0"/>
      </font>
      <fill>
        <patternFill>
          <bgColor theme="4"/>
        </patternFill>
      </fill>
    </dxf>
    <dxf>
      <font>
        <color theme="0"/>
      </font>
      <fill>
        <patternFill>
          <bgColor theme="5"/>
        </patternFill>
      </fill>
    </dxf>
    <dxf>
      <font>
        <color theme="0"/>
      </font>
      <fill>
        <patternFill>
          <bgColor theme="6"/>
        </patternFill>
      </fill>
    </dxf>
    <dxf>
      <font>
        <color theme="0"/>
      </font>
      <fill>
        <patternFill>
          <bgColor theme="7"/>
        </patternFill>
      </fill>
    </dxf>
    <dxf>
      <font>
        <color theme="0"/>
      </font>
      <fill>
        <patternFill>
          <bgColor theme="8"/>
        </patternFill>
      </fill>
    </dxf>
    <dxf>
      <font>
        <color theme="0"/>
      </font>
      <fill>
        <patternFill>
          <bgColor theme="4"/>
        </patternFill>
      </fill>
    </dxf>
    <dxf>
      <font>
        <color theme="0"/>
      </font>
      <fill>
        <patternFill>
          <bgColor theme="5"/>
        </patternFill>
      </fill>
    </dxf>
    <dxf>
      <font>
        <color theme="0"/>
      </font>
      <fill>
        <patternFill>
          <bgColor theme="6"/>
        </patternFill>
      </fill>
    </dxf>
    <dxf>
      <font>
        <color theme="0"/>
      </font>
      <fill>
        <patternFill>
          <bgColor theme="7"/>
        </patternFill>
      </fill>
    </dxf>
    <dxf>
      <font>
        <color theme="0"/>
      </font>
      <fill>
        <patternFill>
          <bgColor theme="8"/>
        </patternFill>
      </fill>
    </dxf>
    <dxf>
      <font>
        <color theme="0"/>
      </font>
      <fill>
        <patternFill>
          <bgColor theme="4"/>
        </patternFill>
      </fill>
    </dxf>
    <dxf>
      <font>
        <color theme="0"/>
      </font>
      <fill>
        <patternFill>
          <bgColor theme="5"/>
        </patternFill>
      </fill>
    </dxf>
    <dxf>
      <font>
        <color theme="0"/>
      </font>
      <fill>
        <patternFill>
          <bgColor theme="6"/>
        </patternFill>
      </fill>
    </dxf>
    <dxf>
      <font>
        <color theme="0"/>
      </font>
      <fill>
        <patternFill>
          <bgColor theme="7"/>
        </patternFill>
      </fill>
    </dxf>
    <dxf>
      <font>
        <color theme="0"/>
      </font>
      <fill>
        <patternFill>
          <bgColor theme="8"/>
        </patternFill>
      </fill>
    </dxf>
    <dxf>
      <font>
        <color theme="0"/>
      </font>
      <fill>
        <patternFill>
          <bgColor theme="4"/>
        </patternFill>
      </fill>
    </dxf>
    <dxf>
      <font>
        <color theme="0"/>
      </font>
      <fill>
        <patternFill>
          <bgColor theme="5"/>
        </patternFill>
      </fill>
    </dxf>
    <dxf>
      <font>
        <color theme="0"/>
      </font>
      <fill>
        <patternFill>
          <bgColor theme="6"/>
        </patternFill>
      </fill>
    </dxf>
    <dxf>
      <font>
        <color theme="0"/>
      </font>
      <fill>
        <patternFill>
          <bgColor theme="7"/>
        </patternFill>
      </fill>
    </dxf>
    <dxf>
      <font>
        <color theme="0"/>
      </font>
      <fill>
        <patternFill>
          <bgColor theme="8"/>
        </patternFill>
      </fill>
    </dxf>
    <dxf>
      <font>
        <color theme="0"/>
      </font>
      <fill>
        <patternFill>
          <bgColor theme="4"/>
        </patternFill>
      </fill>
    </dxf>
    <dxf>
      <font>
        <color theme="0"/>
      </font>
      <fill>
        <patternFill>
          <bgColor theme="5"/>
        </patternFill>
      </fill>
    </dxf>
    <dxf>
      <font>
        <color theme="0"/>
      </font>
      <fill>
        <patternFill>
          <bgColor theme="6"/>
        </patternFill>
      </fill>
    </dxf>
    <dxf>
      <font>
        <color theme="0"/>
      </font>
      <fill>
        <patternFill>
          <bgColor theme="7"/>
        </patternFill>
      </fill>
    </dxf>
    <dxf>
      <font>
        <color theme="0"/>
      </font>
      <fill>
        <patternFill>
          <bgColor theme="8"/>
        </patternFill>
      </fill>
    </dxf>
    <dxf>
      <font>
        <color theme="0"/>
      </font>
      <fill>
        <patternFill>
          <bgColor theme="4"/>
        </patternFill>
      </fill>
    </dxf>
    <dxf>
      <font>
        <color theme="0"/>
      </font>
      <fill>
        <patternFill>
          <bgColor theme="5"/>
        </patternFill>
      </fill>
    </dxf>
    <dxf>
      <font>
        <color theme="0"/>
      </font>
      <fill>
        <patternFill>
          <bgColor theme="6"/>
        </patternFill>
      </fill>
    </dxf>
    <dxf>
      <font>
        <color theme="0"/>
      </font>
      <fill>
        <patternFill>
          <bgColor theme="7"/>
        </patternFill>
      </fill>
    </dxf>
    <dxf>
      <font>
        <color theme="0"/>
      </font>
      <fill>
        <patternFill>
          <bgColor theme="8"/>
        </patternFill>
      </fill>
    </dxf>
    <dxf>
      <font>
        <color theme="0"/>
      </font>
      <fill>
        <patternFill>
          <bgColor theme="4"/>
        </patternFill>
      </fill>
    </dxf>
    <dxf>
      <font>
        <color theme="0"/>
      </font>
      <fill>
        <patternFill>
          <bgColor theme="5"/>
        </patternFill>
      </fill>
    </dxf>
    <dxf>
      <font>
        <color theme="0"/>
      </font>
      <fill>
        <patternFill>
          <bgColor theme="6"/>
        </patternFill>
      </fill>
    </dxf>
    <dxf>
      <font>
        <color theme="0"/>
      </font>
      <fill>
        <patternFill>
          <bgColor theme="7"/>
        </patternFill>
      </fill>
    </dxf>
    <dxf>
      <font>
        <color theme="0"/>
      </font>
      <fill>
        <patternFill>
          <bgColor theme="8"/>
        </patternFill>
      </fill>
    </dxf>
    <dxf>
      <font>
        <color theme="0"/>
      </font>
      <fill>
        <patternFill>
          <bgColor theme="4"/>
        </patternFill>
      </fill>
    </dxf>
    <dxf>
      <font>
        <color theme="0"/>
      </font>
      <fill>
        <patternFill>
          <bgColor theme="5"/>
        </patternFill>
      </fill>
    </dxf>
    <dxf>
      <font>
        <color theme="0"/>
      </font>
      <fill>
        <patternFill>
          <bgColor theme="6"/>
        </patternFill>
      </fill>
    </dxf>
    <dxf>
      <font>
        <color theme="0"/>
      </font>
      <fill>
        <patternFill>
          <bgColor theme="7"/>
        </patternFill>
      </fill>
    </dxf>
    <dxf>
      <font>
        <color theme="0"/>
      </font>
      <fill>
        <patternFill>
          <bgColor theme="8"/>
        </patternFill>
      </fill>
    </dxf>
    <dxf>
      <font>
        <color theme="0"/>
      </font>
      <fill>
        <patternFill>
          <bgColor theme="4"/>
        </patternFill>
      </fill>
    </dxf>
    <dxf>
      <font>
        <color theme="0"/>
      </font>
      <fill>
        <patternFill>
          <bgColor theme="5"/>
        </patternFill>
      </fill>
    </dxf>
    <dxf>
      <font>
        <color theme="0"/>
      </font>
      <fill>
        <patternFill>
          <bgColor theme="6"/>
        </patternFill>
      </fill>
    </dxf>
    <dxf>
      <font>
        <color theme="0"/>
      </font>
      <fill>
        <patternFill>
          <bgColor theme="7"/>
        </patternFill>
      </fill>
    </dxf>
    <dxf>
      <font>
        <color theme="0"/>
      </font>
      <fill>
        <patternFill>
          <bgColor theme="8"/>
        </patternFill>
      </fill>
    </dxf>
    <dxf>
      <font>
        <color theme="0"/>
      </font>
      <fill>
        <patternFill>
          <bgColor theme="4"/>
        </patternFill>
      </fill>
    </dxf>
    <dxf>
      <font>
        <color theme="0"/>
      </font>
      <fill>
        <patternFill>
          <bgColor theme="5"/>
        </patternFill>
      </fill>
    </dxf>
    <dxf>
      <font>
        <color theme="0"/>
      </font>
      <fill>
        <patternFill>
          <bgColor theme="6"/>
        </patternFill>
      </fill>
    </dxf>
    <dxf>
      <font>
        <color theme="0"/>
      </font>
      <fill>
        <patternFill>
          <bgColor theme="7"/>
        </patternFill>
      </fill>
    </dxf>
    <dxf>
      <font>
        <color theme="0"/>
      </font>
      <fill>
        <patternFill>
          <bgColor theme="8"/>
        </patternFill>
      </fill>
    </dxf>
    <dxf>
      <font>
        <color theme="0"/>
      </font>
      <fill>
        <patternFill>
          <bgColor theme="4"/>
        </patternFill>
      </fill>
    </dxf>
    <dxf>
      <font>
        <color theme="0"/>
      </font>
      <fill>
        <patternFill>
          <bgColor theme="5"/>
        </patternFill>
      </fill>
    </dxf>
    <dxf>
      <font>
        <color theme="0"/>
      </font>
      <fill>
        <patternFill>
          <bgColor theme="6"/>
        </patternFill>
      </fill>
    </dxf>
    <dxf>
      <font>
        <color theme="0"/>
      </font>
      <fill>
        <patternFill>
          <bgColor theme="7"/>
        </patternFill>
      </fill>
    </dxf>
    <dxf>
      <font>
        <color theme="0"/>
      </font>
      <fill>
        <patternFill>
          <bgColor theme="8"/>
        </patternFill>
      </fill>
    </dxf>
    <dxf>
      <font>
        <color theme="0"/>
      </font>
      <fill>
        <patternFill>
          <bgColor theme="4"/>
        </patternFill>
      </fill>
    </dxf>
    <dxf>
      <font>
        <color theme="0"/>
      </font>
      <fill>
        <patternFill>
          <bgColor theme="5"/>
        </patternFill>
      </fill>
    </dxf>
    <dxf>
      <font>
        <color theme="0"/>
      </font>
      <fill>
        <patternFill>
          <bgColor theme="6"/>
        </patternFill>
      </fill>
    </dxf>
    <dxf>
      <font>
        <color theme="0"/>
      </font>
      <fill>
        <patternFill>
          <bgColor theme="7"/>
        </patternFill>
      </fill>
    </dxf>
    <dxf>
      <font>
        <color theme="0"/>
      </font>
      <fill>
        <patternFill>
          <bgColor theme="8"/>
        </patternFill>
      </fill>
    </dxf>
    <dxf>
      <font>
        <color theme="0"/>
      </font>
      <fill>
        <patternFill>
          <bgColor theme="4"/>
        </patternFill>
      </fill>
    </dxf>
    <dxf>
      <font>
        <color theme="0"/>
      </font>
      <fill>
        <patternFill>
          <bgColor theme="5"/>
        </patternFill>
      </fill>
    </dxf>
    <dxf>
      <font>
        <color theme="0"/>
      </font>
      <fill>
        <patternFill>
          <bgColor theme="6"/>
        </patternFill>
      </fill>
    </dxf>
    <dxf>
      <font>
        <color theme="0"/>
      </font>
      <fill>
        <patternFill>
          <bgColor theme="7"/>
        </patternFill>
      </fill>
    </dxf>
    <dxf>
      <font>
        <color theme="0"/>
      </font>
      <fill>
        <patternFill>
          <bgColor theme="8"/>
        </patternFill>
      </fill>
    </dxf>
    <dxf>
      <font>
        <color theme="0"/>
      </font>
      <fill>
        <patternFill>
          <bgColor theme="4"/>
        </patternFill>
      </fill>
    </dxf>
    <dxf>
      <font>
        <color theme="0"/>
      </font>
      <fill>
        <patternFill>
          <bgColor theme="5"/>
        </patternFill>
      </fill>
    </dxf>
    <dxf>
      <font>
        <color theme="0"/>
      </font>
      <fill>
        <patternFill>
          <bgColor theme="6"/>
        </patternFill>
      </fill>
    </dxf>
    <dxf>
      <font>
        <color theme="0"/>
      </font>
      <fill>
        <patternFill>
          <bgColor theme="7"/>
        </patternFill>
      </fill>
    </dxf>
    <dxf>
      <font>
        <color theme="0"/>
      </font>
      <fill>
        <patternFill>
          <bgColor theme="8"/>
        </patternFill>
      </fill>
    </dxf>
    <dxf>
      <font>
        <color theme="0"/>
      </font>
      <fill>
        <patternFill>
          <bgColor theme="4"/>
        </patternFill>
      </fill>
    </dxf>
    <dxf>
      <font>
        <color theme="0"/>
      </font>
      <fill>
        <patternFill>
          <bgColor theme="5"/>
        </patternFill>
      </fill>
    </dxf>
    <dxf>
      <font>
        <color theme="0"/>
      </font>
      <fill>
        <patternFill>
          <bgColor theme="6"/>
        </patternFill>
      </fill>
    </dxf>
    <dxf>
      <font>
        <color theme="0"/>
      </font>
      <fill>
        <patternFill>
          <bgColor theme="7"/>
        </patternFill>
      </fill>
    </dxf>
    <dxf>
      <font>
        <color theme="0"/>
      </font>
      <fill>
        <patternFill>
          <bgColor theme="8"/>
        </patternFill>
      </fill>
    </dxf>
    <dxf>
      <font>
        <color theme="0"/>
      </font>
      <fill>
        <patternFill>
          <bgColor theme="4"/>
        </patternFill>
      </fill>
    </dxf>
    <dxf>
      <font>
        <color theme="0"/>
      </font>
      <fill>
        <patternFill>
          <bgColor theme="5"/>
        </patternFill>
      </fill>
    </dxf>
    <dxf>
      <font>
        <color theme="0"/>
      </font>
      <fill>
        <patternFill>
          <bgColor theme="6"/>
        </patternFill>
      </fill>
    </dxf>
    <dxf>
      <font>
        <color theme="0"/>
      </font>
      <fill>
        <patternFill>
          <bgColor theme="7"/>
        </patternFill>
      </fill>
    </dxf>
    <dxf>
      <font>
        <color theme="0"/>
      </font>
      <fill>
        <patternFill>
          <bgColor theme="8"/>
        </patternFill>
      </fill>
    </dxf>
    <dxf>
      <font>
        <color theme="0"/>
      </font>
      <fill>
        <patternFill>
          <bgColor theme="4"/>
        </patternFill>
      </fill>
    </dxf>
    <dxf>
      <font>
        <color theme="0"/>
      </font>
      <fill>
        <patternFill>
          <bgColor theme="5"/>
        </patternFill>
      </fill>
    </dxf>
    <dxf>
      <font>
        <color theme="0"/>
      </font>
      <fill>
        <patternFill>
          <bgColor theme="6"/>
        </patternFill>
      </fill>
    </dxf>
    <dxf>
      <font>
        <color theme="0"/>
      </font>
      <fill>
        <patternFill>
          <bgColor theme="7"/>
        </patternFill>
      </fill>
    </dxf>
    <dxf>
      <font>
        <color theme="0"/>
      </font>
      <fill>
        <patternFill>
          <bgColor theme="8"/>
        </patternFill>
      </fill>
    </dxf>
    <dxf>
      <font>
        <color theme="0"/>
      </font>
      <fill>
        <patternFill>
          <bgColor theme="4"/>
        </patternFill>
      </fill>
    </dxf>
    <dxf>
      <font>
        <color theme="0"/>
      </font>
      <fill>
        <patternFill>
          <bgColor theme="5"/>
        </patternFill>
      </fill>
    </dxf>
    <dxf>
      <font>
        <color theme="0"/>
      </font>
      <fill>
        <patternFill>
          <bgColor theme="6"/>
        </patternFill>
      </fill>
    </dxf>
    <dxf>
      <font>
        <color theme="0"/>
      </font>
      <fill>
        <patternFill>
          <bgColor theme="7"/>
        </patternFill>
      </fill>
    </dxf>
    <dxf>
      <font>
        <color theme="0"/>
      </font>
      <fill>
        <patternFill>
          <bgColor theme="8"/>
        </patternFill>
      </fill>
    </dxf>
    <dxf>
      <font>
        <color theme="0"/>
      </font>
      <fill>
        <patternFill>
          <bgColor theme="4"/>
        </patternFill>
      </fill>
    </dxf>
    <dxf>
      <font>
        <color theme="0"/>
      </font>
      <fill>
        <patternFill>
          <bgColor theme="5"/>
        </patternFill>
      </fill>
    </dxf>
    <dxf>
      <font>
        <color theme="0"/>
      </font>
      <fill>
        <patternFill>
          <bgColor theme="6"/>
        </patternFill>
      </fill>
    </dxf>
    <dxf>
      <font>
        <color theme="0"/>
      </font>
      <fill>
        <patternFill>
          <bgColor theme="7"/>
        </patternFill>
      </fill>
    </dxf>
    <dxf>
      <font>
        <color theme="0"/>
      </font>
      <fill>
        <patternFill>
          <bgColor theme="8"/>
        </patternFill>
      </fill>
    </dxf>
    <dxf>
      <font>
        <color theme="0"/>
      </font>
      <fill>
        <patternFill>
          <bgColor theme="4"/>
        </patternFill>
      </fill>
    </dxf>
    <dxf>
      <font>
        <color theme="0"/>
      </font>
      <fill>
        <patternFill>
          <bgColor theme="5"/>
        </patternFill>
      </fill>
    </dxf>
    <dxf>
      <font>
        <color theme="0"/>
      </font>
      <fill>
        <patternFill>
          <bgColor theme="6"/>
        </patternFill>
      </fill>
    </dxf>
    <dxf>
      <font>
        <color theme="0"/>
      </font>
      <fill>
        <patternFill>
          <bgColor theme="7"/>
        </patternFill>
      </fill>
    </dxf>
    <dxf>
      <font>
        <color theme="0"/>
      </font>
      <fill>
        <patternFill>
          <bgColor theme="8"/>
        </patternFill>
      </fill>
    </dxf>
    <dxf>
      <font>
        <color theme="0"/>
      </font>
      <fill>
        <patternFill>
          <bgColor theme="4"/>
        </patternFill>
      </fill>
    </dxf>
    <dxf>
      <font>
        <color theme="0"/>
      </font>
      <fill>
        <patternFill>
          <bgColor theme="5"/>
        </patternFill>
      </fill>
    </dxf>
    <dxf>
      <font>
        <color theme="0"/>
      </font>
      <fill>
        <patternFill>
          <bgColor theme="6"/>
        </patternFill>
      </fill>
    </dxf>
    <dxf>
      <font>
        <color theme="0"/>
      </font>
      <fill>
        <patternFill>
          <bgColor theme="7"/>
        </patternFill>
      </fill>
    </dxf>
    <dxf>
      <font>
        <color theme="0"/>
      </font>
      <fill>
        <patternFill>
          <bgColor theme="8"/>
        </patternFill>
      </fill>
    </dxf>
    <dxf>
      <font>
        <color theme="0"/>
      </font>
      <fill>
        <patternFill>
          <bgColor theme="4"/>
        </patternFill>
      </fill>
    </dxf>
    <dxf>
      <font>
        <color theme="0"/>
      </font>
      <fill>
        <patternFill>
          <bgColor theme="5"/>
        </patternFill>
      </fill>
    </dxf>
    <dxf>
      <font>
        <color theme="0"/>
      </font>
      <fill>
        <patternFill>
          <bgColor theme="6"/>
        </patternFill>
      </fill>
    </dxf>
    <dxf>
      <font>
        <color theme="0"/>
      </font>
      <fill>
        <patternFill>
          <bgColor theme="7"/>
        </patternFill>
      </fill>
    </dxf>
    <dxf>
      <font>
        <color theme="0"/>
      </font>
      <fill>
        <patternFill>
          <bgColor theme="8"/>
        </patternFill>
      </fill>
    </dxf>
    <dxf>
      <font>
        <color theme="0"/>
      </font>
      <fill>
        <patternFill>
          <bgColor theme="4"/>
        </patternFill>
      </fill>
    </dxf>
    <dxf>
      <font>
        <color theme="0"/>
      </font>
      <fill>
        <patternFill>
          <bgColor theme="5"/>
        </patternFill>
      </fill>
    </dxf>
    <dxf>
      <font>
        <color theme="0"/>
      </font>
      <fill>
        <patternFill>
          <bgColor theme="6"/>
        </patternFill>
      </fill>
    </dxf>
    <dxf>
      <font>
        <color theme="0"/>
      </font>
      <fill>
        <patternFill>
          <bgColor theme="7"/>
        </patternFill>
      </fill>
    </dxf>
    <dxf>
      <font>
        <color theme="0"/>
      </font>
      <fill>
        <patternFill>
          <bgColor theme="8"/>
        </patternFill>
      </fill>
    </dxf>
    <dxf>
      <font>
        <color theme="0"/>
      </font>
      <fill>
        <patternFill>
          <bgColor theme="4"/>
        </patternFill>
      </fill>
    </dxf>
    <dxf>
      <font>
        <color theme="0"/>
      </font>
      <fill>
        <patternFill>
          <bgColor theme="5"/>
        </patternFill>
      </fill>
    </dxf>
    <dxf>
      <font>
        <color theme="0"/>
      </font>
      <fill>
        <patternFill>
          <bgColor theme="6"/>
        </patternFill>
      </fill>
    </dxf>
    <dxf>
      <font>
        <color theme="0"/>
      </font>
      <fill>
        <patternFill>
          <bgColor theme="7"/>
        </patternFill>
      </fill>
    </dxf>
    <dxf>
      <font>
        <color theme="0"/>
      </font>
      <fill>
        <patternFill>
          <bgColor theme="8"/>
        </patternFill>
      </fill>
    </dxf>
    <dxf>
      <font>
        <color theme="0"/>
      </font>
      <fill>
        <patternFill>
          <bgColor theme="4"/>
        </patternFill>
      </fill>
    </dxf>
    <dxf>
      <font>
        <color theme="0"/>
      </font>
      <fill>
        <patternFill>
          <bgColor theme="5"/>
        </patternFill>
      </fill>
    </dxf>
    <dxf>
      <font>
        <color theme="0"/>
      </font>
      <fill>
        <patternFill>
          <bgColor theme="6"/>
        </patternFill>
      </fill>
    </dxf>
    <dxf>
      <font>
        <color theme="0"/>
      </font>
      <fill>
        <patternFill>
          <bgColor theme="7"/>
        </patternFill>
      </fill>
    </dxf>
    <dxf>
      <font>
        <color theme="0"/>
      </font>
      <fill>
        <patternFill>
          <bgColor theme="8"/>
        </patternFill>
      </fill>
    </dxf>
    <dxf>
      <font>
        <color theme="0"/>
      </font>
      <fill>
        <patternFill>
          <bgColor theme="4"/>
        </patternFill>
      </fill>
    </dxf>
    <dxf>
      <font>
        <color theme="0"/>
      </font>
      <fill>
        <patternFill>
          <bgColor theme="5"/>
        </patternFill>
      </fill>
    </dxf>
    <dxf>
      <font>
        <color theme="0"/>
      </font>
      <fill>
        <patternFill>
          <bgColor theme="6"/>
        </patternFill>
      </fill>
    </dxf>
    <dxf>
      <font>
        <color theme="0"/>
      </font>
      <fill>
        <patternFill>
          <bgColor theme="7"/>
        </patternFill>
      </fill>
    </dxf>
    <dxf>
      <font>
        <color theme="0"/>
      </font>
      <fill>
        <patternFill>
          <bgColor theme="8"/>
        </patternFill>
      </fill>
    </dxf>
    <dxf>
      <font>
        <color theme="0"/>
      </font>
      <fill>
        <patternFill>
          <bgColor theme="4"/>
        </patternFill>
      </fill>
    </dxf>
    <dxf>
      <font>
        <color theme="0"/>
      </font>
      <fill>
        <patternFill>
          <bgColor theme="5"/>
        </patternFill>
      </fill>
    </dxf>
    <dxf>
      <font>
        <color theme="0"/>
      </font>
      <fill>
        <patternFill>
          <bgColor theme="6"/>
        </patternFill>
      </fill>
    </dxf>
    <dxf>
      <font>
        <color theme="0"/>
      </font>
      <fill>
        <patternFill>
          <bgColor theme="7"/>
        </patternFill>
      </fill>
    </dxf>
    <dxf>
      <font>
        <color theme="0"/>
      </font>
      <fill>
        <patternFill>
          <bgColor theme="8"/>
        </patternFill>
      </fill>
    </dxf>
    <dxf>
      <font>
        <color theme="0"/>
      </font>
      <fill>
        <patternFill>
          <bgColor theme="4"/>
        </patternFill>
      </fill>
    </dxf>
    <dxf>
      <font>
        <color theme="0"/>
      </font>
      <fill>
        <patternFill>
          <bgColor theme="5"/>
        </patternFill>
      </fill>
    </dxf>
    <dxf>
      <font>
        <color theme="0"/>
      </font>
      <fill>
        <patternFill>
          <bgColor theme="6"/>
        </patternFill>
      </fill>
    </dxf>
    <dxf>
      <font>
        <color theme="0"/>
      </font>
      <fill>
        <patternFill>
          <bgColor theme="7"/>
        </patternFill>
      </fill>
    </dxf>
    <dxf>
      <font>
        <color theme="0"/>
      </font>
      <fill>
        <patternFill>
          <bgColor theme="8"/>
        </patternFill>
      </fill>
    </dxf>
    <dxf>
      <font>
        <color theme="0"/>
      </font>
      <fill>
        <patternFill>
          <bgColor theme="4"/>
        </patternFill>
      </fill>
    </dxf>
    <dxf>
      <font>
        <color theme="0"/>
      </font>
      <fill>
        <patternFill>
          <bgColor theme="5"/>
        </patternFill>
      </fill>
    </dxf>
    <dxf>
      <font>
        <color theme="0"/>
      </font>
      <fill>
        <patternFill>
          <bgColor theme="6"/>
        </patternFill>
      </fill>
    </dxf>
    <dxf>
      <font>
        <color theme="0"/>
      </font>
      <fill>
        <patternFill>
          <bgColor theme="7"/>
        </patternFill>
      </fill>
    </dxf>
    <dxf>
      <font>
        <color theme="0"/>
      </font>
      <fill>
        <patternFill>
          <bgColor theme="8"/>
        </patternFill>
      </fill>
    </dxf>
    <dxf>
      <font>
        <color theme="0"/>
      </font>
      <fill>
        <patternFill>
          <bgColor theme="4"/>
        </patternFill>
      </fill>
    </dxf>
    <dxf>
      <font>
        <color theme="0"/>
      </font>
      <fill>
        <patternFill>
          <bgColor theme="5"/>
        </patternFill>
      </fill>
    </dxf>
    <dxf>
      <font>
        <color theme="0"/>
      </font>
      <fill>
        <patternFill>
          <bgColor theme="6"/>
        </patternFill>
      </fill>
    </dxf>
    <dxf>
      <font>
        <color theme="0"/>
      </font>
      <fill>
        <patternFill>
          <bgColor theme="7"/>
        </patternFill>
      </fill>
    </dxf>
    <dxf>
      <font>
        <color theme="0"/>
      </font>
      <fill>
        <patternFill>
          <bgColor theme="8"/>
        </patternFill>
      </fill>
    </dxf>
    <dxf>
      <font>
        <color theme="0"/>
      </font>
      <fill>
        <patternFill>
          <bgColor theme="4"/>
        </patternFill>
      </fill>
    </dxf>
    <dxf>
      <font>
        <color theme="0"/>
      </font>
      <fill>
        <patternFill>
          <bgColor theme="5"/>
        </patternFill>
      </fill>
    </dxf>
    <dxf>
      <font>
        <color theme="0"/>
      </font>
      <fill>
        <patternFill>
          <bgColor theme="6"/>
        </patternFill>
      </fill>
    </dxf>
    <dxf>
      <font>
        <color theme="0"/>
      </font>
      <fill>
        <patternFill>
          <bgColor theme="7"/>
        </patternFill>
      </fill>
    </dxf>
    <dxf>
      <font>
        <color theme="0"/>
      </font>
      <fill>
        <patternFill>
          <bgColor theme="8"/>
        </patternFill>
      </fill>
    </dxf>
    <dxf>
      <font>
        <color theme="0"/>
      </font>
      <fill>
        <patternFill>
          <bgColor theme="4"/>
        </patternFill>
      </fill>
    </dxf>
    <dxf>
      <font>
        <color theme="0"/>
      </font>
      <fill>
        <patternFill>
          <bgColor theme="5"/>
        </patternFill>
      </fill>
    </dxf>
    <dxf>
      <font>
        <color theme="0"/>
      </font>
      <fill>
        <patternFill>
          <bgColor theme="6"/>
        </patternFill>
      </fill>
    </dxf>
    <dxf>
      <font>
        <color theme="0"/>
      </font>
      <fill>
        <patternFill>
          <bgColor theme="7"/>
        </patternFill>
      </fill>
    </dxf>
    <dxf>
      <font>
        <color theme="0"/>
      </font>
      <fill>
        <patternFill>
          <bgColor theme="8"/>
        </patternFill>
      </fill>
    </dxf>
    <dxf>
      <font>
        <color theme="0"/>
      </font>
      <fill>
        <patternFill>
          <bgColor theme="4"/>
        </patternFill>
      </fill>
    </dxf>
    <dxf>
      <font>
        <color theme="0"/>
      </font>
      <fill>
        <patternFill>
          <bgColor theme="5"/>
        </patternFill>
      </fill>
    </dxf>
    <dxf>
      <font>
        <color theme="0"/>
      </font>
      <fill>
        <patternFill>
          <bgColor theme="6"/>
        </patternFill>
      </fill>
    </dxf>
    <dxf>
      <font>
        <color theme="0"/>
      </font>
      <fill>
        <patternFill>
          <bgColor theme="7"/>
        </patternFill>
      </fill>
    </dxf>
    <dxf>
      <font>
        <color theme="0"/>
      </font>
      <fill>
        <patternFill>
          <bgColor theme="8"/>
        </patternFill>
      </fill>
    </dxf>
    <dxf>
      <font>
        <color theme="0"/>
      </font>
      <fill>
        <patternFill>
          <bgColor theme="4"/>
        </patternFill>
      </fill>
    </dxf>
    <dxf>
      <font>
        <color theme="0"/>
      </font>
      <fill>
        <patternFill>
          <bgColor theme="5"/>
        </patternFill>
      </fill>
    </dxf>
    <dxf>
      <font>
        <color theme="0"/>
      </font>
      <fill>
        <patternFill>
          <bgColor theme="6"/>
        </patternFill>
      </fill>
    </dxf>
    <dxf>
      <font>
        <color theme="0"/>
      </font>
      <fill>
        <patternFill>
          <bgColor theme="7"/>
        </patternFill>
      </fill>
    </dxf>
    <dxf>
      <font>
        <color theme="0"/>
      </font>
      <fill>
        <patternFill>
          <bgColor theme="8"/>
        </patternFill>
      </fill>
    </dxf>
    <dxf>
      <font>
        <color theme="0"/>
      </font>
      <fill>
        <patternFill>
          <bgColor theme="4"/>
        </patternFill>
      </fill>
    </dxf>
    <dxf>
      <font>
        <color theme="0"/>
      </font>
      <fill>
        <patternFill>
          <bgColor theme="5"/>
        </patternFill>
      </fill>
    </dxf>
    <dxf>
      <font>
        <color theme="0"/>
      </font>
      <fill>
        <patternFill>
          <bgColor theme="6"/>
        </patternFill>
      </fill>
    </dxf>
    <dxf>
      <font>
        <color theme="0"/>
      </font>
      <fill>
        <patternFill>
          <bgColor theme="7"/>
        </patternFill>
      </fill>
    </dxf>
    <dxf>
      <font>
        <color theme="0"/>
      </font>
      <fill>
        <patternFill>
          <bgColor theme="8"/>
        </patternFill>
      </fill>
    </dxf>
    <dxf>
      <font>
        <color theme="0"/>
      </font>
      <fill>
        <patternFill>
          <bgColor theme="4"/>
        </patternFill>
      </fill>
    </dxf>
    <dxf>
      <font>
        <color theme="0"/>
      </font>
      <fill>
        <patternFill>
          <bgColor theme="5"/>
        </patternFill>
      </fill>
    </dxf>
    <dxf>
      <font>
        <color theme="0"/>
      </font>
      <fill>
        <patternFill>
          <bgColor theme="6"/>
        </patternFill>
      </fill>
    </dxf>
    <dxf>
      <font>
        <color theme="0"/>
      </font>
      <fill>
        <patternFill>
          <bgColor theme="7"/>
        </patternFill>
      </fill>
    </dxf>
    <dxf>
      <font>
        <color theme="0"/>
      </font>
      <fill>
        <patternFill>
          <bgColor theme="8"/>
        </patternFill>
      </fill>
    </dxf>
    <dxf>
      <font>
        <color theme="0"/>
      </font>
      <fill>
        <patternFill>
          <bgColor theme="4"/>
        </patternFill>
      </fill>
    </dxf>
    <dxf>
      <font>
        <color theme="0"/>
      </font>
      <fill>
        <patternFill>
          <bgColor theme="5"/>
        </patternFill>
      </fill>
    </dxf>
    <dxf>
      <font>
        <color theme="0"/>
      </font>
      <fill>
        <patternFill>
          <bgColor theme="6"/>
        </patternFill>
      </fill>
    </dxf>
    <dxf>
      <font>
        <color theme="0"/>
      </font>
      <fill>
        <patternFill>
          <bgColor theme="7"/>
        </patternFill>
      </fill>
    </dxf>
    <dxf>
      <font>
        <color theme="0"/>
      </font>
      <fill>
        <patternFill>
          <bgColor theme="8"/>
        </patternFill>
      </fill>
    </dxf>
    <dxf>
      <font>
        <color theme="0"/>
      </font>
      <fill>
        <patternFill>
          <bgColor theme="4"/>
        </patternFill>
      </fill>
    </dxf>
    <dxf>
      <font>
        <color theme="0"/>
      </font>
      <fill>
        <patternFill>
          <bgColor theme="5"/>
        </patternFill>
      </fill>
    </dxf>
    <dxf>
      <font>
        <color theme="0"/>
      </font>
      <fill>
        <patternFill>
          <bgColor theme="6"/>
        </patternFill>
      </fill>
    </dxf>
    <dxf>
      <font>
        <color theme="0"/>
      </font>
      <fill>
        <patternFill>
          <bgColor theme="7"/>
        </patternFill>
      </fill>
    </dxf>
    <dxf>
      <font>
        <color theme="0"/>
      </font>
      <fill>
        <patternFill>
          <bgColor theme="8"/>
        </patternFill>
      </fill>
    </dxf>
    <dxf>
      <font>
        <color theme="0"/>
      </font>
      <fill>
        <patternFill>
          <bgColor theme="4"/>
        </patternFill>
      </fill>
    </dxf>
    <dxf>
      <font>
        <color theme="0"/>
      </font>
      <fill>
        <patternFill>
          <bgColor theme="5"/>
        </patternFill>
      </fill>
    </dxf>
    <dxf>
      <font>
        <color theme="0"/>
      </font>
      <fill>
        <patternFill>
          <bgColor theme="6"/>
        </patternFill>
      </fill>
    </dxf>
    <dxf>
      <font>
        <color theme="0"/>
      </font>
      <fill>
        <patternFill>
          <bgColor theme="7"/>
        </patternFill>
      </fill>
    </dxf>
    <dxf>
      <font>
        <color theme="0"/>
      </font>
      <fill>
        <patternFill>
          <bgColor theme="8"/>
        </patternFill>
      </fill>
    </dxf>
    <dxf>
      <font>
        <color theme="0"/>
      </font>
      <fill>
        <patternFill>
          <bgColor theme="4"/>
        </patternFill>
      </fill>
    </dxf>
    <dxf>
      <font>
        <color theme="0"/>
      </font>
      <fill>
        <patternFill>
          <bgColor theme="5"/>
        </patternFill>
      </fill>
    </dxf>
    <dxf>
      <font>
        <color theme="0"/>
      </font>
      <fill>
        <patternFill>
          <bgColor theme="6"/>
        </patternFill>
      </fill>
    </dxf>
    <dxf>
      <font>
        <color theme="0"/>
      </font>
      <fill>
        <patternFill>
          <bgColor theme="7"/>
        </patternFill>
      </fill>
    </dxf>
    <dxf>
      <font>
        <color theme="0"/>
      </font>
      <fill>
        <patternFill>
          <bgColor theme="8"/>
        </patternFill>
      </fill>
    </dxf>
    <dxf>
      <font>
        <color theme="0"/>
      </font>
      <fill>
        <patternFill>
          <bgColor theme="4"/>
        </patternFill>
      </fill>
    </dxf>
    <dxf>
      <font>
        <color theme="0"/>
      </font>
      <fill>
        <patternFill>
          <bgColor theme="5"/>
        </patternFill>
      </fill>
    </dxf>
    <dxf>
      <font>
        <color theme="0"/>
      </font>
      <fill>
        <patternFill>
          <bgColor theme="6"/>
        </patternFill>
      </fill>
    </dxf>
    <dxf>
      <font>
        <color theme="0"/>
      </font>
      <fill>
        <patternFill>
          <bgColor theme="7"/>
        </patternFill>
      </fill>
    </dxf>
    <dxf>
      <font>
        <color theme="0"/>
      </font>
      <fill>
        <patternFill>
          <bgColor theme="8"/>
        </patternFill>
      </fill>
    </dxf>
    <dxf>
      <font>
        <color theme="0"/>
      </font>
      <fill>
        <patternFill>
          <bgColor theme="4"/>
        </patternFill>
      </fill>
    </dxf>
    <dxf>
      <font>
        <color theme="0"/>
      </font>
      <fill>
        <patternFill>
          <bgColor theme="5"/>
        </patternFill>
      </fill>
    </dxf>
    <dxf>
      <font>
        <color theme="0"/>
      </font>
      <fill>
        <patternFill>
          <bgColor theme="6"/>
        </patternFill>
      </fill>
    </dxf>
    <dxf>
      <font>
        <color theme="0"/>
      </font>
      <fill>
        <patternFill>
          <bgColor theme="7"/>
        </patternFill>
      </fill>
    </dxf>
    <dxf>
      <font>
        <color theme="0"/>
      </font>
      <fill>
        <patternFill>
          <bgColor theme="8"/>
        </patternFill>
      </fill>
    </dxf>
    <dxf>
      <font>
        <color theme="0"/>
      </font>
      <fill>
        <patternFill>
          <bgColor theme="4"/>
        </patternFill>
      </fill>
    </dxf>
    <dxf>
      <font>
        <color theme="0"/>
      </font>
      <fill>
        <patternFill>
          <bgColor theme="5"/>
        </patternFill>
      </fill>
    </dxf>
    <dxf>
      <font>
        <color theme="0"/>
      </font>
      <fill>
        <patternFill>
          <bgColor theme="6"/>
        </patternFill>
      </fill>
    </dxf>
    <dxf>
      <font>
        <color theme="0"/>
      </font>
      <fill>
        <patternFill>
          <bgColor theme="7"/>
        </patternFill>
      </fill>
    </dxf>
    <dxf>
      <font>
        <color theme="0"/>
      </font>
      <fill>
        <patternFill>
          <bgColor theme="8"/>
        </patternFill>
      </fill>
    </dxf>
    <dxf>
      <font>
        <color theme="0"/>
      </font>
      <fill>
        <patternFill>
          <bgColor theme="4"/>
        </patternFill>
      </fill>
    </dxf>
    <dxf>
      <font>
        <color theme="0"/>
      </font>
      <fill>
        <patternFill>
          <bgColor theme="5"/>
        </patternFill>
      </fill>
    </dxf>
    <dxf>
      <font>
        <color theme="0"/>
      </font>
      <fill>
        <patternFill>
          <bgColor theme="6"/>
        </patternFill>
      </fill>
    </dxf>
    <dxf>
      <font>
        <color theme="0"/>
      </font>
      <fill>
        <patternFill>
          <bgColor theme="7"/>
        </patternFill>
      </fill>
    </dxf>
    <dxf>
      <font>
        <color theme="0"/>
      </font>
      <fill>
        <patternFill>
          <bgColor theme="8"/>
        </patternFill>
      </fill>
    </dxf>
    <dxf>
      <font>
        <color theme="0"/>
      </font>
      <fill>
        <patternFill>
          <bgColor theme="4"/>
        </patternFill>
      </fill>
    </dxf>
    <dxf>
      <font>
        <color theme="0"/>
      </font>
      <fill>
        <patternFill>
          <bgColor theme="5"/>
        </patternFill>
      </fill>
    </dxf>
    <dxf>
      <font>
        <color theme="0"/>
      </font>
      <fill>
        <patternFill>
          <bgColor theme="6"/>
        </patternFill>
      </fill>
    </dxf>
    <dxf>
      <font>
        <color theme="0"/>
      </font>
      <fill>
        <patternFill>
          <bgColor theme="7"/>
        </patternFill>
      </fill>
    </dxf>
    <dxf>
      <font>
        <color theme="0"/>
      </font>
      <fill>
        <patternFill>
          <bgColor theme="8"/>
        </patternFill>
      </fill>
    </dxf>
    <dxf>
      <font>
        <color theme="0"/>
      </font>
      <fill>
        <patternFill>
          <bgColor theme="4"/>
        </patternFill>
      </fill>
    </dxf>
    <dxf>
      <font>
        <color theme="0"/>
      </font>
      <fill>
        <patternFill>
          <bgColor theme="5"/>
        </patternFill>
      </fill>
    </dxf>
    <dxf>
      <font>
        <color theme="0"/>
      </font>
      <fill>
        <patternFill>
          <bgColor theme="6"/>
        </patternFill>
      </fill>
    </dxf>
    <dxf>
      <font>
        <color theme="0"/>
      </font>
      <fill>
        <patternFill>
          <bgColor theme="7"/>
        </patternFill>
      </fill>
    </dxf>
    <dxf>
      <font>
        <color theme="0"/>
      </font>
      <fill>
        <patternFill>
          <bgColor theme="8"/>
        </patternFill>
      </fill>
    </dxf>
    <dxf>
      <font>
        <color theme="0"/>
      </font>
      <fill>
        <patternFill>
          <bgColor theme="4"/>
        </patternFill>
      </fill>
    </dxf>
    <dxf>
      <font>
        <color theme="0"/>
      </font>
      <fill>
        <patternFill>
          <bgColor theme="5"/>
        </patternFill>
      </fill>
    </dxf>
    <dxf>
      <font>
        <color theme="0"/>
      </font>
      <fill>
        <patternFill>
          <bgColor theme="6"/>
        </patternFill>
      </fill>
    </dxf>
    <dxf>
      <font>
        <color theme="0"/>
      </font>
      <fill>
        <patternFill>
          <bgColor theme="7"/>
        </patternFill>
      </fill>
    </dxf>
    <dxf>
      <font>
        <color theme="0"/>
      </font>
      <fill>
        <patternFill>
          <bgColor theme="8"/>
        </patternFill>
      </fill>
    </dxf>
    <dxf>
      <font>
        <color theme="0"/>
      </font>
      <fill>
        <patternFill>
          <bgColor theme="4"/>
        </patternFill>
      </fill>
    </dxf>
    <dxf>
      <font>
        <color theme="0"/>
      </font>
      <fill>
        <patternFill>
          <bgColor theme="5"/>
        </patternFill>
      </fill>
    </dxf>
    <dxf>
      <font>
        <color theme="0"/>
      </font>
      <fill>
        <patternFill>
          <bgColor theme="6"/>
        </patternFill>
      </fill>
    </dxf>
    <dxf>
      <font>
        <color theme="0"/>
      </font>
      <fill>
        <patternFill>
          <bgColor theme="7"/>
        </patternFill>
      </fill>
    </dxf>
    <dxf>
      <font>
        <color theme="0"/>
      </font>
      <fill>
        <patternFill>
          <bgColor theme="8"/>
        </patternFill>
      </fill>
    </dxf>
    <dxf>
      <font>
        <color theme="0"/>
      </font>
      <fill>
        <patternFill>
          <bgColor theme="4"/>
        </patternFill>
      </fill>
    </dxf>
    <dxf>
      <font>
        <color theme="0"/>
      </font>
      <fill>
        <patternFill>
          <bgColor theme="5"/>
        </patternFill>
      </fill>
    </dxf>
    <dxf>
      <font>
        <color theme="0"/>
      </font>
      <fill>
        <patternFill>
          <bgColor theme="6"/>
        </patternFill>
      </fill>
    </dxf>
    <dxf>
      <font>
        <color theme="0"/>
      </font>
      <fill>
        <patternFill>
          <bgColor theme="7"/>
        </patternFill>
      </fill>
    </dxf>
    <dxf>
      <font>
        <color theme="0"/>
      </font>
      <fill>
        <patternFill>
          <bgColor theme="8"/>
        </patternFill>
      </fill>
    </dxf>
    <dxf>
      <font>
        <color theme="0"/>
      </font>
      <fill>
        <patternFill>
          <bgColor theme="4"/>
        </patternFill>
      </fill>
    </dxf>
    <dxf>
      <font>
        <color theme="0"/>
      </font>
      <fill>
        <patternFill>
          <bgColor theme="5"/>
        </patternFill>
      </fill>
    </dxf>
    <dxf>
      <font>
        <color theme="0"/>
      </font>
      <fill>
        <patternFill>
          <bgColor theme="6"/>
        </patternFill>
      </fill>
    </dxf>
    <dxf>
      <font>
        <color theme="0"/>
      </font>
      <fill>
        <patternFill>
          <bgColor theme="7"/>
        </patternFill>
      </fill>
    </dxf>
    <dxf>
      <font>
        <color theme="0"/>
      </font>
      <fill>
        <patternFill>
          <bgColor theme="8"/>
        </patternFill>
      </fill>
    </dxf>
    <dxf>
      <font>
        <color theme="0"/>
      </font>
      <fill>
        <patternFill>
          <bgColor theme="4"/>
        </patternFill>
      </fill>
    </dxf>
    <dxf>
      <font>
        <color theme="0"/>
      </font>
      <fill>
        <patternFill>
          <bgColor theme="5"/>
        </patternFill>
      </fill>
    </dxf>
    <dxf>
      <font>
        <color theme="0"/>
      </font>
      <fill>
        <patternFill>
          <bgColor theme="6"/>
        </patternFill>
      </fill>
    </dxf>
    <dxf>
      <font>
        <color theme="0"/>
      </font>
      <fill>
        <patternFill>
          <bgColor theme="7"/>
        </patternFill>
      </fill>
    </dxf>
    <dxf>
      <font>
        <color theme="0"/>
      </font>
      <fill>
        <patternFill>
          <bgColor theme="8"/>
        </patternFill>
      </fill>
    </dxf>
    <dxf>
      <font>
        <color theme="0"/>
      </font>
      <fill>
        <patternFill>
          <bgColor theme="4"/>
        </patternFill>
      </fill>
    </dxf>
    <dxf>
      <font>
        <color theme="0"/>
      </font>
      <fill>
        <patternFill>
          <bgColor theme="5"/>
        </patternFill>
      </fill>
    </dxf>
    <dxf>
      <font>
        <color theme="0"/>
      </font>
      <fill>
        <patternFill>
          <bgColor theme="6"/>
        </patternFill>
      </fill>
    </dxf>
    <dxf>
      <font>
        <color theme="0"/>
      </font>
      <fill>
        <patternFill>
          <bgColor theme="7"/>
        </patternFill>
      </fill>
    </dxf>
    <dxf>
      <font>
        <color theme="0"/>
      </font>
      <fill>
        <patternFill>
          <bgColor theme="8"/>
        </patternFill>
      </fill>
    </dxf>
    <dxf>
      <font>
        <color theme="0"/>
      </font>
      <fill>
        <patternFill>
          <bgColor theme="4"/>
        </patternFill>
      </fill>
    </dxf>
    <dxf>
      <font>
        <color theme="0"/>
      </font>
      <fill>
        <patternFill>
          <bgColor theme="5"/>
        </patternFill>
      </fill>
    </dxf>
    <dxf>
      <font>
        <color theme="0"/>
      </font>
      <fill>
        <patternFill>
          <bgColor theme="6"/>
        </patternFill>
      </fill>
    </dxf>
    <dxf>
      <font>
        <color theme="0"/>
      </font>
      <fill>
        <patternFill>
          <bgColor theme="7"/>
        </patternFill>
      </fill>
    </dxf>
    <dxf>
      <font>
        <color theme="0"/>
      </font>
      <fill>
        <patternFill>
          <bgColor theme="8"/>
        </patternFill>
      </fill>
    </dxf>
    <dxf>
      <font>
        <color theme="0"/>
      </font>
      <fill>
        <patternFill>
          <bgColor theme="4"/>
        </patternFill>
      </fill>
    </dxf>
    <dxf>
      <font>
        <color theme="0"/>
      </font>
      <fill>
        <patternFill>
          <bgColor theme="5"/>
        </patternFill>
      </fill>
    </dxf>
    <dxf>
      <font>
        <color theme="0"/>
      </font>
      <fill>
        <patternFill>
          <bgColor theme="6"/>
        </patternFill>
      </fill>
    </dxf>
    <dxf>
      <font>
        <color theme="0"/>
      </font>
      <fill>
        <patternFill>
          <bgColor theme="7"/>
        </patternFill>
      </fill>
    </dxf>
    <dxf>
      <font>
        <color theme="0"/>
      </font>
      <fill>
        <patternFill>
          <bgColor theme="8"/>
        </patternFill>
      </fill>
    </dxf>
    <dxf>
      <font>
        <color theme="0"/>
      </font>
      <fill>
        <patternFill>
          <bgColor theme="4"/>
        </patternFill>
      </fill>
    </dxf>
    <dxf>
      <font>
        <color theme="0"/>
      </font>
      <fill>
        <patternFill>
          <bgColor theme="5"/>
        </patternFill>
      </fill>
    </dxf>
    <dxf>
      <font>
        <color theme="0"/>
      </font>
      <fill>
        <patternFill>
          <bgColor theme="6"/>
        </patternFill>
      </fill>
    </dxf>
    <dxf>
      <font>
        <color theme="0"/>
      </font>
      <fill>
        <patternFill>
          <bgColor theme="7"/>
        </patternFill>
      </fill>
    </dxf>
    <dxf>
      <font>
        <color theme="0"/>
      </font>
      <fill>
        <patternFill>
          <bgColor theme="8"/>
        </patternFill>
      </fill>
    </dxf>
    <dxf>
      <font>
        <color theme="0"/>
      </font>
      <fill>
        <patternFill>
          <bgColor theme="4"/>
        </patternFill>
      </fill>
    </dxf>
    <dxf>
      <font>
        <color theme="0"/>
      </font>
      <fill>
        <patternFill>
          <bgColor theme="5"/>
        </patternFill>
      </fill>
    </dxf>
    <dxf>
      <font>
        <color theme="0"/>
      </font>
      <fill>
        <patternFill>
          <bgColor theme="6"/>
        </patternFill>
      </fill>
    </dxf>
    <dxf>
      <font>
        <color theme="0"/>
      </font>
      <fill>
        <patternFill>
          <bgColor theme="7"/>
        </patternFill>
      </fill>
    </dxf>
    <dxf>
      <font>
        <color theme="0"/>
      </font>
      <fill>
        <patternFill>
          <bgColor theme="8"/>
        </patternFill>
      </fill>
    </dxf>
    <dxf>
      <font>
        <color theme="0"/>
      </font>
      <fill>
        <patternFill>
          <bgColor theme="4"/>
        </patternFill>
      </fill>
    </dxf>
    <dxf>
      <font>
        <color theme="0"/>
      </font>
      <fill>
        <patternFill>
          <bgColor theme="5"/>
        </patternFill>
      </fill>
    </dxf>
    <dxf>
      <font>
        <color theme="0"/>
      </font>
      <fill>
        <patternFill>
          <bgColor theme="6"/>
        </patternFill>
      </fill>
    </dxf>
    <dxf>
      <font>
        <color theme="0"/>
      </font>
      <fill>
        <patternFill>
          <bgColor theme="7"/>
        </patternFill>
      </fill>
    </dxf>
    <dxf>
      <font>
        <color theme="0"/>
      </font>
      <fill>
        <patternFill>
          <bgColor theme="8"/>
        </patternFill>
      </fill>
    </dxf>
    <dxf>
      <font>
        <color theme="0"/>
      </font>
      <fill>
        <patternFill>
          <bgColor theme="4"/>
        </patternFill>
      </fill>
    </dxf>
    <dxf>
      <font>
        <color theme="0"/>
      </font>
      <fill>
        <patternFill>
          <bgColor theme="5"/>
        </patternFill>
      </fill>
    </dxf>
    <dxf>
      <font>
        <color theme="0"/>
      </font>
      <fill>
        <patternFill>
          <bgColor theme="6"/>
        </patternFill>
      </fill>
    </dxf>
    <dxf>
      <font>
        <color theme="0"/>
      </font>
      <fill>
        <patternFill>
          <bgColor theme="7"/>
        </patternFill>
      </fill>
    </dxf>
    <dxf>
      <font>
        <color theme="0"/>
      </font>
      <fill>
        <patternFill>
          <bgColor theme="8"/>
        </patternFill>
      </fill>
    </dxf>
    <dxf>
      <font>
        <color theme="0"/>
      </font>
      <fill>
        <patternFill>
          <bgColor theme="4"/>
        </patternFill>
      </fill>
    </dxf>
    <dxf>
      <font>
        <color theme="0"/>
      </font>
      <fill>
        <patternFill>
          <bgColor theme="5"/>
        </patternFill>
      </fill>
    </dxf>
    <dxf>
      <font>
        <color theme="0"/>
      </font>
      <fill>
        <patternFill>
          <bgColor theme="6"/>
        </patternFill>
      </fill>
    </dxf>
    <dxf>
      <font>
        <color theme="0"/>
      </font>
      <fill>
        <patternFill>
          <bgColor theme="7"/>
        </patternFill>
      </fill>
    </dxf>
    <dxf>
      <font>
        <color theme="0"/>
      </font>
      <fill>
        <patternFill>
          <bgColor theme="8"/>
        </patternFill>
      </fill>
    </dxf>
    <dxf>
      <font>
        <color theme="0"/>
      </font>
      <fill>
        <patternFill>
          <bgColor theme="4"/>
        </patternFill>
      </fill>
    </dxf>
    <dxf>
      <font>
        <color theme="0"/>
      </font>
      <fill>
        <patternFill>
          <bgColor theme="5"/>
        </patternFill>
      </fill>
    </dxf>
    <dxf>
      <font>
        <color theme="0"/>
      </font>
      <fill>
        <patternFill>
          <bgColor theme="6"/>
        </patternFill>
      </fill>
    </dxf>
    <dxf>
      <font>
        <color theme="0"/>
      </font>
      <fill>
        <patternFill>
          <bgColor theme="7"/>
        </patternFill>
      </fill>
    </dxf>
    <dxf>
      <font>
        <color theme="0"/>
      </font>
      <fill>
        <patternFill>
          <bgColor theme="8"/>
        </patternFill>
      </fill>
    </dxf>
    <dxf>
      <font>
        <color theme="0"/>
      </font>
      <fill>
        <patternFill>
          <bgColor theme="4"/>
        </patternFill>
      </fill>
    </dxf>
    <dxf>
      <font>
        <color theme="0"/>
      </font>
      <fill>
        <patternFill>
          <bgColor theme="5"/>
        </patternFill>
      </fill>
    </dxf>
    <dxf>
      <font>
        <color theme="0"/>
      </font>
      <fill>
        <patternFill>
          <bgColor theme="6"/>
        </patternFill>
      </fill>
    </dxf>
    <dxf>
      <font>
        <color theme="0"/>
      </font>
      <fill>
        <patternFill>
          <bgColor theme="7"/>
        </patternFill>
      </fill>
    </dxf>
    <dxf>
      <font>
        <color theme="0"/>
      </font>
      <fill>
        <patternFill>
          <bgColor theme="8"/>
        </patternFill>
      </fill>
    </dxf>
    <dxf>
      <font>
        <color theme="0"/>
      </font>
      <fill>
        <patternFill>
          <bgColor theme="4"/>
        </patternFill>
      </fill>
    </dxf>
    <dxf>
      <font>
        <color theme="0"/>
      </font>
      <fill>
        <patternFill>
          <bgColor theme="5"/>
        </patternFill>
      </fill>
    </dxf>
    <dxf>
      <font>
        <color theme="0"/>
      </font>
      <fill>
        <patternFill>
          <bgColor theme="6"/>
        </patternFill>
      </fill>
    </dxf>
    <dxf>
      <font>
        <color theme="0"/>
      </font>
      <fill>
        <patternFill>
          <bgColor theme="7"/>
        </patternFill>
      </fill>
    </dxf>
    <dxf>
      <font>
        <color theme="0"/>
      </font>
      <fill>
        <patternFill>
          <bgColor theme="8"/>
        </patternFill>
      </fill>
    </dxf>
    <dxf>
      <font>
        <color theme="0"/>
      </font>
      <fill>
        <patternFill>
          <bgColor theme="4"/>
        </patternFill>
      </fill>
    </dxf>
    <dxf>
      <font>
        <color theme="0"/>
      </font>
      <fill>
        <patternFill>
          <bgColor theme="5"/>
        </patternFill>
      </fill>
    </dxf>
    <dxf>
      <font>
        <color theme="0"/>
      </font>
      <fill>
        <patternFill>
          <bgColor theme="6"/>
        </patternFill>
      </fill>
    </dxf>
    <dxf>
      <font>
        <color theme="0"/>
      </font>
      <fill>
        <patternFill>
          <bgColor theme="7"/>
        </patternFill>
      </fill>
    </dxf>
    <dxf>
      <font>
        <color theme="0"/>
      </font>
      <fill>
        <patternFill>
          <bgColor theme="8"/>
        </patternFill>
      </fill>
    </dxf>
    <dxf>
      <font>
        <color theme="0"/>
      </font>
      <fill>
        <patternFill>
          <bgColor theme="4"/>
        </patternFill>
      </fill>
    </dxf>
    <dxf>
      <font>
        <color theme="0"/>
      </font>
      <fill>
        <patternFill>
          <bgColor theme="5"/>
        </patternFill>
      </fill>
    </dxf>
    <dxf>
      <font>
        <color theme="0"/>
      </font>
      <fill>
        <patternFill>
          <bgColor theme="6"/>
        </patternFill>
      </fill>
    </dxf>
    <dxf>
      <font>
        <color theme="0"/>
      </font>
      <fill>
        <patternFill>
          <bgColor theme="7"/>
        </patternFill>
      </fill>
    </dxf>
    <dxf>
      <font>
        <color theme="0"/>
      </font>
      <fill>
        <patternFill>
          <bgColor theme="8"/>
        </patternFill>
      </fill>
    </dxf>
    <dxf>
      <font>
        <color theme="0"/>
      </font>
      <fill>
        <patternFill>
          <bgColor theme="4"/>
        </patternFill>
      </fill>
    </dxf>
    <dxf>
      <font>
        <color theme="0"/>
      </font>
      <fill>
        <patternFill>
          <bgColor theme="5"/>
        </patternFill>
      </fill>
    </dxf>
    <dxf>
      <font>
        <color theme="0"/>
      </font>
      <fill>
        <patternFill>
          <bgColor theme="6"/>
        </patternFill>
      </fill>
    </dxf>
    <dxf>
      <font>
        <color theme="0"/>
      </font>
      <fill>
        <patternFill>
          <bgColor theme="7"/>
        </patternFill>
      </fill>
    </dxf>
    <dxf>
      <font>
        <color theme="0"/>
      </font>
      <fill>
        <patternFill>
          <bgColor theme="8"/>
        </patternFill>
      </fill>
    </dxf>
    <dxf>
      <font>
        <color theme="0"/>
      </font>
      <fill>
        <patternFill>
          <bgColor theme="4"/>
        </patternFill>
      </fill>
    </dxf>
    <dxf>
      <font>
        <color theme="0"/>
      </font>
      <fill>
        <patternFill>
          <bgColor theme="5"/>
        </patternFill>
      </fill>
    </dxf>
    <dxf>
      <font>
        <color theme="0"/>
      </font>
      <fill>
        <patternFill>
          <bgColor theme="6"/>
        </patternFill>
      </fill>
    </dxf>
    <dxf>
      <font>
        <color theme="0"/>
      </font>
      <fill>
        <patternFill>
          <bgColor theme="7"/>
        </patternFill>
      </fill>
    </dxf>
    <dxf>
      <font>
        <color theme="0"/>
      </font>
      <fill>
        <patternFill>
          <bgColor theme="8"/>
        </patternFill>
      </fill>
    </dxf>
    <dxf>
      <font>
        <color theme="0"/>
      </font>
      <fill>
        <patternFill>
          <bgColor theme="4"/>
        </patternFill>
      </fill>
    </dxf>
    <dxf>
      <font>
        <color theme="0"/>
      </font>
      <fill>
        <patternFill>
          <bgColor theme="5"/>
        </patternFill>
      </fill>
    </dxf>
    <dxf>
      <font>
        <color theme="0"/>
      </font>
      <fill>
        <patternFill>
          <bgColor theme="6"/>
        </patternFill>
      </fill>
    </dxf>
    <dxf>
      <font>
        <color theme="0"/>
      </font>
      <fill>
        <patternFill>
          <bgColor theme="7"/>
        </patternFill>
      </fill>
    </dxf>
    <dxf>
      <font>
        <color theme="0"/>
      </font>
      <fill>
        <patternFill>
          <bgColor theme="8"/>
        </patternFill>
      </fill>
    </dxf>
    <dxf>
      <font>
        <color theme="0"/>
      </font>
      <fill>
        <patternFill>
          <bgColor theme="4"/>
        </patternFill>
      </fill>
    </dxf>
    <dxf>
      <font>
        <color theme="0"/>
      </font>
      <fill>
        <patternFill>
          <bgColor theme="5"/>
        </patternFill>
      </fill>
    </dxf>
    <dxf>
      <font>
        <color theme="0"/>
      </font>
      <fill>
        <patternFill>
          <bgColor theme="6"/>
        </patternFill>
      </fill>
    </dxf>
    <dxf>
      <font>
        <color theme="0"/>
      </font>
      <fill>
        <patternFill>
          <bgColor theme="7"/>
        </patternFill>
      </fill>
    </dxf>
    <dxf>
      <font>
        <color theme="0"/>
      </font>
      <fill>
        <patternFill>
          <bgColor theme="8"/>
        </patternFill>
      </fill>
    </dxf>
    <dxf>
      <font>
        <color theme="0"/>
      </font>
      <fill>
        <patternFill>
          <bgColor theme="4"/>
        </patternFill>
      </fill>
    </dxf>
    <dxf>
      <font>
        <color theme="0"/>
      </font>
      <fill>
        <patternFill>
          <bgColor theme="5"/>
        </patternFill>
      </fill>
    </dxf>
    <dxf>
      <font>
        <color theme="0"/>
      </font>
      <fill>
        <patternFill>
          <bgColor theme="6"/>
        </patternFill>
      </fill>
    </dxf>
    <dxf>
      <font>
        <color theme="0"/>
      </font>
      <fill>
        <patternFill>
          <bgColor theme="7"/>
        </patternFill>
      </fill>
    </dxf>
    <dxf>
      <font>
        <color theme="0"/>
      </font>
      <fill>
        <patternFill>
          <bgColor theme="8"/>
        </patternFill>
      </fill>
    </dxf>
    <dxf>
      <font>
        <color theme="0"/>
      </font>
      <fill>
        <patternFill>
          <bgColor theme="4"/>
        </patternFill>
      </fill>
    </dxf>
    <dxf>
      <font>
        <color theme="0"/>
      </font>
      <fill>
        <patternFill>
          <bgColor theme="5"/>
        </patternFill>
      </fill>
    </dxf>
    <dxf>
      <font>
        <color theme="0"/>
      </font>
      <fill>
        <patternFill>
          <bgColor theme="6"/>
        </patternFill>
      </fill>
    </dxf>
    <dxf>
      <font>
        <color theme="0"/>
      </font>
      <fill>
        <patternFill>
          <bgColor theme="7"/>
        </patternFill>
      </fill>
    </dxf>
    <dxf>
      <font>
        <color theme="0"/>
      </font>
      <fill>
        <patternFill>
          <bgColor theme="8"/>
        </patternFill>
      </fill>
    </dxf>
    <dxf>
      <font>
        <color theme="0"/>
      </font>
      <fill>
        <patternFill>
          <bgColor theme="4"/>
        </patternFill>
      </fill>
    </dxf>
    <dxf>
      <font>
        <color theme="0"/>
      </font>
      <fill>
        <patternFill>
          <bgColor theme="5"/>
        </patternFill>
      </fill>
    </dxf>
    <dxf>
      <font>
        <color theme="0"/>
      </font>
      <fill>
        <patternFill>
          <bgColor theme="6"/>
        </patternFill>
      </fill>
    </dxf>
    <dxf>
      <font>
        <color theme="0"/>
      </font>
      <fill>
        <patternFill>
          <bgColor theme="7"/>
        </patternFill>
      </fill>
    </dxf>
    <dxf>
      <font>
        <color theme="0"/>
      </font>
      <fill>
        <patternFill>
          <bgColor theme="8"/>
        </patternFill>
      </fill>
    </dxf>
    <dxf>
      <font>
        <color theme="0"/>
      </font>
      <fill>
        <patternFill>
          <bgColor theme="4"/>
        </patternFill>
      </fill>
    </dxf>
    <dxf>
      <font>
        <color theme="0"/>
      </font>
      <fill>
        <patternFill>
          <bgColor theme="5"/>
        </patternFill>
      </fill>
    </dxf>
    <dxf>
      <font>
        <color theme="0"/>
      </font>
      <fill>
        <patternFill>
          <bgColor theme="6"/>
        </patternFill>
      </fill>
    </dxf>
    <dxf>
      <font>
        <color theme="0"/>
      </font>
      <fill>
        <patternFill>
          <bgColor theme="7"/>
        </patternFill>
      </fill>
    </dxf>
    <dxf>
      <font>
        <color theme="0"/>
      </font>
      <fill>
        <patternFill>
          <bgColor theme="8"/>
        </patternFill>
      </fill>
    </dxf>
    <dxf>
      <font>
        <color theme="0"/>
      </font>
      <fill>
        <patternFill>
          <bgColor theme="4"/>
        </patternFill>
      </fill>
    </dxf>
    <dxf>
      <font>
        <color theme="0"/>
      </font>
      <fill>
        <patternFill>
          <bgColor theme="5"/>
        </patternFill>
      </fill>
    </dxf>
    <dxf>
      <font>
        <color theme="0"/>
      </font>
      <fill>
        <patternFill>
          <bgColor theme="6"/>
        </patternFill>
      </fill>
    </dxf>
    <dxf>
      <font>
        <color theme="0"/>
      </font>
      <fill>
        <patternFill>
          <bgColor theme="7"/>
        </patternFill>
      </fill>
    </dxf>
    <dxf>
      <font>
        <color theme="0"/>
      </font>
      <fill>
        <patternFill>
          <bgColor theme="8"/>
        </patternFill>
      </fill>
    </dxf>
    <dxf>
      <font>
        <color theme="0"/>
      </font>
      <fill>
        <patternFill>
          <bgColor theme="4"/>
        </patternFill>
      </fill>
    </dxf>
    <dxf>
      <font>
        <color theme="0"/>
      </font>
      <fill>
        <patternFill>
          <bgColor theme="5"/>
        </patternFill>
      </fill>
    </dxf>
    <dxf>
      <font>
        <color theme="0"/>
      </font>
      <fill>
        <patternFill>
          <bgColor theme="6"/>
        </patternFill>
      </fill>
    </dxf>
    <dxf>
      <font>
        <color theme="0"/>
      </font>
      <fill>
        <patternFill>
          <bgColor theme="7"/>
        </patternFill>
      </fill>
    </dxf>
    <dxf>
      <font>
        <color theme="0"/>
      </font>
      <fill>
        <patternFill>
          <bgColor theme="8"/>
        </patternFill>
      </fill>
    </dxf>
    <dxf>
      <font>
        <color theme="0"/>
      </font>
      <fill>
        <patternFill>
          <bgColor theme="4"/>
        </patternFill>
      </fill>
    </dxf>
    <dxf>
      <font>
        <color theme="0"/>
      </font>
      <fill>
        <patternFill>
          <bgColor theme="5"/>
        </patternFill>
      </fill>
    </dxf>
    <dxf>
      <font>
        <color theme="0"/>
      </font>
      <fill>
        <patternFill>
          <bgColor theme="6"/>
        </patternFill>
      </fill>
    </dxf>
    <dxf>
      <font>
        <color theme="0"/>
      </font>
      <fill>
        <patternFill>
          <bgColor theme="7"/>
        </patternFill>
      </fill>
    </dxf>
    <dxf>
      <font>
        <color theme="0"/>
      </font>
      <fill>
        <patternFill>
          <bgColor theme="8"/>
        </patternFill>
      </fill>
    </dxf>
    <dxf>
      <font>
        <color theme="0"/>
      </font>
      <fill>
        <patternFill>
          <bgColor theme="4"/>
        </patternFill>
      </fill>
    </dxf>
    <dxf>
      <font>
        <color theme="0"/>
      </font>
      <fill>
        <patternFill>
          <bgColor theme="5"/>
        </patternFill>
      </fill>
    </dxf>
    <dxf>
      <font>
        <color theme="0"/>
      </font>
      <fill>
        <patternFill>
          <bgColor theme="6"/>
        </patternFill>
      </fill>
    </dxf>
    <dxf>
      <font>
        <color theme="0"/>
      </font>
      <fill>
        <patternFill>
          <bgColor theme="7"/>
        </patternFill>
      </fill>
    </dxf>
    <dxf>
      <font>
        <color theme="0"/>
      </font>
      <fill>
        <patternFill>
          <bgColor theme="8"/>
        </patternFill>
      </fill>
    </dxf>
    <dxf>
      <font>
        <color theme="0"/>
      </font>
      <fill>
        <patternFill>
          <bgColor theme="4"/>
        </patternFill>
      </fill>
    </dxf>
    <dxf>
      <font>
        <color theme="0"/>
      </font>
      <fill>
        <patternFill>
          <bgColor theme="5"/>
        </patternFill>
      </fill>
    </dxf>
    <dxf>
      <font>
        <color theme="0"/>
      </font>
      <fill>
        <patternFill>
          <bgColor theme="6"/>
        </patternFill>
      </fill>
    </dxf>
    <dxf>
      <font>
        <color theme="0"/>
      </font>
      <fill>
        <patternFill>
          <bgColor theme="7"/>
        </patternFill>
      </fill>
    </dxf>
    <dxf>
      <font>
        <color theme="0"/>
      </font>
      <fill>
        <patternFill>
          <bgColor theme="8"/>
        </patternFill>
      </fill>
    </dxf>
    <dxf>
      <font>
        <color theme="0"/>
      </font>
      <fill>
        <patternFill>
          <bgColor theme="4"/>
        </patternFill>
      </fill>
    </dxf>
    <dxf>
      <font>
        <color theme="0"/>
      </font>
      <fill>
        <patternFill>
          <bgColor theme="5"/>
        </patternFill>
      </fill>
    </dxf>
    <dxf>
      <font>
        <color theme="0"/>
      </font>
      <fill>
        <patternFill>
          <bgColor theme="6"/>
        </patternFill>
      </fill>
    </dxf>
    <dxf>
      <font>
        <color theme="0"/>
      </font>
      <fill>
        <patternFill>
          <bgColor theme="7"/>
        </patternFill>
      </fill>
    </dxf>
    <dxf>
      <font>
        <color theme="0"/>
      </font>
      <fill>
        <patternFill>
          <bgColor theme="8"/>
        </patternFill>
      </fill>
    </dxf>
    <dxf>
      <font>
        <color theme="0"/>
      </font>
      <fill>
        <patternFill>
          <bgColor theme="4"/>
        </patternFill>
      </fill>
    </dxf>
    <dxf>
      <font>
        <color theme="0"/>
      </font>
      <fill>
        <patternFill>
          <bgColor theme="5"/>
        </patternFill>
      </fill>
    </dxf>
    <dxf>
      <font>
        <color theme="0"/>
      </font>
      <fill>
        <patternFill>
          <bgColor theme="6"/>
        </patternFill>
      </fill>
    </dxf>
    <dxf>
      <font>
        <color theme="0"/>
      </font>
      <fill>
        <patternFill>
          <bgColor theme="7"/>
        </patternFill>
      </fill>
    </dxf>
    <dxf>
      <font>
        <color theme="0"/>
      </font>
      <fill>
        <patternFill>
          <bgColor theme="8"/>
        </patternFill>
      </fill>
    </dxf>
    <dxf>
      <font>
        <color theme="0"/>
      </font>
      <fill>
        <patternFill>
          <bgColor theme="4"/>
        </patternFill>
      </fill>
    </dxf>
    <dxf>
      <font>
        <color theme="0"/>
      </font>
      <fill>
        <patternFill>
          <bgColor theme="5"/>
        </patternFill>
      </fill>
    </dxf>
    <dxf>
      <font>
        <color theme="0"/>
      </font>
      <fill>
        <patternFill>
          <bgColor theme="6"/>
        </patternFill>
      </fill>
    </dxf>
    <dxf>
      <font>
        <color theme="0"/>
      </font>
      <fill>
        <patternFill>
          <bgColor theme="7"/>
        </patternFill>
      </fill>
    </dxf>
    <dxf>
      <font>
        <color theme="0"/>
      </font>
      <fill>
        <patternFill>
          <bgColor theme="8"/>
        </patternFill>
      </fill>
    </dxf>
    <dxf>
      <font>
        <color theme="0"/>
      </font>
      <fill>
        <patternFill>
          <bgColor theme="4"/>
        </patternFill>
      </fill>
    </dxf>
    <dxf>
      <font>
        <color theme="0"/>
      </font>
      <fill>
        <patternFill>
          <bgColor theme="5"/>
        </patternFill>
      </fill>
    </dxf>
    <dxf>
      <font>
        <color theme="0"/>
      </font>
      <fill>
        <patternFill>
          <bgColor theme="6"/>
        </patternFill>
      </fill>
    </dxf>
    <dxf>
      <font>
        <color theme="0"/>
      </font>
      <fill>
        <patternFill>
          <bgColor theme="7"/>
        </patternFill>
      </fill>
    </dxf>
    <dxf>
      <font>
        <color theme="0"/>
      </font>
      <fill>
        <patternFill>
          <bgColor theme="8"/>
        </patternFill>
      </fill>
    </dxf>
    <dxf>
      <font>
        <color theme="0"/>
      </font>
      <fill>
        <patternFill>
          <bgColor theme="4"/>
        </patternFill>
      </fill>
    </dxf>
    <dxf>
      <font>
        <color theme="0"/>
      </font>
      <fill>
        <patternFill>
          <bgColor theme="5"/>
        </patternFill>
      </fill>
    </dxf>
    <dxf>
      <font>
        <color theme="0"/>
      </font>
      <fill>
        <patternFill>
          <bgColor theme="6"/>
        </patternFill>
      </fill>
    </dxf>
    <dxf>
      <font>
        <color theme="0"/>
      </font>
      <fill>
        <patternFill>
          <bgColor theme="7"/>
        </patternFill>
      </fill>
    </dxf>
    <dxf>
      <font>
        <color theme="0"/>
      </font>
      <fill>
        <patternFill>
          <bgColor theme="8"/>
        </patternFill>
      </fill>
    </dxf>
    <dxf>
      <font>
        <color theme="0"/>
      </font>
      <fill>
        <patternFill>
          <bgColor theme="4"/>
        </patternFill>
      </fill>
    </dxf>
    <dxf>
      <font>
        <color theme="0"/>
      </font>
      <fill>
        <patternFill>
          <bgColor theme="5"/>
        </patternFill>
      </fill>
    </dxf>
    <dxf>
      <font>
        <color theme="0"/>
      </font>
      <fill>
        <patternFill>
          <bgColor theme="6"/>
        </patternFill>
      </fill>
    </dxf>
    <dxf>
      <font>
        <color theme="0"/>
      </font>
      <fill>
        <patternFill>
          <bgColor theme="7"/>
        </patternFill>
      </fill>
    </dxf>
    <dxf>
      <font>
        <color theme="0"/>
      </font>
      <fill>
        <patternFill>
          <bgColor theme="8"/>
        </patternFill>
      </fill>
    </dxf>
    <dxf>
      <font>
        <color theme="0"/>
      </font>
      <fill>
        <patternFill>
          <bgColor theme="4"/>
        </patternFill>
      </fill>
    </dxf>
    <dxf>
      <font>
        <color theme="0"/>
      </font>
      <fill>
        <patternFill>
          <bgColor theme="5"/>
        </patternFill>
      </fill>
    </dxf>
    <dxf>
      <font>
        <color theme="0"/>
      </font>
      <fill>
        <patternFill>
          <bgColor theme="6"/>
        </patternFill>
      </fill>
    </dxf>
    <dxf>
      <font>
        <color theme="0"/>
      </font>
      <fill>
        <patternFill>
          <bgColor theme="7"/>
        </patternFill>
      </fill>
    </dxf>
    <dxf>
      <font>
        <color theme="0"/>
      </font>
      <fill>
        <patternFill>
          <bgColor theme="8"/>
        </patternFill>
      </fill>
    </dxf>
    <dxf>
      <font>
        <color theme="0"/>
      </font>
      <fill>
        <patternFill>
          <bgColor theme="4"/>
        </patternFill>
      </fill>
    </dxf>
    <dxf>
      <font>
        <color theme="0"/>
      </font>
      <fill>
        <patternFill>
          <bgColor theme="5"/>
        </patternFill>
      </fill>
    </dxf>
    <dxf>
      <font>
        <color theme="0"/>
      </font>
      <fill>
        <patternFill>
          <bgColor theme="6"/>
        </patternFill>
      </fill>
    </dxf>
    <dxf>
      <font>
        <color theme="0"/>
      </font>
      <fill>
        <patternFill>
          <bgColor theme="7"/>
        </patternFill>
      </fill>
    </dxf>
    <dxf>
      <font>
        <color theme="0"/>
      </font>
      <fill>
        <patternFill>
          <bgColor theme="8"/>
        </patternFill>
      </fill>
    </dxf>
    <dxf>
      <font>
        <color theme="0"/>
      </font>
      <fill>
        <patternFill>
          <bgColor theme="4"/>
        </patternFill>
      </fill>
    </dxf>
    <dxf>
      <font>
        <color theme="0"/>
      </font>
      <fill>
        <patternFill>
          <bgColor theme="5"/>
        </patternFill>
      </fill>
    </dxf>
    <dxf>
      <font>
        <color theme="0"/>
      </font>
      <fill>
        <patternFill>
          <bgColor theme="6"/>
        </patternFill>
      </fill>
    </dxf>
    <dxf>
      <font>
        <color theme="0"/>
      </font>
      <fill>
        <patternFill>
          <bgColor theme="7"/>
        </patternFill>
      </fill>
    </dxf>
    <dxf>
      <font>
        <color theme="0"/>
      </font>
      <fill>
        <patternFill>
          <bgColor theme="8"/>
        </patternFill>
      </fill>
    </dxf>
    <dxf>
      <font>
        <color theme="0"/>
      </font>
      <fill>
        <patternFill>
          <bgColor theme="4"/>
        </patternFill>
      </fill>
    </dxf>
    <dxf>
      <font>
        <color theme="0"/>
      </font>
      <fill>
        <patternFill>
          <bgColor theme="5"/>
        </patternFill>
      </fill>
    </dxf>
    <dxf>
      <font>
        <color theme="0"/>
      </font>
      <fill>
        <patternFill>
          <bgColor theme="6"/>
        </patternFill>
      </fill>
    </dxf>
    <dxf>
      <font>
        <color theme="0"/>
      </font>
      <fill>
        <patternFill>
          <bgColor theme="7"/>
        </patternFill>
      </fill>
    </dxf>
    <dxf>
      <font>
        <color theme="0"/>
      </font>
      <fill>
        <patternFill>
          <bgColor theme="8"/>
        </patternFill>
      </fill>
    </dxf>
    <dxf>
      <font>
        <color theme="0"/>
      </font>
      <fill>
        <patternFill>
          <bgColor theme="4"/>
        </patternFill>
      </fill>
    </dxf>
    <dxf>
      <font>
        <color theme="0"/>
      </font>
      <fill>
        <patternFill>
          <bgColor theme="5"/>
        </patternFill>
      </fill>
    </dxf>
    <dxf>
      <font>
        <color theme="0"/>
      </font>
      <fill>
        <patternFill>
          <bgColor theme="6"/>
        </patternFill>
      </fill>
    </dxf>
    <dxf>
      <font>
        <color theme="0"/>
      </font>
      <fill>
        <patternFill>
          <bgColor theme="7"/>
        </patternFill>
      </fill>
    </dxf>
    <dxf>
      <font>
        <color theme="0"/>
      </font>
      <fill>
        <patternFill>
          <bgColor theme="8"/>
        </patternFill>
      </fill>
    </dxf>
    <dxf>
      <font>
        <color theme="0"/>
      </font>
      <fill>
        <patternFill>
          <bgColor theme="4"/>
        </patternFill>
      </fill>
    </dxf>
    <dxf>
      <font>
        <color theme="0"/>
      </font>
      <fill>
        <patternFill>
          <bgColor theme="5"/>
        </patternFill>
      </fill>
    </dxf>
    <dxf>
      <font>
        <color theme="0"/>
      </font>
      <fill>
        <patternFill>
          <bgColor theme="6"/>
        </patternFill>
      </fill>
    </dxf>
    <dxf>
      <font>
        <color theme="0"/>
      </font>
      <fill>
        <patternFill>
          <bgColor theme="7"/>
        </patternFill>
      </fill>
    </dxf>
    <dxf>
      <font>
        <color theme="0"/>
      </font>
      <fill>
        <patternFill>
          <bgColor theme="8"/>
        </patternFill>
      </fill>
    </dxf>
    <dxf>
      <font>
        <color theme="0"/>
      </font>
      <fill>
        <patternFill>
          <bgColor theme="4"/>
        </patternFill>
      </fill>
    </dxf>
    <dxf>
      <font>
        <color theme="0"/>
      </font>
      <fill>
        <patternFill>
          <bgColor theme="5"/>
        </patternFill>
      </fill>
    </dxf>
    <dxf>
      <font>
        <color theme="0"/>
      </font>
      <fill>
        <patternFill>
          <bgColor theme="6"/>
        </patternFill>
      </fill>
    </dxf>
    <dxf>
      <font>
        <color theme="0"/>
      </font>
      <fill>
        <patternFill>
          <bgColor theme="7"/>
        </patternFill>
      </fill>
    </dxf>
    <dxf>
      <font>
        <color theme="0"/>
      </font>
      <fill>
        <patternFill>
          <bgColor theme="8"/>
        </patternFill>
      </fill>
    </dxf>
    <dxf>
      <font>
        <color theme="0"/>
      </font>
      <fill>
        <patternFill>
          <bgColor theme="4"/>
        </patternFill>
      </fill>
    </dxf>
    <dxf>
      <font>
        <color theme="0"/>
      </font>
      <fill>
        <patternFill>
          <bgColor theme="5"/>
        </patternFill>
      </fill>
    </dxf>
    <dxf>
      <font>
        <color theme="0"/>
      </font>
      <fill>
        <patternFill>
          <bgColor theme="6"/>
        </patternFill>
      </fill>
    </dxf>
    <dxf>
      <font>
        <color theme="0"/>
      </font>
      <fill>
        <patternFill>
          <bgColor theme="7"/>
        </patternFill>
      </fill>
    </dxf>
    <dxf>
      <font>
        <color theme="0"/>
      </font>
      <fill>
        <patternFill>
          <bgColor theme="8"/>
        </patternFill>
      </fill>
    </dxf>
    <dxf>
      <font>
        <color theme="0"/>
      </font>
      <fill>
        <patternFill>
          <bgColor theme="4"/>
        </patternFill>
      </fill>
    </dxf>
    <dxf>
      <font>
        <color theme="0"/>
      </font>
      <fill>
        <patternFill>
          <bgColor theme="5"/>
        </patternFill>
      </fill>
    </dxf>
    <dxf>
      <font>
        <color theme="0"/>
      </font>
      <fill>
        <patternFill>
          <bgColor theme="6"/>
        </patternFill>
      </fill>
    </dxf>
    <dxf>
      <font>
        <color theme="0"/>
      </font>
      <fill>
        <patternFill>
          <bgColor theme="7"/>
        </patternFill>
      </fill>
    </dxf>
    <dxf>
      <font>
        <color theme="0"/>
      </font>
      <fill>
        <patternFill>
          <bgColor theme="8"/>
        </patternFill>
      </fill>
    </dxf>
    <dxf>
      <font>
        <color theme="0"/>
      </font>
      <fill>
        <patternFill>
          <bgColor theme="4"/>
        </patternFill>
      </fill>
    </dxf>
    <dxf>
      <font>
        <color theme="0"/>
      </font>
      <fill>
        <patternFill>
          <bgColor theme="5"/>
        </patternFill>
      </fill>
    </dxf>
    <dxf>
      <font>
        <color theme="0"/>
      </font>
      <fill>
        <patternFill>
          <bgColor theme="6"/>
        </patternFill>
      </fill>
    </dxf>
    <dxf>
      <font>
        <color theme="0"/>
      </font>
      <fill>
        <patternFill>
          <bgColor theme="7"/>
        </patternFill>
      </fill>
    </dxf>
    <dxf>
      <font>
        <color theme="0"/>
      </font>
      <fill>
        <patternFill>
          <bgColor theme="8"/>
        </patternFill>
      </fill>
    </dxf>
    <dxf>
      <font>
        <color theme="0"/>
      </font>
      <fill>
        <patternFill>
          <bgColor theme="4"/>
        </patternFill>
      </fill>
    </dxf>
    <dxf>
      <font>
        <color theme="0"/>
      </font>
      <fill>
        <patternFill>
          <bgColor theme="5"/>
        </patternFill>
      </fill>
    </dxf>
    <dxf>
      <font>
        <color theme="0"/>
      </font>
      <fill>
        <patternFill>
          <bgColor theme="6"/>
        </patternFill>
      </fill>
    </dxf>
    <dxf>
      <font>
        <color theme="0"/>
      </font>
      <fill>
        <patternFill>
          <bgColor theme="7"/>
        </patternFill>
      </fill>
    </dxf>
    <dxf>
      <font>
        <color theme="0"/>
      </font>
      <fill>
        <patternFill>
          <bgColor theme="8"/>
        </patternFill>
      </fill>
    </dxf>
    <dxf>
      <font>
        <color theme="0"/>
      </font>
      <fill>
        <patternFill>
          <bgColor theme="4"/>
        </patternFill>
      </fill>
    </dxf>
    <dxf>
      <font>
        <color theme="0"/>
      </font>
      <fill>
        <patternFill>
          <bgColor theme="5"/>
        </patternFill>
      </fill>
    </dxf>
    <dxf>
      <font>
        <color theme="0"/>
      </font>
      <fill>
        <patternFill>
          <bgColor theme="6"/>
        </patternFill>
      </fill>
    </dxf>
    <dxf>
      <font>
        <color theme="0"/>
      </font>
      <fill>
        <patternFill>
          <bgColor theme="7"/>
        </patternFill>
      </fill>
    </dxf>
    <dxf>
      <font>
        <color theme="0"/>
      </font>
      <fill>
        <patternFill>
          <bgColor theme="8"/>
        </patternFill>
      </fill>
    </dxf>
    <dxf>
      <fill>
        <patternFill patternType="none">
          <bgColor auto="1"/>
        </patternFill>
      </fill>
      <border diagonalUp="0" diagonalDown="0">
        <left/>
        <right/>
        <top style="thin">
          <color theme="0" tint="-0.14996795556505021"/>
        </top>
        <bottom style="medium">
          <color theme="2" tint="-0.499984740745262"/>
        </bottom>
        <vertical/>
        <horizontal/>
      </border>
    </dxf>
    <dxf>
      <font>
        <color theme="1"/>
      </font>
      <fill>
        <patternFill patternType="none">
          <bgColor auto="1"/>
        </patternFill>
      </fill>
      <border diagonalUp="0" diagonalDown="0">
        <left/>
        <right/>
        <top style="thin">
          <color theme="0" tint="-0.14993743705557422"/>
        </top>
        <bottom style="thin">
          <color theme="0" tint="-0.14996795556505021"/>
        </bottom>
        <vertical/>
        <horizontal style="thin">
          <color theme="0" tint="-0.14993743705557422"/>
        </horizontal>
      </border>
    </dxf>
    <dxf>
      <font>
        <color theme="1"/>
      </font>
      <fill>
        <patternFill patternType="solid">
          <bgColor theme="2"/>
        </patternFill>
      </fill>
      <border diagonalUp="0" diagonalDown="0">
        <left/>
        <right/>
        <top/>
        <bottom style="thin">
          <color theme="0" tint="-0.14996795556505021"/>
        </bottom>
        <vertical/>
        <horizontal/>
      </border>
    </dxf>
    <dxf>
      <font>
        <color theme="1"/>
      </font>
      <fill>
        <patternFill patternType="none">
          <bgColor auto="1"/>
        </patternFill>
      </fill>
      <border diagonalUp="0" diagonalDown="0">
        <left/>
        <right/>
        <top style="thin">
          <color theme="0" tint="-0.14996795556505021"/>
        </top>
        <bottom style="thin">
          <color theme="0" tint="-0.14993743705557422"/>
        </bottom>
        <vertical/>
        <horizontal/>
      </border>
    </dxf>
    <dxf>
      <fill>
        <patternFill>
          <bgColor theme="0" tint="-0.14996795556505021"/>
        </patternFill>
      </fill>
      <border>
        <left style="thin">
          <color theme="0"/>
        </left>
        <right style="thin">
          <color theme="0"/>
        </right>
        <vertical style="thin">
          <color theme="0"/>
        </vertical>
      </border>
    </dxf>
    <dxf>
      <fill>
        <patternFill>
          <bgColor theme="0" tint="-4.9989318521683403E-2"/>
        </patternFill>
      </fill>
      <border>
        <left style="thin">
          <color theme="0"/>
        </left>
        <right style="thin">
          <color theme="0"/>
        </right>
        <vertical style="thin">
          <color theme="0"/>
        </vertical>
      </border>
    </dxf>
    <dxf>
      <fill>
        <patternFill>
          <bgColor theme="0" tint="-0.14996795556505021"/>
        </patternFill>
      </fill>
    </dxf>
    <dxf>
      <fill>
        <patternFill patternType="solid">
          <fgColor theme="4" tint="0.79992065187536243"/>
          <bgColor theme="0" tint="-4.9989318521683403E-2"/>
        </patternFill>
      </fill>
    </dxf>
    <dxf>
      <font>
        <color theme="1"/>
      </font>
      <fill>
        <patternFill patternType="none">
          <bgColor auto="1"/>
        </patternFill>
      </fill>
      <border diagonalUp="0" diagonalDown="0">
        <left/>
        <right/>
        <top/>
        <bottom style="thin">
          <color theme="0" tint="-0.14996795556505021"/>
        </bottom>
        <vertical/>
        <horizontal style="thin">
          <color theme="0" tint="-0.14996795556505021"/>
        </horizontal>
      </border>
    </dxf>
    <dxf>
      <font>
        <color theme="1"/>
      </font>
      <fill>
        <patternFill patternType="none">
          <bgColor auto="1"/>
        </patternFill>
      </fill>
      <border>
        <left/>
        <right/>
        <top style="thin">
          <color theme="2" tint="-9.9917600024414813E-2"/>
        </top>
        <bottom style="thin">
          <color theme="2" tint="-9.9948118533890809E-2"/>
        </bottom>
        <vertical/>
        <horizontal style="thin">
          <color theme="2" tint="-9.9917600024414813E-2"/>
        </horizontal>
      </border>
    </dxf>
    <dxf>
      <font>
        <color theme="1"/>
      </font>
      <fill>
        <patternFill>
          <bgColor theme="2" tint="-0.24994659260841701"/>
        </patternFill>
      </fill>
      <border diagonalUp="0" diagonalDown="0">
        <left style="thin">
          <color theme="0"/>
        </left>
        <right style="thin">
          <color theme="0"/>
        </right>
        <top/>
        <bottom style="medium">
          <color theme="2" tint="-0.499984740745262"/>
        </bottom>
        <vertical style="thin">
          <color theme="0"/>
        </vertical>
        <horizontal/>
      </border>
    </dxf>
    <dxf>
      <font>
        <color theme="0"/>
      </font>
      <fill>
        <patternFill>
          <bgColor theme="3"/>
        </patternFill>
      </fill>
    </dxf>
    <dxf>
      <font>
        <color theme="4" tint="-0.249977111117893"/>
      </font>
      <border diagonalUp="0" diagonalDown="0">
        <left/>
        <right/>
        <top/>
        <bottom/>
        <vertical style="thin">
          <color theme="0"/>
        </vertical>
        <horizontal/>
      </border>
    </dxf>
  </dxfs>
  <tableStyles count="1" defaultTableStyle="TableStyleMedium2" defaultPivotStyle="PivotStyleLight16">
    <tableStyle name="Employee Absence Table" pivot="0" count="13">
      <tableStyleElement type="wholeTable" dxfId="1202"/>
      <tableStyleElement type="headerRow" dxfId="1201"/>
      <tableStyleElement type="totalRow" dxfId="1200"/>
      <tableStyleElement type="firstColumn" dxfId="1199"/>
      <tableStyleElement type="lastColumn" dxfId="1198"/>
      <tableStyleElement type="firstRowStripe" dxfId="1197"/>
      <tableStyleElement type="secondRowStripe" dxfId="1196"/>
      <tableStyleElement type="firstColumnStripe" dxfId="1195"/>
      <tableStyleElement type="secondColumnStripe" dxfId="1194"/>
      <tableStyleElement type="firstHeaderCell" dxfId="1193"/>
      <tableStyleElement type="lastHeaderCell" dxfId="1192"/>
      <tableStyleElement type="firstTotalCell" dxfId="1191"/>
      <tableStyleElement type="lastTotalCell" dxfId="1190"/>
    </tableStyle>
  </tableStyles>
  <colors>
    <mruColors>
      <color rgb="FFA660DA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theme" Target="theme/theme1.xml"/><Relationship Id="rId7" Type="http://schemas.openxmlformats.org/officeDocument/2006/relationships/customXml" Target="../customXml/item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28</xdr:col>
      <xdr:colOff>85725</xdr:colOff>
      <xdr:row>1</xdr:row>
      <xdr:rowOff>9525</xdr:rowOff>
    </xdr:from>
    <xdr:to>
      <xdr:col>33</xdr:col>
      <xdr:colOff>114300</xdr:colOff>
      <xdr:row>1</xdr:row>
      <xdr:rowOff>333375</xdr:rowOff>
    </xdr:to>
    <xdr:sp macro="" textlink="">
      <xdr:nvSpPr>
        <xdr:cNvPr id="2" name="Note d’entrée de données" descr="Entrer l’année : tapez l’année dans la cellule AG2" title="Conseil de saisie de données">
          <a:extLst>
            <a:ext uri="{FF2B5EF4-FFF2-40B4-BE49-F238E27FC236}">
              <a16:creationId xmlns:a16="http://schemas.microsoft.com/office/drawing/2014/main" xmlns="" id="{00000000-0008-0000-0000-000002000000}"/>
            </a:ext>
          </a:extLst>
        </xdr:cNvPr>
        <xdr:cNvSpPr txBox="1"/>
      </xdr:nvSpPr>
      <xdr:spPr>
        <a:xfrm>
          <a:off x="9124950" y="647700"/>
          <a:ext cx="1390650" cy="323850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en-US" sz="1000">
              <a:solidFill>
                <a:schemeClr val="accent1">
                  <a:lumMod val="75000"/>
                </a:schemeClr>
              </a:solidFill>
            </a:rPr>
            <a:t>Entrer l’année :	</a:t>
          </a:r>
        </a:p>
      </xdr:txBody>
    </xdr:sp>
    <xdr:clientData fPrintsWithSheet="0"/>
  </xdr:twoCellAnchor>
</xdr:wsDr>
</file>

<file path=xl/theme/theme1.xml><?xml version="1.0" encoding="utf-8"?>
<a:theme xmlns:a="http://schemas.openxmlformats.org/drawingml/2006/main" name="Office Theme">
  <a:themeElements>
    <a:clrScheme name="Employee Absence Schedule">
      <a:dk1>
        <a:sysClr val="windowText" lastClr="000000"/>
      </a:dk1>
      <a:lt1>
        <a:sysClr val="window" lastClr="FFFFFF"/>
      </a:lt1>
      <a:dk2>
        <a:srgbClr val="4B180E"/>
      </a:dk2>
      <a:lt2>
        <a:srgbClr val="F1F2E8"/>
      </a:lt2>
      <a:accent1>
        <a:srgbClr val="A53423"/>
      </a:accent1>
      <a:accent2>
        <a:srgbClr val="E68130"/>
      </a:accent2>
      <a:accent3>
        <a:srgbClr val="9BB05D"/>
      </a:accent3>
      <a:accent4>
        <a:srgbClr val="CC9900"/>
      </a:accent4>
      <a:accent5>
        <a:srgbClr val="4F66AF"/>
      </a:accent5>
      <a:accent6>
        <a:srgbClr val="D0D2D3"/>
      </a:accent6>
      <a:hlink>
        <a:srgbClr val="4F66AF"/>
      </a:hlink>
      <a:folHlink>
        <a:srgbClr val="6B9AC6"/>
      </a:folHlink>
    </a:clrScheme>
    <a:fontScheme name="Employee Absence Schedule">
      <a:majorFont>
        <a:latin typeface="Calibri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>
    <tabColor theme="2" tint="-0.89999084444715716"/>
  </sheetPr>
  <dimension ref="A1:AS1486"/>
  <sheetViews>
    <sheetView showGridLines="0" tabSelected="1" topLeftCell="A64" zoomScaleNormal="100" workbookViewId="0">
      <selection activeCell="A95" sqref="A95"/>
    </sheetView>
  </sheetViews>
  <sheetFormatPr baseColWidth="10" defaultColWidth="9.140625" defaultRowHeight="15" customHeight="1" x14ac:dyDescent="0.25"/>
  <cols>
    <col min="1" max="1" width="31.85546875" style="55" customWidth="1"/>
    <col min="2" max="2" width="6" style="55" customWidth="1"/>
    <col min="3" max="22" width="4" style="52" customWidth="1"/>
    <col min="23" max="23" width="4.42578125" style="52" customWidth="1"/>
    <col min="24" max="26" width="4" style="52" customWidth="1"/>
    <col min="27" max="27" width="4.42578125" style="52" customWidth="1"/>
    <col min="28" max="28" width="4.42578125" style="52" bestFit="1" customWidth="1"/>
    <col min="29" max="32" width="4" style="52" customWidth="1"/>
    <col min="33" max="33" width="4.42578125" style="52" bestFit="1" customWidth="1"/>
    <col min="34" max="34" width="10.7109375" style="54" customWidth="1"/>
    <col min="35" max="35" width="5.5703125" style="52" customWidth="1"/>
    <col min="36" max="36" width="5" style="43" customWidth="1"/>
    <col min="37" max="37" width="4.7109375" style="43" customWidth="1"/>
    <col min="38" max="38" width="4.5703125" style="43" customWidth="1"/>
    <col min="39" max="39" width="6.5703125" style="43" customWidth="1"/>
    <col min="40" max="40" width="9.85546875" style="43" customWidth="1"/>
    <col min="41" max="41" width="7.85546875" style="43" customWidth="1"/>
    <col min="42" max="42" width="4.7109375" style="43" customWidth="1"/>
    <col min="43" max="43" width="6" style="43" customWidth="1"/>
    <col min="44" max="44" width="7.7109375" style="43" customWidth="1"/>
    <col min="45" max="16384" width="9.140625" style="43"/>
  </cols>
  <sheetData>
    <row r="1" spans="1:45" s="34" customFormat="1" ht="50.25" customHeight="1" thickBot="1" x14ac:dyDescent="0.3">
      <c r="A1" s="1" t="s">
        <v>0</v>
      </c>
      <c r="B1" s="1"/>
      <c r="C1" s="2"/>
      <c r="D1" s="2"/>
      <c r="E1" s="2"/>
      <c r="F1" s="2"/>
      <c r="G1" s="2"/>
      <c r="H1" s="2"/>
      <c r="I1" s="2"/>
      <c r="J1" s="2"/>
      <c r="K1" s="2"/>
      <c r="L1" s="2"/>
      <c r="M1" s="2"/>
      <c r="N1" s="2"/>
      <c r="O1" s="2"/>
      <c r="P1" s="2"/>
      <c r="Q1" s="2"/>
      <c r="R1" s="2"/>
      <c r="S1" s="2"/>
      <c r="T1" s="2"/>
      <c r="U1" s="2"/>
      <c r="V1" s="2"/>
      <c r="W1" s="2"/>
      <c r="X1" s="2"/>
      <c r="Y1" s="2"/>
      <c r="Z1" s="2"/>
      <c r="AA1" s="2"/>
      <c r="AB1" s="2"/>
      <c r="AC1" s="2"/>
      <c r="AD1" s="3"/>
      <c r="AE1" s="3"/>
      <c r="AF1" s="4"/>
      <c r="AG1" s="5"/>
      <c r="AH1" s="5"/>
      <c r="AI1" s="6"/>
      <c r="AJ1" s="7"/>
      <c r="AK1" s="7"/>
      <c r="AL1" s="7"/>
      <c r="AM1" s="7"/>
      <c r="AN1" s="7"/>
      <c r="AO1" s="7"/>
      <c r="AP1" s="7"/>
      <c r="AQ1" s="7"/>
      <c r="AR1" s="7"/>
    </row>
    <row r="2" spans="1:45" s="35" customFormat="1" ht="30" customHeight="1" x14ac:dyDescent="0.25">
      <c r="A2" s="63">
        <v>42916</v>
      </c>
      <c r="B2" s="8"/>
      <c r="C2" s="79" t="s">
        <v>1</v>
      </c>
      <c r="D2" s="79"/>
      <c r="E2" s="79"/>
      <c r="F2" s="79"/>
      <c r="G2" s="79"/>
      <c r="H2" s="79"/>
      <c r="I2" s="79"/>
      <c r="J2" s="79"/>
      <c r="K2" s="79"/>
      <c r="L2" s="79"/>
      <c r="M2" s="79"/>
      <c r="N2" s="79"/>
      <c r="O2" s="79"/>
      <c r="P2" s="79"/>
      <c r="Q2" s="79"/>
      <c r="R2" s="79"/>
      <c r="S2" s="79"/>
      <c r="T2" s="79"/>
      <c r="U2" s="79"/>
      <c r="V2" s="79"/>
      <c r="W2" s="79"/>
      <c r="X2" s="79"/>
      <c r="Y2" s="79"/>
      <c r="Z2" s="79"/>
      <c r="AA2" s="79"/>
      <c r="AB2" s="79"/>
      <c r="AC2" s="79"/>
      <c r="AD2" s="79"/>
      <c r="AE2" s="79"/>
      <c r="AF2" s="79"/>
      <c r="AG2" s="79"/>
      <c r="AH2" s="80">
        <v>2017</v>
      </c>
      <c r="AI2" s="81" t="s">
        <v>9</v>
      </c>
      <c r="AJ2" s="82"/>
      <c r="AK2" s="82"/>
      <c r="AL2" s="83"/>
      <c r="AM2" s="81" t="s">
        <v>10</v>
      </c>
      <c r="AN2" s="82"/>
      <c r="AO2" s="82"/>
      <c r="AP2" s="83"/>
      <c r="AQ2" s="74" t="s">
        <v>11</v>
      </c>
      <c r="AR2" s="75"/>
    </row>
    <row r="3" spans="1:45" s="36" customFormat="1" ht="15.75" customHeight="1" thickBot="1" x14ac:dyDescent="0.35">
      <c r="A3" s="64">
        <v>42887</v>
      </c>
      <c r="B3" s="8"/>
      <c r="C3" s="9" t="str">
        <f>TEXT(WEEKDAY(DATE(CalendrierAnnée,6,1),1),"jjj")</f>
        <v>jeu</v>
      </c>
      <c r="D3" s="9" t="str">
        <f>TEXT(WEEKDAY(DATE(CalendrierAnnée,6,2),1),"jjj")</f>
        <v>ven</v>
      </c>
      <c r="E3" s="10" t="str">
        <f>TEXT(WEEKDAY(DATE(CalendrierAnnée,6,3),1),"jjj")</f>
        <v>sam</v>
      </c>
      <c r="F3" s="10" t="str">
        <f>TEXT(WEEKDAY(DATE(CalendrierAnnée,6,4),1),"jjj")</f>
        <v>dim</v>
      </c>
      <c r="G3" s="10" t="str">
        <f>TEXT(WEEKDAY(DATE(CalendrierAnnée,6,5),1),"jjj")</f>
        <v>lun</v>
      </c>
      <c r="H3" s="10" t="str">
        <f>TEXT(WEEKDAY(DATE(CalendrierAnnée,6,6),1),"jjj")</f>
        <v>mar</v>
      </c>
      <c r="I3" s="10" t="str">
        <f>TEXT(WEEKDAY(DATE(CalendrierAnnée,6,7),1),"jjj")</f>
        <v>mer</v>
      </c>
      <c r="J3" s="10" t="str">
        <f>TEXT(WEEKDAY(DATE(CalendrierAnnée,6,8),1),"jjj")</f>
        <v>jeu</v>
      </c>
      <c r="K3" s="10" t="str">
        <f>TEXT(WEEKDAY(DATE(CalendrierAnnée,6,9),1),"jjj")</f>
        <v>ven</v>
      </c>
      <c r="L3" s="10" t="str">
        <f>TEXT(WEEKDAY(DATE(CalendrierAnnée,6,10),1),"jjj")</f>
        <v>sam</v>
      </c>
      <c r="M3" s="10" t="str">
        <f>TEXT(WEEKDAY(DATE(CalendrierAnnée,6,11),1),"jjj")</f>
        <v>dim</v>
      </c>
      <c r="N3" s="10" t="str">
        <f>TEXT(WEEKDAY(DATE(CalendrierAnnée,6,12),1),"jjj")</f>
        <v>lun</v>
      </c>
      <c r="O3" s="10" t="str">
        <f>TEXT(WEEKDAY(DATE(CalendrierAnnée,6,13),1),"jjj")</f>
        <v>mar</v>
      </c>
      <c r="P3" s="10" t="str">
        <f>TEXT(WEEKDAY(DATE(CalendrierAnnée,6,14),1),"jjj")</f>
        <v>mer</v>
      </c>
      <c r="Q3" s="10" t="str">
        <f>TEXT(WEEKDAY(DATE(CalendrierAnnée,6,15),1),"jjj")</f>
        <v>jeu</v>
      </c>
      <c r="R3" s="10" t="str">
        <f>TEXT(WEEKDAY(DATE(CalendrierAnnée,6,16),1),"jjj")</f>
        <v>ven</v>
      </c>
      <c r="S3" s="10" t="str">
        <f>TEXT(WEEKDAY(DATE(CalendrierAnnée,6,17),1),"jjj")</f>
        <v>sam</v>
      </c>
      <c r="T3" s="10" t="str">
        <f>TEXT(WEEKDAY(DATE(CalendrierAnnée,6,18),1),"jjj")</f>
        <v>dim</v>
      </c>
      <c r="U3" s="10" t="str">
        <f>TEXT(WEEKDAY(DATE(CalendrierAnnée,6,19),1),"jjj")</f>
        <v>lun</v>
      </c>
      <c r="V3" s="10" t="str">
        <f>TEXT(WEEKDAY(DATE(CalendrierAnnée,6,20),1),"jjj")</f>
        <v>mar</v>
      </c>
      <c r="W3" s="10" t="str">
        <f>TEXT(WEEKDAY(DATE(CalendrierAnnée,6,21),1),"jjj")</f>
        <v>mer</v>
      </c>
      <c r="X3" s="10" t="str">
        <f>TEXT(WEEKDAY(DATE(CalendrierAnnée,6,22),1),"jjj")</f>
        <v>jeu</v>
      </c>
      <c r="Y3" s="10" t="str">
        <f>TEXT(WEEKDAY(DATE(CalendrierAnnée,6,23),1),"jjj")</f>
        <v>ven</v>
      </c>
      <c r="Z3" s="10" t="str">
        <f>TEXT(WEEKDAY(DATE(CalendrierAnnée,6,24),1),"jjj")</f>
        <v>sam</v>
      </c>
      <c r="AA3" s="10" t="str">
        <f>TEXT(WEEKDAY(DATE(CalendrierAnnée,6,25),1),"jjj")</f>
        <v>dim</v>
      </c>
      <c r="AB3" s="10" t="str">
        <f>TEXT(WEEKDAY(DATE(CalendrierAnnée,6,26),1),"jjj")</f>
        <v>lun</v>
      </c>
      <c r="AC3" s="10" t="str">
        <f>TEXT(WEEKDAY(DATE(CalendrierAnnée,6,27),1),"jjj")</f>
        <v>mar</v>
      </c>
      <c r="AD3" s="10" t="str">
        <f>TEXT(WEEKDAY(DATE(CalendrierAnnée,6,28),1),"jjj")</f>
        <v>mer</v>
      </c>
      <c r="AE3" s="10" t="str">
        <f>TEXT(WEEKDAY(DATE(CalendrierAnnée,6,29),1),"jjj")</f>
        <v>jeu</v>
      </c>
      <c r="AF3" s="10" t="str">
        <f>TEXT(WEEKDAY(DATE(CalendrierAnnée,6,30),1),"jjj")</f>
        <v>ven</v>
      </c>
      <c r="AG3" s="10"/>
      <c r="AH3" s="80"/>
      <c r="AI3" s="84"/>
      <c r="AJ3" s="85"/>
      <c r="AK3" s="85"/>
      <c r="AL3" s="86"/>
      <c r="AM3" s="84"/>
      <c r="AN3" s="85"/>
      <c r="AO3" s="85"/>
      <c r="AP3" s="86"/>
      <c r="AQ3" s="76"/>
      <c r="AR3" s="77"/>
    </row>
    <row r="4" spans="1:45" s="41" customFormat="1" ht="60" x14ac:dyDescent="0.25">
      <c r="A4" s="11" t="s">
        <v>20</v>
      </c>
      <c r="B4" s="12"/>
      <c r="C4" s="65">
        <v>1</v>
      </c>
      <c r="D4" s="30">
        <v>2</v>
      </c>
      <c r="E4" s="30">
        <v>3</v>
      </c>
      <c r="F4" s="30">
        <v>4</v>
      </c>
      <c r="G4" s="30">
        <v>5</v>
      </c>
      <c r="H4" s="30">
        <v>6</v>
      </c>
      <c r="I4" s="30">
        <v>7</v>
      </c>
      <c r="J4" s="30">
        <v>8</v>
      </c>
      <c r="K4" s="30">
        <v>9</v>
      </c>
      <c r="L4" s="30">
        <v>10</v>
      </c>
      <c r="M4" s="30">
        <v>11</v>
      </c>
      <c r="N4" s="30">
        <v>12</v>
      </c>
      <c r="O4" s="30">
        <v>13</v>
      </c>
      <c r="P4" s="30">
        <v>14</v>
      </c>
      <c r="Q4" s="30">
        <v>15</v>
      </c>
      <c r="R4" s="30">
        <v>16</v>
      </c>
      <c r="S4" s="30">
        <v>17</v>
      </c>
      <c r="T4" s="30">
        <v>18</v>
      </c>
      <c r="U4" s="30">
        <v>19</v>
      </c>
      <c r="V4" s="30">
        <v>20</v>
      </c>
      <c r="W4" s="30">
        <v>21</v>
      </c>
      <c r="X4" s="30">
        <v>22</v>
      </c>
      <c r="Y4" s="30">
        <v>23</v>
      </c>
      <c r="Z4" s="30">
        <v>24</v>
      </c>
      <c r="AA4" s="30">
        <v>25</v>
      </c>
      <c r="AB4" s="30">
        <v>26</v>
      </c>
      <c r="AC4" s="30">
        <v>27</v>
      </c>
      <c r="AD4" s="30">
        <v>28</v>
      </c>
      <c r="AE4" s="30">
        <v>29</v>
      </c>
      <c r="AF4" s="30">
        <v>30</v>
      </c>
      <c r="AG4" s="13"/>
      <c r="AH4" s="14" t="s">
        <v>12</v>
      </c>
      <c r="AI4" s="15" t="s">
        <v>17</v>
      </c>
      <c r="AJ4" s="16" t="s">
        <v>7</v>
      </c>
      <c r="AK4" s="17" t="s">
        <v>2</v>
      </c>
      <c r="AL4" s="18" t="s">
        <v>8</v>
      </c>
      <c r="AM4" s="19" t="s">
        <v>14</v>
      </c>
      <c r="AN4" s="19" t="s">
        <v>15</v>
      </c>
      <c r="AO4" s="19" t="s">
        <v>16</v>
      </c>
      <c r="AP4" s="16" t="s">
        <v>7</v>
      </c>
      <c r="AQ4" s="15" t="s">
        <v>17</v>
      </c>
      <c r="AR4" s="16" t="s">
        <v>7</v>
      </c>
    </row>
    <row r="5" spans="1:45" s="41" customFormat="1" ht="12.95" customHeight="1" x14ac:dyDescent="0.25">
      <c r="A5" s="66" t="s">
        <v>21</v>
      </c>
      <c r="B5" s="69" t="s">
        <v>13</v>
      </c>
      <c r="C5" s="87"/>
      <c r="D5" s="33"/>
      <c r="E5" s="33"/>
      <c r="F5" s="33"/>
      <c r="G5" s="33" t="s">
        <v>7</v>
      </c>
      <c r="H5" s="33"/>
      <c r="I5" s="33"/>
      <c r="J5" s="33"/>
      <c r="K5" s="33"/>
      <c r="L5" s="33"/>
      <c r="M5" s="33"/>
      <c r="N5" s="33"/>
      <c r="O5" s="33"/>
      <c r="P5" s="33"/>
      <c r="Q5" s="33"/>
      <c r="R5" s="33"/>
      <c r="S5" s="33"/>
      <c r="T5" s="33"/>
      <c r="U5" s="33"/>
      <c r="V5" s="33"/>
      <c r="W5" s="33"/>
      <c r="X5" s="33"/>
      <c r="Y5" s="33"/>
      <c r="Z5" s="33"/>
      <c r="AA5" s="33"/>
      <c r="AB5" s="33"/>
      <c r="AC5" s="33"/>
      <c r="AD5" s="33"/>
      <c r="AE5" s="33"/>
      <c r="AF5" s="33"/>
      <c r="AG5" s="33"/>
      <c r="AH5" s="20">
        <f>COUNTA(Juin!$C5:$AF5)</f>
        <v>1</v>
      </c>
      <c r="AI5" s="21">
        <f>(COUNTIFS(Juin!$C5:$AF5,("cp")))/2</f>
        <v>0</v>
      </c>
      <c r="AJ5" s="21">
        <f>COUNTIFS(Juin!$C5:$AF5,"RTT")/2</f>
        <v>0.5</v>
      </c>
      <c r="AK5" s="21">
        <f>COUNTIFS(Juin!$C5:$AF5,"m")/2</f>
        <v>0</v>
      </c>
      <c r="AL5" s="21">
        <f>COUNTIFS(Juin!$C5:$AF5,"a")/2</f>
        <v>0</v>
      </c>
      <c r="AM5" s="57"/>
      <c r="AN5" s="22"/>
      <c r="AO5" s="22"/>
      <c r="AP5" s="57"/>
      <c r="AQ5" s="22"/>
      <c r="AR5" s="22"/>
    </row>
    <row r="6" spans="1:45" s="41" customFormat="1" ht="12.95" customHeight="1" x14ac:dyDescent="0.25">
      <c r="A6" s="67">
        <v>41722</v>
      </c>
      <c r="B6" s="69" t="s">
        <v>19</v>
      </c>
      <c r="C6" s="87"/>
      <c r="D6" s="33"/>
      <c r="E6" s="33"/>
      <c r="F6" s="33"/>
      <c r="G6" s="33" t="s">
        <v>7</v>
      </c>
      <c r="H6" s="33"/>
      <c r="I6" s="33"/>
      <c r="J6" s="33"/>
      <c r="K6" s="33"/>
      <c r="L6" s="33"/>
      <c r="M6" s="33"/>
      <c r="N6" s="33"/>
      <c r="O6" s="33"/>
      <c r="P6" s="33"/>
      <c r="Q6" s="33"/>
      <c r="R6" s="33"/>
      <c r="S6" s="33"/>
      <c r="T6" s="33"/>
      <c r="U6" s="33"/>
      <c r="V6" s="33"/>
      <c r="W6" s="33"/>
      <c r="X6" s="33"/>
      <c r="Y6" s="33"/>
      <c r="Z6" s="33"/>
      <c r="AA6" s="33"/>
      <c r="AB6" s="33"/>
      <c r="AC6" s="33"/>
      <c r="AD6" s="33"/>
      <c r="AE6" s="33"/>
      <c r="AF6" s="33"/>
      <c r="AG6" s="33"/>
      <c r="AH6" s="20">
        <f>COUNTA(Juin!$C6:$AF6)</f>
        <v>1</v>
      </c>
      <c r="AI6" s="21">
        <f>(COUNTIFS(Juin!$C6:$AF6,("cp")))/2</f>
        <v>0</v>
      </c>
      <c r="AJ6" s="21">
        <f>COUNTIFS(Juin!$C6:$AG6,"RTT")/2</f>
        <v>0.5</v>
      </c>
      <c r="AK6" s="21">
        <f>COUNTIFS(Juin!$C6:$AG6,"m")/2</f>
        <v>0</v>
      </c>
      <c r="AL6" s="21">
        <f>COUNTIFS(Juin!$C6:$AG6,"a")/2</f>
        <v>0</v>
      </c>
      <c r="AM6" s="57"/>
      <c r="AN6" s="22"/>
      <c r="AO6" s="22"/>
      <c r="AP6" s="57"/>
      <c r="AQ6" s="22"/>
      <c r="AR6" s="22"/>
    </row>
    <row r="7" spans="1:45" s="41" customFormat="1" ht="12.95" customHeight="1" x14ac:dyDescent="0.25">
      <c r="A7" s="66"/>
      <c r="B7" s="69"/>
      <c r="C7" s="88" t="str">
        <f t="shared" ref="C7:AG7" si="0">IF(C5&gt;0,C5,IF(C6&gt;0,C6,""))</f>
        <v/>
      </c>
      <c r="D7" s="23" t="str">
        <f t="shared" si="0"/>
        <v/>
      </c>
      <c r="E7" s="23" t="str">
        <f t="shared" si="0"/>
        <v/>
      </c>
      <c r="F7" s="23" t="str">
        <f t="shared" si="0"/>
        <v/>
      </c>
      <c r="G7" s="23" t="str">
        <f t="shared" si="0"/>
        <v>RTT</v>
      </c>
      <c r="H7" s="23" t="str">
        <f t="shared" si="0"/>
        <v/>
      </c>
      <c r="I7" s="23" t="str">
        <f t="shared" si="0"/>
        <v/>
      </c>
      <c r="J7" s="23" t="str">
        <f t="shared" si="0"/>
        <v/>
      </c>
      <c r="K7" s="23" t="str">
        <f t="shared" si="0"/>
        <v/>
      </c>
      <c r="L7" s="23" t="str">
        <f t="shared" si="0"/>
        <v/>
      </c>
      <c r="M7" s="23" t="str">
        <f t="shared" si="0"/>
        <v/>
      </c>
      <c r="N7" s="23" t="str">
        <f t="shared" si="0"/>
        <v/>
      </c>
      <c r="O7" s="23" t="str">
        <f t="shared" si="0"/>
        <v/>
      </c>
      <c r="P7" s="23" t="str">
        <f t="shared" si="0"/>
        <v/>
      </c>
      <c r="Q7" s="23" t="str">
        <f t="shared" si="0"/>
        <v/>
      </c>
      <c r="R7" s="23" t="str">
        <f t="shared" si="0"/>
        <v/>
      </c>
      <c r="S7" s="23" t="str">
        <f t="shared" si="0"/>
        <v/>
      </c>
      <c r="T7" s="23" t="str">
        <f t="shared" si="0"/>
        <v/>
      </c>
      <c r="U7" s="23" t="str">
        <f t="shared" si="0"/>
        <v/>
      </c>
      <c r="V7" s="23" t="str">
        <f t="shared" si="0"/>
        <v/>
      </c>
      <c r="W7" s="23" t="str">
        <f t="shared" si="0"/>
        <v/>
      </c>
      <c r="X7" s="23" t="str">
        <f t="shared" si="0"/>
        <v/>
      </c>
      <c r="Y7" s="23" t="str">
        <f t="shared" si="0"/>
        <v/>
      </c>
      <c r="Z7" s="23" t="str">
        <f t="shared" si="0"/>
        <v/>
      </c>
      <c r="AA7" s="23" t="str">
        <f t="shared" si="0"/>
        <v/>
      </c>
      <c r="AB7" s="23" t="str">
        <f t="shared" si="0"/>
        <v/>
      </c>
      <c r="AC7" s="23" t="str">
        <f t="shared" si="0"/>
        <v/>
      </c>
      <c r="AD7" s="23" t="str">
        <f t="shared" si="0"/>
        <v/>
      </c>
      <c r="AE7" s="23" t="str">
        <f t="shared" si="0"/>
        <v/>
      </c>
      <c r="AF7" s="23" t="str">
        <f t="shared" si="0"/>
        <v/>
      </c>
      <c r="AG7" s="23" t="str">
        <f t="shared" si="0"/>
        <v/>
      </c>
      <c r="AH7" s="20">
        <f>SUM(AH5:AH6)</f>
        <v>2</v>
      </c>
      <c r="AI7" s="21">
        <f>SUM(AI5:AI6)</f>
        <v>0</v>
      </c>
      <c r="AJ7" s="21">
        <f>SUM(AJ5:AJ6)</f>
        <v>1</v>
      </c>
      <c r="AK7" s="21">
        <f t="shared" ref="AK7:AL7" si="1">SUM(AK5:AK6)</f>
        <v>0</v>
      </c>
      <c r="AL7" s="21">
        <f t="shared" si="1"/>
        <v>0</v>
      </c>
      <c r="AM7" s="31">
        <v>9.15</v>
      </c>
      <c r="AN7" s="24">
        <f>IF(A6&lt;$A$3,2.08,(NETWORKDAYS(A6,$A$2)/21.66667)*2.08)</f>
        <v>2.08</v>
      </c>
      <c r="AO7" s="24">
        <f>+AN7</f>
        <v>2.08</v>
      </c>
      <c r="AP7" s="31"/>
      <c r="AQ7" s="24">
        <f>+AM7-AI7</f>
        <v>9.15</v>
      </c>
      <c r="AR7" s="21">
        <f>+AP7-AJ7</f>
        <v>-1</v>
      </c>
    </row>
    <row r="8" spans="1:45" s="41" customFormat="1" ht="6.75" customHeight="1" x14ac:dyDescent="0.25">
      <c r="A8" s="58"/>
      <c r="B8" s="68"/>
      <c r="C8" s="89"/>
      <c r="D8" s="58"/>
      <c r="E8" s="58"/>
      <c r="F8" s="58"/>
      <c r="G8" s="58"/>
      <c r="H8" s="58"/>
      <c r="I8" s="58"/>
      <c r="J8" s="58"/>
      <c r="K8" s="58"/>
      <c r="L8" s="58"/>
      <c r="M8" s="58"/>
      <c r="N8" s="58"/>
      <c r="O8" s="58"/>
      <c r="P8" s="58"/>
      <c r="Q8" s="58"/>
      <c r="R8" s="58"/>
      <c r="S8" s="58"/>
      <c r="T8" s="58"/>
      <c r="U8" s="58"/>
      <c r="V8" s="58"/>
      <c r="W8" s="58"/>
      <c r="X8" s="58"/>
      <c r="Y8" s="58"/>
      <c r="Z8" s="58"/>
      <c r="AA8" s="58"/>
      <c r="AB8" s="58"/>
      <c r="AC8" s="58"/>
      <c r="AD8" s="58"/>
      <c r="AE8" s="58"/>
      <c r="AF8" s="58"/>
      <c r="AG8" s="58"/>
      <c r="AH8" s="25"/>
      <c r="AI8" s="25"/>
      <c r="AJ8" s="25"/>
      <c r="AK8" s="25"/>
      <c r="AL8" s="25"/>
      <c r="AM8" s="58"/>
      <c r="AN8" s="26"/>
      <c r="AO8" s="26"/>
      <c r="AP8" s="59"/>
      <c r="AQ8" s="70"/>
      <c r="AR8" s="27"/>
    </row>
    <row r="9" spans="1:45" s="41" customFormat="1" ht="12.95" customHeight="1" x14ac:dyDescent="0.25">
      <c r="A9" s="66" t="s">
        <v>22</v>
      </c>
      <c r="B9" s="69" t="s">
        <v>13</v>
      </c>
      <c r="C9" s="87"/>
      <c r="D9" s="33"/>
      <c r="E9" s="33"/>
      <c r="F9" s="33"/>
      <c r="G9" s="33" t="s">
        <v>17</v>
      </c>
      <c r="H9" s="33"/>
      <c r="I9" s="33"/>
      <c r="J9" s="33"/>
      <c r="K9" s="33"/>
      <c r="L9" s="33"/>
      <c r="M9" s="33"/>
      <c r="N9" s="33"/>
      <c r="O9" s="33"/>
      <c r="P9" s="33"/>
      <c r="Q9" s="33"/>
      <c r="R9" s="33"/>
      <c r="S9" s="33"/>
      <c r="T9" s="33"/>
      <c r="U9" s="33"/>
      <c r="V9" s="33"/>
      <c r="W9" s="33"/>
      <c r="X9" s="33"/>
      <c r="Y9" s="33"/>
      <c r="Z9" s="33"/>
      <c r="AA9" s="33"/>
      <c r="AB9" s="33"/>
      <c r="AC9" s="33"/>
      <c r="AD9" s="33"/>
      <c r="AE9" s="33"/>
      <c r="AF9" s="33"/>
      <c r="AG9" s="33"/>
      <c r="AH9" s="20">
        <f>COUNTA(Juin!$C9:$AF9)</f>
        <v>1</v>
      </c>
      <c r="AI9" s="21">
        <f>(COUNTIFS(Juin!$C9:$AF9,("cp")))/2</f>
        <v>0.5</v>
      </c>
      <c r="AJ9" s="21">
        <f>COUNTIFS(Juin!$C9:$AG9,"RTT")/2</f>
        <v>0</v>
      </c>
      <c r="AK9" s="21">
        <f>COUNTIFS(Juin!$C9:$AG9,"m")/2</f>
        <v>0</v>
      </c>
      <c r="AL9" s="21">
        <f>COUNTIFS(Juin!$C9:$AG9,"a")/2</f>
        <v>0</v>
      </c>
      <c r="AM9" s="57"/>
      <c r="AN9" s="22"/>
      <c r="AO9" s="22"/>
      <c r="AP9" s="57"/>
      <c r="AQ9" s="71"/>
      <c r="AR9" s="22"/>
    </row>
    <row r="10" spans="1:45" s="41" customFormat="1" ht="12.95" customHeight="1" x14ac:dyDescent="0.25">
      <c r="A10" s="67">
        <v>42740</v>
      </c>
      <c r="B10" s="69" t="s">
        <v>19</v>
      </c>
      <c r="C10" s="87"/>
      <c r="D10" s="33"/>
      <c r="E10" s="33"/>
      <c r="F10" s="33"/>
      <c r="G10" s="33" t="s">
        <v>17</v>
      </c>
      <c r="H10" s="33"/>
      <c r="I10" s="33"/>
      <c r="J10" s="33"/>
      <c r="K10" s="33"/>
      <c r="L10" s="33"/>
      <c r="M10" s="33"/>
      <c r="N10" s="33"/>
      <c r="O10" s="33"/>
      <c r="P10" s="33"/>
      <c r="Q10" s="33"/>
      <c r="R10" s="33"/>
      <c r="S10" s="33"/>
      <c r="T10" s="33"/>
      <c r="U10" s="33"/>
      <c r="V10" s="33"/>
      <c r="W10" s="33"/>
      <c r="X10" s="33"/>
      <c r="Y10" s="33"/>
      <c r="Z10" s="33"/>
      <c r="AA10" s="33"/>
      <c r="AB10" s="33"/>
      <c r="AC10" s="33"/>
      <c r="AD10" s="33"/>
      <c r="AE10" s="33"/>
      <c r="AF10" s="33"/>
      <c r="AG10" s="33"/>
      <c r="AH10" s="20">
        <f>COUNTA(Juin!$C10:$AF10)</f>
        <v>1</v>
      </c>
      <c r="AI10" s="21">
        <f>(COUNTIFS(Juin!$C10:$AF10,("cp")))/2</f>
        <v>0.5</v>
      </c>
      <c r="AJ10" s="21">
        <f>COUNTIFS(Juin!$C10:$AG10,"RTT")/2</f>
        <v>0</v>
      </c>
      <c r="AK10" s="21">
        <f>COUNTIFS(Juin!$C10:$AG10,"m")/2</f>
        <v>0</v>
      </c>
      <c r="AL10" s="21">
        <f>COUNTIFS(Juin!$C10:$AG10,"a")/2</f>
        <v>0</v>
      </c>
      <c r="AM10" s="57"/>
      <c r="AN10" s="22"/>
      <c r="AO10" s="22"/>
      <c r="AP10" s="57"/>
      <c r="AQ10" s="71"/>
      <c r="AR10" s="22"/>
    </row>
    <row r="11" spans="1:45" s="41" customFormat="1" ht="12.95" customHeight="1" x14ac:dyDescent="0.25">
      <c r="A11" s="66"/>
      <c r="B11" s="69"/>
      <c r="C11" s="88" t="str">
        <f t="shared" ref="C11:AG11" si="2">IF(C9&gt;0,C9,IF(C10&gt;0,C10,""))</f>
        <v/>
      </c>
      <c r="D11" s="23" t="str">
        <f t="shared" si="2"/>
        <v/>
      </c>
      <c r="E11" s="23" t="str">
        <f t="shared" si="2"/>
        <v/>
      </c>
      <c r="F11" s="23" t="str">
        <f t="shared" si="2"/>
        <v/>
      </c>
      <c r="G11" s="23" t="str">
        <f t="shared" si="2"/>
        <v>CP</v>
      </c>
      <c r="H11" s="23" t="str">
        <f t="shared" si="2"/>
        <v/>
      </c>
      <c r="I11" s="23" t="str">
        <f t="shared" si="2"/>
        <v/>
      </c>
      <c r="J11" s="23" t="str">
        <f t="shared" si="2"/>
        <v/>
      </c>
      <c r="K11" s="23" t="str">
        <f t="shared" si="2"/>
        <v/>
      </c>
      <c r="L11" s="23" t="str">
        <f t="shared" si="2"/>
        <v/>
      </c>
      <c r="M11" s="23" t="str">
        <f t="shared" si="2"/>
        <v/>
      </c>
      <c r="N11" s="23" t="str">
        <f t="shared" si="2"/>
        <v/>
      </c>
      <c r="O11" s="23" t="str">
        <f t="shared" si="2"/>
        <v/>
      </c>
      <c r="P11" s="23" t="str">
        <f t="shared" si="2"/>
        <v/>
      </c>
      <c r="Q11" s="23" t="str">
        <f t="shared" si="2"/>
        <v/>
      </c>
      <c r="R11" s="23" t="str">
        <f t="shared" si="2"/>
        <v/>
      </c>
      <c r="S11" s="23" t="str">
        <f t="shared" si="2"/>
        <v/>
      </c>
      <c r="T11" s="23" t="str">
        <f t="shared" si="2"/>
        <v/>
      </c>
      <c r="U11" s="23" t="str">
        <f t="shared" si="2"/>
        <v/>
      </c>
      <c r="V11" s="23" t="str">
        <f t="shared" si="2"/>
        <v/>
      </c>
      <c r="W11" s="23" t="str">
        <f t="shared" si="2"/>
        <v/>
      </c>
      <c r="X11" s="23" t="str">
        <f t="shared" si="2"/>
        <v/>
      </c>
      <c r="Y11" s="23" t="str">
        <f t="shared" si="2"/>
        <v/>
      </c>
      <c r="Z11" s="23" t="str">
        <f t="shared" si="2"/>
        <v/>
      </c>
      <c r="AA11" s="23" t="str">
        <f t="shared" si="2"/>
        <v/>
      </c>
      <c r="AB11" s="23" t="str">
        <f t="shared" si="2"/>
        <v/>
      </c>
      <c r="AC11" s="23" t="str">
        <f t="shared" si="2"/>
        <v/>
      </c>
      <c r="AD11" s="23" t="str">
        <f t="shared" si="2"/>
        <v/>
      </c>
      <c r="AE11" s="23" t="str">
        <f t="shared" si="2"/>
        <v/>
      </c>
      <c r="AF11" s="23" t="str">
        <f t="shared" si="2"/>
        <v/>
      </c>
      <c r="AG11" s="23" t="str">
        <f t="shared" si="2"/>
        <v/>
      </c>
      <c r="AH11" s="20">
        <f>SUM(AH9:AH10)</f>
        <v>2</v>
      </c>
      <c r="AI11" s="21">
        <f>SUM(AI9:AI10)</f>
        <v>1</v>
      </c>
      <c r="AJ11" s="21">
        <f>SUM(AJ9:AJ10)</f>
        <v>0</v>
      </c>
      <c r="AK11" s="21">
        <f t="shared" ref="AK11:AL11" si="3">SUM(AK9:AK10)</f>
        <v>0</v>
      </c>
      <c r="AL11" s="21">
        <f t="shared" si="3"/>
        <v>0</v>
      </c>
      <c r="AM11" s="31">
        <v>10.32</v>
      </c>
      <c r="AN11" s="24">
        <f>IF(A10&lt;$A$3,2.08,(NETWORKDAYS(A10,$A$2)/21.66667)*2.08)</f>
        <v>2.08</v>
      </c>
      <c r="AO11" s="24">
        <f>+AN11</f>
        <v>2.08</v>
      </c>
      <c r="AP11" s="31"/>
      <c r="AQ11" s="24">
        <f>+AM11-AI11</f>
        <v>9.32</v>
      </c>
      <c r="AR11" s="21">
        <f>+AP11-AJ11</f>
        <v>0</v>
      </c>
    </row>
    <row r="12" spans="1:45" s="42" customFormat="1" ht="6.75" customHeight="1" x14ac:dyDescent="0.25">
      <c r="A12" s="60"/>
      <c r="B12" s="68"/>
      <c r="C12" s="90"/>
      <c r="D12" s="60"/>
      <c r="E12" s="60"/>
      <c r="F12" s="60"/>
      <c r="G12" s="60"/>
      <c r="H12" s="60"/>
      <c r="I12" s="60"/>
      <c r="J12" s="60"/>
      <c r="K12" s="60"/>
      <c r="L12" s="60"/>
      <c r="M12" s="60"/>
      <c r="N12" s="60"/>
      <c r="O12" s="60"/>
      <c r="P12" s="60"/>
      <c r="Q12" s="60"/>
      <c r="R12" s="60"/>
      <c r="S12" s="60"/>
      <c r="T12" s="60"/>
      <c r="U12" s="60"/>
      <c r="V12" s="60"/>
      <c r="W12" s="60"/>
      <c r="X12" s="60"/>
      <c r="Y12" s="60"/>
      <c r="Z12" s="60"/>
      <c r="AA12" s="60"/>
      <c r="AB12" s="60"/>
      <c r="AC12" s="60"/>
      <c r="AD12" s="60"/>
      <c r="AE12" s="60"/>
      <c r="AF12" s="60"/>
      <c r="AG12" s="60"/>
      <c r="AH12" s="28"/>
      <c r="AI12" s="28"/>
      <c r="AJ12" s="28"/>
      <c r="AK12" s="28"/>
      <c r="AL12" s="28"/>
      <c r="AM12" s="60"/>
      <c r="AN12" s="28"/>
      <c r="AO12" s="28"/>
      <c r="AP12" s="60"/>
      <c r="AQ12" s="72"/>
      <c r="AR12" s="28"/>
    </row>
    <row r="13" spans="1:45" s="42" customFormat="1" ht="12.95" customHeight="1" x14ac:dyDescent="0.25">
      <c r="A13" s="66" t="s">
        <v>23</v>
      </c>
      <c r="B13" s="69" t="s">
        <v>13</v>
      </c>
      <c r="C13" s="87"/>
      <c r="D13" s="32"/>
      <c r="E13" s="33"/>
      <c r="F13" s="33"/>
      <c r="G13" s="33"/>
      <c r="H13" s="33"/>
      <c r="I13" s="33"/>
      <c r="J13" s="33"/>
      <c r="K13" s="33"/>
      <c r="L13" s="33"/>
      <c r="M13" s="33"/>
      <c r="N13" s="33"/>
      <c r="O13" s="33"/>
      <c r="P13" s="33"/>
      <c r="Q13" s="33"/>
      <c r="R13" s="33"/>
      <c r="S13" s="33"/>
      <c r="T13" s="33"/>
      <c r="U13" s="33"/>
      <c r="V13" s="33"/>
      <c r="W13" s="33"/>
      <c r="X13" s="33"/>
      <c r="Y13" s="33"/>
      <c r="Z13" s="33"/>
      <c r="AA13" s="33"/>
      <c r="AB13" s="33"/>
      <c r="AC13" s="33"/>
      <c r="AD13" s="33"/>
      <c r="AE13" s="33"/>
      <c r="AF13" s="33"/>
      <c r="AG13" s="33"/>
      <c r="AH13" s="20">
        <f>COUNTA(Juin!$C13:$AF13)</f>
        <v>0</v>
      </c>
      <c r="AI13" s="21">
        <f>(COUNTIFS(Juin!$C13:$AF13,("cp")))/2</f>
        <v>0</v>
      </c>
      <c r="AJ13" s="21">
        <f>(COUNTIFS(Juin!$C13:$AG13,("c")))/2</f>
        <v>0</v>
      </c>
      <c r="AK13" s="21">
        <f>COUNTIFS(Juin!$C13:$AG13,"RTT")/2</f>
        <v>0</v>
      </c>
      <c r="AL13" s="21">
        <f>COUNTIFS(Juin!$C13:$AG13,"m")/2</f>
        <v>0</v>
      </c>
      <c r="AM13" s="57"/>
      <c r="AN13" s="22"/>
      <c r="AO13" s="22"/>
      <c r="AP13" s="57"/>
      <c r="AQ13" s="71"/>
      <c r="AR13" s="22"/>
      <c r="AS13" s="31"/>
    </row>
    <row r="14" spans="1:45" s="42" customFormat="1" ht="12.95" customHeight="1" x14ac:dyDescent="0.25">
      <c r="A14" s="67">
        <v>38923</v>
      </c>
      <c r="B14" s="69" t="s">
        <v>19</v>
      </c>
      <c r="C14" s="87"/>
      <c r="D14" s="32"/>
      <c r="E14" s="33"/>
      <c r="F14" s="33"/>
      <c r="G14" s="33"/>
      <c r="H14" s="33" t="s">
        <v>7</v>
      </c>
      <c r="I14" s="33"/>
      <c r="J14" s="33"/>
      <c r="K14" s="33"/>
      <c r="L14" s="33"/>
      <c r="M14" s="33"/>
      <c r="N14" s="33"/>
      <c r="O14" s="33"/>
      <c r="P14" s="33"/>
      <c r="Q14" s="33"/>
      <c r="R14" s="33"/>
      <c r="S14" s="33"/>
      <c r="T14" s="33"/>
      <c r="U14" s="33"/>
      <c r="V14" s="33"/>
      <c r="W14" s="33"/>
      <c r="X14" s="33"/>
      <c r="Y14" s="33"/>
      <c r="Z14" s="33"/>
      <c r="AA14" s="33"/>
      <c r="AB14" s="33"/>
      <c r="AC14" s="33"/>
      <c r="AD14" s="33"/>
      <c r="AE14" s="33"/>
      <c r="AF14" s="33"/>
      <c r="AG14" s="33"/>
      <c r="AH14" s="20">
        <f>COUNTA(Juin!$C14:$AF14)</f>
        <v>1</v>
      </c>
      <c r="AI14" s="21">
        <f>(COUNTIFS(Juin!$C14:$AF14,("cp")))/2</f>
        <v>0</v>
      </c>
      <c r="AJ14" s="21">
        <f>(COUNTIFS(Juin!$C14:$AG14,("c")))/2</f>
        <v>0</v>
      </c>
      <c r="AK14" s="21">
        <f>COUNTIFS(Juin!$C14:$AG14,"RTT")/2</f>
        <v>0.5</v>
      </c>
      <c r="AL14" s="21">
        <f>COUNTIFS(Juin!$C14:$AG14,"m")/2</f>
        <v>0</v>
      </c>
      <c r="AM14" s="57"/>
      <c r="AN14" s="22"/>
      <c r="AO14" s="22"/>
      <c r="AP14" s="57"/>
      <c r="AQ14" s="71"/>
      <c r="AR14" s="22"/>
      <c r="AS14" s="31"/>
    </row>
    <row r="15" spans="1:45" s="42" customFormat="1" ht="12.95" customHeight="1" x14ac:dyDescent="0.25">
      <c r="A15" s="66"/>
      <c r="B15" s="69"/>
      <c r="C15" s="88" t="str">
        <f t="shared" ref="C15" si="4">IF(C13&gt;0,C13,IF(C14&gt;0,C14,""))</f>
        <v/>
      </c>
      <c r="D15" s="23" t="str">
        <f t="shared" ref="D15" si="5">IF(D13&gt;0,D13,IF(D14&gt;0,D14,""))</f>
        <v/>
      </c>
      <c r="E15" s="23" t="str">
        <f t="shared" ref="E15:AG15" si="6">IF(E13&gt;0,E13,IF(E14&gt;0,E14,""))</f>
        <v/>
      </c>
      <c r="F15" s="23" t="str">
        <f t="shared" si="6"/>
        <v/>
      </c>
      <c r="G15" s="23" t="str">
        <f t="shared" si="6"/>
        <v/>
      </c>
      <c r="H15" s="23" t="str">
        <f t="shared" si="6"/>
        <v>RTT</v>
      </c>
      <c r="I15" s="23" t="str">
        <f t="shared" si="6"/>
        <v/>
      </c>
      <c r="J15" s="23" t="str">
        <f t="shared" si="6"/>
        <v/>
      </c>
      <c r="K15" s="23" t="str">
        <f t="shared" si="6"/>
        <v/>
      </c>
      <c r="L15" s="23" t="str">
        <f t="shared" si="6"/>
        <v/>
      </c>
      <c r="M15" s="23" t="str">
        <f t="shared" si="6"/>
        <v/>
      </c>
      <c r="N15" s="23" t="str">
        <f t="shared" si="6"/>
        <v/>
      </c>
      <c r="O15" s="23" t="str">
        <f t="shared" si="6"/>
        <v/>
      </c>
      <c r="P15" s="23" t="str">
        <f t="shared" si="6"/>
        <v/>
      </c>
      <c r="Q15" s="23" t="str">
        <f t="shared" si="6"/>
        <v/>
      </c>
      <c r="R15" s="23" t="str">
        <f t="shared" si="6"/>
        <v/>
      </c>
      <c r="S15" s="23" t="str">
        <f t="shared" si="6"/>
        <v/>
      </c>
      <c r="T15" s="23" t="str">
        <f t="shared" si="6"/>
        <v/>
      </c>
      <c r="U15" s="23" t="str">
        <f t="shared" si="6"/>
        <v/>
      </c>
      <c r="V15" s="23" t="str">
        <f t="shared" si="6"/>
        <v/>
      </c>
      <c r="W15" s="23" t="str">
        <f t="shared" si="6"/>
        <v/>
      </c>
      <c r="X15" s="23" t="str">
        <f t="shared" si="6"/>
        <v/>
      </c>
      <c r="Y15" s="23" t="str">
        <f t="shared" si="6"/>
        <v/>
      </c>
      <c r="Z15" s="23" t="str">
        <f t="shared" si="6"/>
        <v/>
      </c>
      <c r="AA15" s="23" t="str">
        <f t="shared" si="6"/>
        <v/>
      </c>
      <c r="AB15" s="23" t="str">
        <f t="shared" si="6"/>
        <v/>
      </c>
      <c r="AC15" s="23" t="str">
        <f t="shared" si="6"/>
        <v/>
      </c>
      <c r="AD15" s="23" t="str">
        <f t="shared" si="6"/>
        <v/>
      </c>
      <c r="AE15" s="23" t="str">
        <f t="shared" si="6"/>
        <v/>
      </c>
      <c r="AF15" s="23" t="str">
        <f t="shared" si="6"/>
        <v/>
      </c>
      <c r="AG15" s="23" t="str">
        <f t="shared" si="6"/>
        <v/>
      </c>
      <c r="AH15" s="20">
        <f>SUM(AH13:AH14)</f>
        <v>1</v>
      </c>
      <c r="AI15" s="21">
        <f>SUM(AI13:AI14)</f>
        <v>0</v>
      </c>
      <c r="AJ15" s="21">
        <f>SUM(AJ13:AJ14)</f>
        <v>0</v>
      </c>
      <c r="AK15" s="21">
        <f>SUM(AK13:AK14)</f>
        <v>0.5</v>
      </c>
      <c r="AL15" s="21">
        <f t="shared" ref="AL15" si="7">SUM(AL13:AL14)</f>
        <v>0</v>
      </c>
      <c r="AM15" s="31">
        <v>24.54</v>
      </c>
      <c r="AN15" s="24">
        <f>IF(A14&lt;$A$3,2.08,(NETWORKDAYS(A14,$A$2)/21.66667)*2.08)</f>
        <v>2.08</v>
      </c>
      <c r="AO15" s="24">
        <f>+AN15</f>
        <v>2.08</v>
      </c>
      <c r="AP15" s="31"/>
      <c r="AQ15" s="24">
        <f>+AM15-AI15</f>
        <v>24.54</v>
      </c>
      <c r="AR15" s="21">
        <f>+AP15-AJ15</f>
        <v>0</v>
      </c>
      <c r="AS15" s="31"/>
    </row>
    <row r="16" spans="1:45" s="42" customFormat="1" ht="6.75" customHeight="1" x14ac:dyDescent="0.25">
      <c r="A16" s="60"/>
      <c r="B16" s="68"/>
      <c r="C16" s="90"/>
      <c r="D16" s="60"/>
      <c r="E16" s="60"/>
      <c r="F16" s="60"/>
      <c r="G16" s="60"/>
      <c r="H16" s="60"/>
      <c r="I16" s="60"/>
      <c r="J16" s="60"/>
      <c r="K16" s="60"/>
      <c r="L16" s="60"/>
      <c r="M16" s="60"/>
      <c r="N16" s="60"/>
      <c r="O16" s="60"/>
      <c r="P16" s="60"/>
      <c r="Q16" s="60"/>
      <c r="R16" s="60"/>
      <c r="S16" s="60"/>
      <c r="T16" s="60"/>
      <c r="U16" s="60"/>
      <c r="V16" s="60"/>
      <c r="W16" s="60"/>
      <c r="X16" s="60"/>
      <c r="Y16" s="60"/>
      <c r="Z16" s="60"/>
      <c r="AA16" s="60"/>
      <c r="AB16" s="60"/>
      <c r="AC16" s="60"/>
      <c r="AD16" s="60"/>
      <c r="AE16" s="60"/>
      <c r="AF16" s="60"/>
      <c r="AG16" s="60"/>
      <c r="AH16" s="28"/>
      <c r="AI16" s="28"/>
      <c r="AJ16" s="28"/>
      <c r="AK16" s="28"/>
      <c r="AL16" s="28"/>
      <c r="AM16" s="60"/>
      <c r="AN16" s="28"/>
      <c r="AO16" s="28"/>
      <c r="AP16" s="60"/>
      <c r="AQ16" s="72"/>
      <c r="AR16" s="28"/>
    </row>
    <row r="17" spans="1:45" s="42" customFormat="1" ht="12.95" customHeight="1" x14ac:dyDescent="0.25">
      <c r="A17" s="66" t="s">
        <v>24</v>
      </c>
      <c r="B17" s="69" t="s">
        <v>13</v>
      </c>
      <c r="C17" s="87"/>
      <c r="D17" s="32" t="s">
        <v>7</v>
      </c>
      <c r="E17" s="33"/>
      <c r="F17" s="33"/>
      <c r="G17" s="33"/>
      <c r="H17" s="33"/>
      <c r="I17" s="33"/>
      <c r="J17" s="33"/>
      <c r="K17" s="33"/>
      <c r="L17" s="33"/>
      <c r="M17" s="33"/>
      <c r="N17" s="33"/>
      <c r="O17" s="33"/>
      <c r="P17" s="33"/>
      <c r="Q17" s="33"/>
      <c r="R17" s="33"/>
      <c r="S17" s="33"/>
      <c r="T17" s="33"/>
      <c r="U17" s="33"/>
      <c r="V17" s="33"/>
      <c r="W17" s="33"/>
      <c r="X17" s="33"/>
      <c r="Y17" s="33"/>
      <c r="Z17" s="33"/>
      <c r="AA17" s="33"/>
      <c r="AB17" s="33"/>
      <c r="AC17" s="33"/>
      <c r="AD17" s="33"/>
      <c r="AE17" s="33"/>
      <c r="AF17" s="33"/>
      <c r="AG17" s="33"/>
      <c r="AH17" s="20">
        <f>COUNTA(Juin!$C17:$AF17)</f>
        <v>1</v>
      </c>
      <c r="AI17" s="21">
        <f>(COUNTIFS(Juin!$C17:$AF17,("cp")))/2</f>
        <v>0</v>
      </c>
      <c r="AJ17" s="21">
        <f>(COUNTIFS(Juin!$C17:$AG17,("c")))/2</f>
        <v>0</v>
      </c>
      <c r="AK17" s="21">
        <f>COUNTIFS(Juin!$C17:$AG17,"RTT")/2</f>
        <v>0.5</v>
      </c>
      <c r="AL17" s="21">
        <f>COUNTIFS(Juin!$C17:$AG17,"m")/2</f>
        <v>0</v>
      </c>
      <c r="AM17" s="57"/>
      <c r="AN17" s="22"/>
      <c r="AO17" s="22"/>
      <c r="AP17" s="57"/>
      <c r="AQ17" s="71"/>
      <c r="AR17" s="22"/>
      <c r="AS17" s="31"/>
    </row>
    <row r="18" spans="1:45" s="42" customFormat="1" ht="12.95" customHeight="1" x14ac:dyDescent="0.25">
      <c r="A18" s="67">
        <v>41824</v>
      </c>
      <c r="B18" s="69" t="s">
        <v>19</v>
      </c>
      <c r="C18" s="87"/>
      <c r="D18" s="32" t="s">
        <v>7</v>
      </c>
      <c r="E18" s="33"/>
      <c r="F18" s="33"/>
      <c r="G18" s="33"/>
      <c r="H18" s="33"/>
      <c r="I18" s="33"/>
      <c r="J18" s="33"/>
      <c r="K18" s="33"/>
      <c r="L18" s="33"/>
      <c r="M18" s="33"/>
      <c r="N18" s="33"/>
      <c r="O18" s="33"/>
      <c r="P18" s="33"/>
      <c r="Q18" s="33"/>
      <c r="R18" s="33"/>
      <c r="S18" s="33"/>
      <c r="T18" s="33"/>
      <c r="U18" s="33"/>
      <c r="V18" s="33"/>
      <c r="W18" s="33"/>
      <c r="X18" s="33"/>
      <c r="Y18" s="33"/>
      <c r="Z18" s="33"/>
      <c r="AA18" s="33"/>
      <c r="AB18" s="33"/>
      <c r="AC18" s="33"/>
      <c r="AD18" s="33"/>
      <c r="AE18" s="33"/>
      <c r="AF18" s="33"/>
      <c r="AG18" s="33"/>
      <c r="AH18" s="20">
        <f>COUNTA(Juin!$C18:$AF18)</f>
        <v>1</v>
      </c>
      <c r="AI18" s="21">
        <f>(COUNTIFS(Juin!$C18:$AF18,("cp")))/2</f>
        <v>0</v>
      </c>
      <c r="AJ18" s="21">
        <f>(COUNTIFS(Juin!$C18:$AG18,("c")))/2</f>
        <v>0</v>
      </c>
      <c r="AK18" s="21">
        <f>COUNTIFS(Juin!$C18:$AG18,"RTT")/2</f>
        <v>0.5</v>
      </c>
      <c r="AL18" s="21">
        <f>COUNTIFS(Juin!$C18:$AG18,"m")/2</f>
        <v>0</v>
      </c>
      <c r="AM18" s="57"/>
      <c r="AN18" s="22"/>
      <c r="AO18" s="22"/>
      <c r="AP18" s="57"/>
      <c r="AQ18" s="71"/>
      <c r="AR18" s="22"/>
      <c r="AS18" s="31"/>
    </row>
    <row r="19" spans="1:45" s="42" customFormat="1" ht="12.95" customHeight="1" x14ac:dyDescent="0.25">
      <c r="A19" s="66"/>
      <c r="B19" s="69"/>
      <c r="C19" s="88" t="str">
        <f t="shared" ref="C19" si="8">IF(C17&gt;0,C17,IF(C18&gt;0,C18,""))</f>
        <v/>
      </c>
      <c r="D19" s="23" t="str">
        <f t="shared" ref="D19" si="9">IF(D17&gt;0,D17,IF(D18&gt;0,D18,""))</f>
        <v>RTT</v>
      </c>
      <c r="E19" s="23" t="str">
        <f t="shared" ref="E19:AG19" si="10">IF(E17&gt;0,E17,IF(E18&gt;0,E18,""))</f>
        <v/>
      </c>
      <c r="F19" s="23" t="str">
        <f t="shared" si="10"/>
        <v/>
      </c>
      <c r="G19" s="23" t="str">
        <f t="shared" si="10"/>
        <v/>
      </c>
      <c r="H19" s="23" t="str">
        <f t="shared" si="10"/>
        <v/>
      </c>
      <c r="I19" s="23" t="str">
        <f t="shared" si="10"/>
        <v/>
      </c>
      <c r="J19" s="23" t="str">
        <f t="shared" si="10"/>
        <v/>
      </c>
      <c r="K19" s="23" t="str">
        <f t="shared" si="10"/>
        <v/>
      </c>
      <c r="L19" s="23" t="str">
        <f t="shared" si="10"/>
        <v/>
      </c>
      <c r="M19" s="23" t="str">
        <f t="shared" si="10"/>
        <v/>
      </c>
      <c r="N19" s="23" t="str">
        <f t="shared" si="10"/>
        <v/>
      </c>
      <c r="O19" s="23" t="str">
        <f t="shared" si="10"/>
        <v/>
      </c>
      <c r="P19" s="23" t="str">
        <f t="shared" si="10"/>
        <v/>
      </c>
      <c r="Q19" s="23" t="str">
        <f t="shared" si="10"/>
        <v/>
      </c>
      <c r="R19" s="23" t="str">
        <f t="shared" si="10"/>
        <v/>
      </c>
      <c r="S19" s="23" t="str">
        <f t="shared" si="10"/>
        <v/>
      </c>
      <c r="T19" s="23" t="str">
        <f t="shared" si="10"/>
        <v/>
      </c>
      <c r="U19" s="23" t="str">
        <f t="shared" si="10"/>
        <v/>
      </c>
      <c r="V19" s="23" t="str">
        <f t="shared" si="10"/>
        <v/>
      </c>
      <c r="W19" s="23" t="str">
        <f t="shared" si="10"/>
        <v/>
      </c>
      <c r="X19" s="23" t="str">
        <f t="shared" si="10"/>
        <v/>
      </c>
      <c r="Y19" s="23" t="str">
        <f t="shared" si="10"/>
        <v/>
      </c>
      <c r="Z19" s="23" t="str">
        <f t="shared" si="10"/>
        <v/>
      </c>
      <c r="AA19" s="23" t="str">
        <f t="shared" si="10"/>
        <v/>
      </c>
      <c r="AB19" s="23" t="str">
        <f t="shared" si="10"/>
        <v/>
      </c>
      <c r="AC19" s="23" t="str">
        <f t="shared" si="10"/>
        <v/>
      </c>
      <c r="AD19" s="23" t="str">
        <f t="shared" si="10"/>
        <v/>
      </c>
      <c r="AE19" s="23" t="str">
        <f t="shared" si="10"/>
        <v/>
      </c>
      <c r="AF19" s="23" t="str">
        <f t="shared" si="10"/>
        <v/>
      </c>
      <c r="AG19" s="23" t="str">
        <f t="shared" si="10"/>
        <v/>
      </c>
      <c r="AH19" s="20">
        <f>SUM(AH17:AH18)</f>
        <v>2</v>
      </c>
      <c r="AI19" s="21">
        <f>SUM(AI17:AI18)</f>
        <v>0</v>
      </c>
      <c r="AJ19" s="21">
        <f>SUM(AJ17:AJ18)</f>
        <v>0</v>
      </c>
      <c r="AK19" s="21">
        <f>SUM(AK17:AK18)</f>
        <v>1</v>
      </c>
      <c r="AL19" s="21">
        <f t="shared" ref="AL19" si="11">SUM(AL17:AL18)</f>
        <v>0</v>
      </c>
      <c r="AM19" s="31">
        <v>11.23</v>
      </c>
      <c r="AN19" s="24">
        <f>IF(A18&lt;$A$3,2.08,(NETWORKDAYS(A18,$A$2)/21.66667)*2.08)</f>
        <v>2.08</v>
      </c>
      <c r="AO19" s="24">
        <f>+AN19</f>
        <v>2.08</v>
      </c>
      <c r="AP19" s="31"/>
      <c r="AQ19" s="24">
        <f>+AM19-AI19</f>
        <v>11.23</v>
      </c>
      <c r="AR19" s="21">
        <f>+AP19-AJ19</f>
        <v>0</v>
      </c>
      <c r="AS19" s="31"/>
    </row>
    <row r="20" spans="1:45" s="42" customFormat="1" ht="6.75" customHeight="1" x14ac:dyDescent="0.25">
      <c r="A20" s="60"/>
      <c r="B20" s="68"/>
      <c r="C20" s="90"/>
      <c r="D20" s="60"/>
      <c r="E20" s="60"/>
      <c r="F20" s="60"/>
      <c r="G20" s="60"/>
      <c r="H20" s="60"/>
      <c r="I20" s="60"/>
      <c r="J20" s="60"/>
      <c r="K20" s="60"/>
      <c r="L20" s="60"/>
      <c r="M20" s="60"/>
      <c r="N20" s="60"/>
      <c r="O20" s="60"/>
      <c r="P20" s="60"/>
      <c r="Q20" s="60"/>
      <c r="R20" s="60"/>
      <c r="S20" s="60"/>
      <c r="T20" s="60"/>
      <c r="U20" s="60"/>
      <c r="V20" s="60"/>
      <c r="W20" s="60"/>
      <c r="X20" s="60"/>
      <c r="Y20" s="60"/>
      <c r="Z20" s="60"/>
      <c r="AA20" s="60"/>
      <c r="AB20" s="60"/>
      <c r="AC20" s="60"/>
      <c r="AD20" s="60"/>
      <c r="AE20" s="60"/>
      <c r="AF20" s="60"/>
      <c r="AG20" s="60"/>
      <c r="AH20" s="28"/>
      <c r="AI20" s="28"/>
      <c r="AJ20" s="28"/>
      <c r="AK20" s="28"/>
      <c r="AL20" s="28"/>
      <c r="AM20" s="60"/>
      <c r="AN20" s="28"/>
      <c r="AO20" s="28"/>
      <c r="AP20" s="60"/>
      <c r="AQ20" s="72"/>
      <c r="AR20" s="28"/>
    </row>
    <row r="21" spans="1:45" s="42" customFormat="1" ht="12.95" customHeight="1" x14ac:dyDescent="0.25">
      <c r="A21" s="66" t="s">
        <v>25</v>
      </c>
      <c r="B21" s="69" t="s">
        <v>13</v>
      </c>
      <c r="C21" s="87"/>
      <c r="D21" s="33"/>
      <c r="E21" s="33"/>
      <c r="F21" s="33"/>
      <c r="G21" s="33"/>
      <c r="H21" s="33"/>
      <c r="I21" s="33"/>
      <c r="J21" s="33"/>
      <c r="K21" s="33"/>
      <c r="L21" s="33"/>
      <c r="M21" s="33"/>
      <c r="N21" s="33"/>
      <c r="O21" s="33"/>
      <c r="P21" s="33"/>
      <c r="Q21" s="33"/>
      <c r="R21" s="33"/>
      <c r="S21" s="33"/>
      <c r="T21" s="33"/>
      <c r="U21" s="33"/>
      <c r="V21" s="33"/>
      <c r="W21" s="33"/>
      <c r="X21" s="33"/>
      <c r="Y21" s="33"/>
      <c r="Z21" s="33"/>
      <c r="AA21" s="33"/>
      <c r="AB21" s="33"/>
      <c r="AC21" s="33"/>
      <c r="AD21" s="33"/>
      <c r="AE21" s="33"/>
      <c r="AF21" s="33"/>
      <c r="AG21" s="33"/>
      <c r="AH21" s="20">
        <f>COUNTA(Juin!$C21:$AF21)</f>
        <v>0</v>
      </c>
      <c r="AI21" s="21">
        <f>(COUNTIFS(Juin!$C21:$AF21,("cp")))/2</f>
        <v>0</v>
      </c>
      <c r="AJ21" s="21">
        <f>COUNTIFS(Juin!$C21:$AG21,"RTT")/2</f>
        <v>0</v>
      </c>
      <c r="AK21" s="21">
        <f>COUNTIFS(Juin!$C21:$AG21,"m")/2</f>
        <v>0</v>
      </c>
      <c r="AL21" s="21">
        <f>COUNTIFS(Juin!$C21:$AG21,"a")/2</f>
        <v>0</v>
      </c>
      <c r="AM21" s="57"/>
      <c r="AN21" s="22"/>
      <c r="AO21" s="22"/>
      <c r="AP21" s="57"/>
      <c r="AQ21" s="71"/>
      <c r="AR21" s="22"/>
    </row>
    <row r="22" spans="1:45" s="42" customFormat="1" ht="12.95" customHeight="1" x14ac:dyDescent="0.25">
      <c r="A22" s="67">
        <v>38626</v>
      </c>
      <c r="B22" s="69" t="s">
        <v>19</v>
      </c>
      <c r="C22" s="87"/>
      <c r="D22" s="33"/>
      <c r="E22" s="33"/>
      <c r="F22" s="33"/>
      <c r="G22" s="33"/>
      <c r="H22" s="33"/>
      <c r="I22" s="33"/>
      <c r="J22" s="33"/>
      <c r="K22" s="33"/>
      <c r="L22" s="33"/>
      <c r="M22" s="33"/>
      <c r="N22" s="33"/>
      <c r="O22" s="33"/>
      <c r="P22" s="33"/>
      <c r="Q22" s="33"/>
      <c r="R22" s="33"/>
      <c r="S22" s="33"/>
      <c r="T22" s="33"/>
      <c r="U22" s="33"/>
      <c r="V22" s="33"/>
      <c r="W22" s="33"/>
      <c r="X22" s="33"/>
      <c r="Y22" s="33"/>
      <c r="Z22" s="33"/>
      <c r="AA22" s="33"/>
      <c r="AB22" s="33"/>
      <c r="AC22" s="33"/>
      <c r="AD22" s="33"/>
      <c r="AE22" s="33"/>
      <c r="AF22" s="33"/>
      <c r="AG22" s="33"/>
      <c r="AH22" s="20">
        <f>COUNTA(Juin!$C22:$AF22)</f>
        <v>0</v>
      </c>
      <c r="AI22" s="21">
        <f>(COUNTIFS(Juin!$C22:$AF22,("cp")))/2</f>
        <v>0</v>
      </c>
      <c r="AJ22" s="21">
        <f>COUNTIFS(Juin!$C22:$AG22,"RTT")/2</f>
        <v>0</v>
      </c>
      <c r="AK22" s="21">
        <f>COUNTIFS(Juin!$C22:$AG22,"m")/2</f>
        <v>0</v>
      </c>
      <c r="AL22" s="21">
        <f>COUNTIFS(Juin!$C22:$AG22,"a")/2</f>
        <v>0</v>
      </c>
      <c r="AM22" s="57"/>
      <c r="AN22" s="22"/>
      <c r="AO22" s="22"/>
      <c r="AP22" s="57"/>
      <c r="AQ22" s="71"/>
      <c r="AR22" s="22"/>
    </row>
    <row r="23" spans="1:45" s="42" customFormat="1" ht="12.95" customHeight="1" x14ac:dyDescent="0.25">
      <c r="A23" s="66"/>
      <c r="B23" s="69"/>
      <c r="C23" s="88" t="str">
        <f t="shared" ref="C23:AG23" si="12">IF(C21&gt;0,C21,IF(C22&gt;0,C22,""))</f>
        <v/>
      </c>
      <c r="D23" s="23" t="str">
        <f t="shared" si="12"/>
        <v/>
      </c>
      <c r="E23" s="23" t="str">
        <f t="shared" si="12"/>
        <v/>
      </c>
      <c r="F23" s="23" t="str">
        <f t="shared" si="12"/>
        <v/>
      </c>
      <c r="G23" s="23" t="str">
        <f t="shared" si="12"/>
        <v/>
      </c>
      <c r="H23" s="23" t="str">
        <f t="shared" si="12"/>
        <v/>
      </c>
      <c r="I23" s="23" t="str">
        <f t="shared" si="12"/>
        <v/>
      </c>
      <c r="J23" s="23" t="str">
        <f t="shared" si="12"/>
        <v/>
      </c>
      <c r="K23" s="23" t="str">
        <f t="shared" si="12"/>
        <v/>
      </c>
      <c r="L23" s="23" t="str">
        <f t="shared" si="12"/>
        <v/>
      </c>
      <c r="M23" s="23" t="str">
        <f t="shared" si="12"/>
        <v/>
      </c>
      <c r="N23" s="23" t="str">
        <f t="shared" si="12"/>
        <v/>
      </c>
      <c r="O23" s="23" t="str">
        <f t="shared" si="12"/>
        <v/>
      </c>
      <c r="P23" s="23" t="str">
        <f t="shared" si="12"/>
        <v/>
      </c>
      <c r="Q23" s="23" t="str">
        <f t="shared" si="12"/>
        <v/>
      </c>
      <c r="R23" s="23" t="str">
        <f t="shared" si="12"/>
        <v/>
      </c>
      <c r="S23" s="23" t="str">
        <f t="shared" si="12"/>
        <v/>
      </c>
      <c r="T23" s="23" t="str">
        <f t="shared" si="12"/>
        <v/>
      </c>
      <c r="U23" s="23" t="str">
        <f t="shared" si="12"/>
        <v/>
      </c>
      <c r="V23" s="23" t="str">
        <f t="shared" si="12"/>
        <v/>
      </c>
      <c r="W23" s="23" t="str">
        <f t="shared" si="12"/>
        <v/>
      </c>
      <c r="X23" s="23" t="str">
        <f t="shared" si="12"/>
        <v/>
      </c>
      <c r="Y23" s="23" t="str">
        <f t="shared" si="12"/>
        <v/>
      </c>
      <c r="Z23" s="23" t="str">
        <f t="shared" si="12"/>
        <v/>
      </c>
      <c r="AA23" s="23" t="str">
        <f t="shared" si="12"/>
        <v/>
      </c>
      <c r="AB23" s="23" t="str">
        <f t="shared" si="12"/>
        <v/>
      </c>
      <c r="AC23" s="23" t="str">
        <f t="shared" si="12"/>
        <v/>
      </c>
      <c r="AD23" s="23" t="str">
        <f t="shared" si="12"/>
        <v/>
      </c>
      <c r="AE23" s="23" t="str">
        <f t="shared" si="12"/>
        <v/>
      </c>
      <c r="AF23" s="23" t="str">
        <f t="shared" si="12"/>
        <v/>
      </c>
      <c r="AG23" s="23" t="str">
        <f t="shared" si="12"/>
        <v/>
      </c>
      <c r="AH23" s="20">
        <f>SUM(AH21:AH22)</f>
        <v>0</v>
      </c>
      <c r="AI23" s="21">
        <f>SUM(AI21:AI22)</f>
        <v>0</v>
      </c>
      <c r="AJ23" s="21">
        <f>SUM(AJ21:AJ22)</f>
        <v>0</v>
      </c>
      <c r="AK23" s="21">
        <f t="shared" ref="AK23:AL23" si="13">SUM(AK21:AK22)</f>
        <v>0</v>
      </c>
      <c r="AL23" s="21">
        <f t="shared" si="13"/>
        <v>0</v>
      </c>
      <c r="AM23" s="31">
        <v>28.7</v>
      </c>
      <c r="AN23" s="24">
        <f>IF(A22&lt;$A$3,2.08,(NETWORKDAYS(A22,$A$2)/21.66667)*2.08)</f>
        <v>2.08</v>
      </c>
      <c r="AO23" s="24">
        <f>+AN23</f>
        <v>2.08</v>
      </c>
      <c r="AP23" s="31"/>
      <c r="AQ23" s="24">
        <f>+AM23-AI23</f>
        <v>28.7</v>
      </c>
      <c r="AR23" s="21">
        <f>+AP23-AJ23</f>
        <v>0</v>
      </c>
    </row>
    <row r="24" spans="1:45" s="42" customFormat="1" ht="6.75" customHeight="1" x14ac:dyDescent="0.25">
      <c r="A24" s="60"/>
      <c r="B24" s="68"/>
      <c r="C24" s="90"/>
      <c r="D24" s="60"/>
      <c r="E24" s="60"/>
      <c r="F24" s="60"/>
      <c r="G24" s="60"/>
      <c r="H24" s="60"/>
      <c r="I24" s="60"/>
      <c r="J24" s="60"/>
      <c r="K24" s="60"/>
      <c r="L24" s="60"/>
      <c r="M24" s="60"/>
      <c r="N24" s="60"/>
      <c r="O24" s="60"/>
      <c r="P24" s="60"/>
      <c r="Q24" s="60"/>
      <c r="R24" s="60"/>
      <c r="S24" s="60"/>
      <c r="T24" s="60"/>
      <c r="U24" s="60"/>
      <c r="V24" s="60"/>
      <c r="W24" s="60"/>
      <c r="X24" s="60"/>
      <c r="Y24" s="60"/>
      <c r="Z24" s="60"/>
      <c r="AA24" s="60"/>
      <c r="AB24" s="60"/>
      <c r="AC24" s="60"/>
      <c r="AD24" s="60"/>
      <c r="AE24" s="60"/>
      <c r="AF24" s="60"/>
      <c r="AG24" s="60"/>
      <c r="AH24" s="28"/>
      <c r="AI24" s="28"/>
      <c r="AJ24" s="28"/>
      <c r="AK24" s="28"/>
      <c r="AL24" s="28"/>
      <c r="AM24" s="60"/>
      <c r="AN24" s="28"/>
      <c r="AO24" s="28"/>
      <c r="AP24" s="60"/>
      <c r="AQ24" s="72"/>
      <c r="AR24" s="28"/>
    </row>
    <row r="25" spans="1:45" s="42" customFormat="1" ht="12.95" customHeight="1" x14ac:dyDescent="0.25">
      <c r="A25" s="66" t="s">
        <v>26</v>
      </c>
      <c r="B25" s="69" t="s">
        <v>13</v>
      </c>
      <c r="C25" s="87"/>
      <c r="D25" s="33"/>
      <c r="E25" s="33"/>
      <c r="F25" s="33"/>
      <c r="G25" s="33" t="s">
        <v>7</v>
      </c>
      <c r="H25" s="33"/>
      <c r="I25" s="33"/>
      <c r="J25" s="33"/>
      <c r="K25" s="33"/>
      <c r="L25" s="33"/>
      <c r="M25" s="33"/>
      <c r="N25" s="33"/>
      <c r="O25" s="33"/>
      <c r="P25" s="33"/>
      <c r="Q25" s="33"/>
      <c r="R25" s="33"/>
      <c r="S25" s="33"/>
      <c r="T25" s="33"/>
      <c r="U25" s="33"/>
      <c r="V25" s="33"/>
      <c r="W25" s="33"/>
      <c r="X25" s="33"/>
      <c r="Y25" s="33"/>
      <c r="Z25" s="33"/>
      <c r="AA25" s="33"/>
      <c r="AB25" s="33"/>
      <c r="AC25" s="33"/>
      <c r="AD25" s="33"/>
      <c r="AE25" s="33"/>
      <c r="AF25" s="33"/>
      <c r="AG25" s="33"/>
      <c r="AH25" s="20">
        <f>COUNTA(Juin!$C25:$AF25)</f>
        <v>1</v>
      </c>
      <c r="AI25" s="21">
        <f>(COUNTIFS(Juin!$C25:$AF25,("cp")))/2</f>
        <v>0</v>
      </c>
      <c r="AJ25" s="21">
        <f>COUNTIFS(Juin!$C25:$AG25,"RTT")/2</f>
        <v>0.5</v>
      </c>
      <c r="AK25" s="21">
        <f>COUNTIFS(Juin!$C25:$AG25,"m")/2</f>
        <v>0</v>
      </c>
      <c r="AL25" s="21">
        <f>COUNTIFS(Juin!$C25:$AG25,"a")/2</f>
        <v>0</v>
      </c>
      <c r="AM25" s="57"/>
      <c r="AN25" s="22"/>
      <c r="AO25" s="22"/>
      <c r="AP25" s="57"/>
      <c r="AQ25" s="71"/>
      <c r="AR25" s="22"/>
    </row>
    <row r="26" spans="1:45" s="42" customFormat="1" ht="12.95" customHeight="1" x14ac:dyDescent="0.25">
      <c r="A26" s="67">
        <v>36892</v>
      </c>
      <c r="B26" s="69" t="s">
        <v>19</v>
      </c>
      <c r="C26" s="87"/>
      <c r="D26" s="33"/>
      <c r="E26" s="33"/>
      <c r="F26" s="33"/>
      <c r="G26" s="33" t="s">
        <v>7</v>
      </c>
      <c r="H26" s="33"/>
      <c r="I26" s="33"/>
      <c r="J26" s="33"/>
      <c r="K26" s="33"/>
      <c r="L26" s="33"/>
      <c r="M26" s="33"/>
      <c r="N26" s="33"/>
      <c r="O26" s="33"/>
      <c r="P26" s="33"/>
      <c r="Q26" s="33"/>
      <c r="R26" s="33"/>
      <c r="S26" s="33"/>
      <c r="T26" s="33"/>
      <c r="U26" s="33"/>
      <c r="V26" s="33"/>
      <c r="W26" s="33"/>
      <c r="X26" s="33"/>
      <c r="Y26" s="33"/>
      <c r="Z26" s="33"/>
      <c r="AA26" s="33"/>
      <c r="AB26" s="33"/>
      <c r="AC26" s="33"/>
      <c r="AD26" s="33"/>
      <c r="AE26" s="33"/>
      <c r="AF26" s="33"/>
      <c r="AG26" s="33"/>
      <c r="AH26" s="20">
        <f>COUNTA(Juin!$C26:$AF26)</f>
        <v>1</v>
      </c>
      <c r="AI26" s="21">
        <f>(COUNTIFS(Juin!$C26:$AF26,("cp")))/2</f>
        <v>0</v>
      </c>
      <c r="AJ26" s="21">
        <f>COUNTIFS(Juin!$C26:$AG26,"RTT")/2</f>
        <v>0.5</v>
      </c>
      <c r="AK26" s="21">
        <f>COUNTIFS(Juin!$C26:$AG26,"m")/2</f>
        <v>0</v>
      </c>
      <c r="AL26" s="21">
        <f>COUNTIFS(Juin!$C26:$AG26,"a")/2</f>
        <v>0</v>
      </c>
      <c r="AM26" s="57"/>
      <c r="AN26" s="22"/>
      <c r="AO26" s="22"/>
      <c r="AP26" s="57"/>
      <c r="AQ26" s="71"/>
      <c r="AR26" s="22"/>
    </row>
    <row r="27" spans="1:45" s="42" customFormat="1" ht="12.95" customHeight="1" x14ac:dyDescent="0.25">
      <c r="A27" s="66"/>
      <c r="B27" s="69"/>
      <c r="C27" s="88" t="str">
        <f t="shared" ref="C27:AG27" si="14">IF(C25&gt;0,C25,IF(C26&gt;0,C26,""))</f>
        <v/>
      </c>
      <c r="D27" s="23" t="str">
        <f t="shared" si="14"/>
        <v/>
      </c>
      <c r="E27" s="23" t="str">
        <f t="shared" si="14"/>
        <v/>
      </c>
      <c r="F27" s="23" t="str">
        <f t="shared" si="14"/>
        <v/>
      </c>
      <c r="G27" s="23" t="str">
        <f t="shared" si="14"/>
        <v>RTT</v>
      </c>
      <c r="H27" s="23" t="str">
        <f t="shared" si="14"/>
        <v/>
      </c>
      <c r="I27" s="23" t="str">
        <f t="shared" si="14"/>
        <v/>
      </c>
      <c r="J27" s="23" t="str">
        <f t="shared" si="14"/>
        <v/>
      </c>
      <c r="K27" s="23" t="str">
        <f t="shared" si="14"/>
        <v/>
      </c>
      <c r="L27" s="23" t="str">
        <f t="shared" si="14"/>
        <v/>
      </c>
      <c r="M27" s="23" t="str">
        <f t="shared" si="14"/>
        <v/>
      </c>
      <c r="N27" s="23" t="str">
        <f t="shared" si="14"/>
        <v/>
      </c>
      <c r="O27" s="23" t="str">
        <f t="shared" si="14"/>
        <v/>
      </c>
      <c r="P27" s="23" t="str">
        <f t="shared" si="14"/>
        <v/>
      </c>
      <c r="Q27" s="23" t="str">
        <f t="shared" si="14"/>
        <v/>
      </c>
      <c r="R27" s="23" t="str">
        <f t="shared" si="14"/>
        <v/>
      </c>
      <c r="S27" s="23" t="str">
        <f t="shared" si="14"/>
        <v/>
      </c>
      <c r="T27" s="23" t="str">
        <f t="shared" si="14"/>
        <v/>
      </c>
      <c r="U27" s="23" t="str">
        <f t="shared" si="14"/>
        <v/>
      </c>
      <c r="V27" s="23" t="str">
        <f t="shared" si="14"/>
        <v/>
      </c>
      <c r="W27" s="23" t="str">
        <f t="shared" si="14"/>
        <v/>
      </c>
      <c r="X27" s="23" t="str">
        <f t="shared" si="14"/>
        <v/>
      </c>
      <c r="Y27" s="23" t="str">
        <f t="shared" si="14"/>
        <v/>
      </c>
      <c r="Z27" s="23" t="str">
        <f t="shared" si="14"/>
        <v/>
      </c>
      <c r="AA27" s="23" t="str">
        <f t="shared" si="14"/>
        <v/>
      </c>
      <c r="AB27" s="23" t="str">
        <f t="shared" si="14"/>
        <v/>
      </c>
      <c r="AC27" s="23" t="str">
        <f t="shared" si="14"/>
        <v/>
      </c>
      <c r="AD27" s="23" t="str">
        <f t="shared" si="14"/>
        <v/>
      </c>
      <c r="AE27" s="23" t="str">
        <f t="shared" si="14"/>
        <v/>
      </c>
      <c r="AF27" s="23" t="str">
        <f t="shared" si="14"/>
        <v/>
      </c>
      <c r="AG27" s="23" t="str">
        <f t="shared" si="14"/>
        <v/>
      </c>
      <c r="AH27" s="20">
        <f>SUM(AH25:AH26)</f>
        <v>2</v>
      </c>
      <c r="AI27" s="21">
        <f>SUM(AI25:AI26)</f>
        <v>0</v>
      </c>
      <c r="AJ27" s="21">
        <f>SUM(AJ25:AJ26)</f>
        <v>1</v>
      </c>
      <c r="AK27" s="21">
        <f t="shared" ref="AK27:AL27" si="15">SUM(AK25:AK26)</f>
        <v>0</v>
      </c>
      <c r="AL27" s="21">
        <f t="shared" si="15"/>
        <v>0</v>
      </c>
      <c r="AM27" s="31">
        <v>30.37</v>
      </c>
      <c r="AN27" s="24">
        <f>IF(A26&lt;$A$3,2.08,(NETWORKDAYS(A26,$A$2)/21.66667)*2.08)</f>
        <v>2.08</v>
      </c>
      <c r="AO27" s="24">
        <f>+AN27</f>
        <v>2.08</v>
      </c>
      <c r="AP27" s="31"/>
      <c r="AQ27" s="24">
        <f>+AM27-AI27</f>
        <v>30.37</v>
      </c>
      <c r="AR27" s="21">
        <f>+AP27-AJ27</f>
        <v>-1</v>
      </c>
    </row>
    <row r="28" spans="1:45" s="42" customFormat="1" ht="6.75" customHeight="1" x14ac:dyDescent="0.25">
      <c r="A28" s="60"/>
      <c r="B28" s="68"/>
      <c r="C28" s="90"/>
      <c r="D28" s="60"/>
      <c r="E28" s="60"/>
      <c r="F28" s="60"/>
      <c r="G28" s="60"/>
      <c r="H28" s="60"/>
      <c r="I28" s="60"/>
      <c r="J28" s="60"/>
      <c r="K28" s="60"/>
      <c r="L28" s="60"/>
      <c r="M28" s="60"/>
      <c r="N28" s="60"/>
      <c r="O28" s="60"/>
      <c r="P28" s="60"/>
      <c r="Q28" s="60"/>
      <c r="R28" s="60"/>
      <c r="S28" s="60"/>
      <c r="T28" s="60"/>
      <c r="U28" s="60"/>
      <c r="V28" s="60"/>
      <c r="W28" s="60"/>
      <c r="X28" s="60"/>
      <c r="Y28" s="60"/>
      <c r="Z28" s="60"/>
      <c r="AA28" s="60"/>
      <c r="AB28" s="60"/>
      <c r="AC28" s="60"/>
      <c r="AD28" s="60"/>
      <c r="AE28" s="60"/>
      <c r="AF28" s="60"/>
      <c r="AG28" s="60"/>
      <c r="AH28" s="28"/>
      <c r="AI28" s="28"/>
      <c r="AJ28" s="28"/>
      <c r="AK28" s="28"/>
      <c r="AL28" s="28"/>
      <c r="AM28" s="60"/>
      <c r="AN28" s="28"/>
      <c r="AO28" s="28"/>
      <c r="AP28" s="60"/>
      <c r="AQ28" s="73"/>
      <c r="AR28" s="29"/>
    </row>
    <row r="29" spans="1:45" s="42" customFormat="1" ht="12.95" customHeight="1" x14ac:dyDescent="0.25">
      <c r="A29" s="66" t="s">
        <v>27</v>
      </c>
      <c r="B29" s="69" t="s">
        <v>13</v>
      </c>
      <c r="C29" s="87"/>
      <c r="D29" s="33"/>
      <c r="E29" s="33"/>
      <c r="F29" s="33"/>
      <c r="G29" s="33"/>
      <c r="H29" s="33"/>
      <c r="I29" s="33"/>
      <c r="J29" s="33"/>
      <c r="K29" s="33" t="s">
        <v>17</v>
      </c>
      <c r="L29" s="33"/>
      <c r="M29" s="33"/>
      <c r="N29" s="33"/>
      <c r="O29" s="33"/>
      <c r="P29" s="33"/>
      <c r="Q29" s="33"/>
      <c r="R29" s="33"/>
      <c r="S29" s="33"/>
      <c r="T29" s="33"/>
      <c r="U29" s="33"/>
      <c r="V29" s="33"/>
      <c r="W29" s="33"/>
      <c r="X29" s="33"/>
      <c r="Y29" s="33"/>
      <c r="Z29" s="33"/>
      <c r="AA29" s="33"/>
      <c r="AB29" s="33"/>
      <c r="AC29" s="33"/>
      <c r="AD29" s="33"/>
      <c r="AE29" s="33"/>
      <c r="AF29" s="33"/>
      <c r="AG29" s="33"/>
      <c r="AH29" s="20">
        <f>COUNTA(Juin!$C29:$AF29)</f>
        <v>1</v>
      </c>
      <c r="AI29" s="21">
        <f>(COUNTIFS(Juin!$C29:$AF29,("cp")))/2</f>
        <v>0.5</v>
      </c>
      <c r="AJ29" s="21">
        <f>COUNTIFS(Juin!$C29:$AG29,"RTT")/2</f>
        <v>0</v>
      </c>
      <c r="AK29" s="21">
        <f>COUNTIFS(Juin!$C29:$AG29,"m")/2</f>
        <v>0</v>
      </c>
      <c r="AL29" s="21">
        <f>COUNTIFS(Juin!$C29:$AG29,"a")/2</f>
        <v>0</v>
      </c>
      <c r="AM29" s="57"/>
      <c r="AN29" s="22"/>
      <c r="AO29" s="22"/>
      <c r="AP29" s="57"/>
      <c r="AQ29" s="71"/>
      <c r="AR29" s="22"/>
    </row>
    <row r="30" spans="1:45" s="42" customFormat="1" ht="12.95" customHeight="1" x14ac:dyDescent="0.25">
      <c r="A30" s="67">
        <v>42110</v>
      </c>
      <c r="B30" s="69" t="s">
        <v>19</v>
      </c>
      <c r="C30" s="87"/>
      <c r="D30" s="33"/>
      <c r="E30" s="33"/>
      <c r="F30" s="33"/>
      <c r="G30" s="33"/>
      <c r="H30" s="33"/>
      <c r="I30" s="33"/>
      <c r="J30" s="33"/>
      <c r="K30" s="33" t="s">
        <v>17</v>
      </c>
      <c r="L30" s="33"/>
      <c r="M30" s="33"/>
      <c r="N30" s="33"/>
      <c r="O30" s="33"/>
      <c r="P30" s="33"/>
      <c r="Q30" s="33"/>
      <c r="R30" s="33"/>
      <c r="S30" s="33"/>
      <c r="T30" s="33"/>
      <c r="U30" s="33"/>
      <c r="V30" s="33"/>
      <c r="W30" s="33"/>
      <c r="X30" s="33"/>
      <c r="Y30" s="33"/>
      <c r="Z30" s="33"/>
      <c r="AA30" s="33"/>
      <c r="AB30" s="33"/>
      <c r="AC30" s="33"/>
      <c r="AD30" s="33"/>
      <c r="AE30" s="33"/>
      <c r="AF30" s="33"/>
      <c r="AG30" s="33"/>
      <c r="AH30" s="20">
        <f>COUNTA(Juin!$C30:$AF30)</f>
        <v>1</v>
      </c>
      <c r="AI30" s="21">
        <f>(COUNTIFS(Juin!$C30:$AF30,("cp")))/2</f>
        <v>0.5</v>
      </c>
      <c r="AJ30" s="21">
        <f>COUNTIFS(Juin!$C30:$AG30,"RTT")/2</f>
        <v>0</v>
      </c>
      <c r="AK30" s="21">
        <f>COUNTIFS(Juin!$C30:$AG30,"m")/2</f>
        <v>0</v>
      </c>
      <c r="AL30" s="21">
        <f>COUNTIFS(Juin!$C30:$AG30,"a")/2</f>
        <v>0</v>
      </c>
      <c r="AM30" s="57"/>
      <c r="AN30" s="22"/>
      <c r="AO30" s="22"/>
      <c r="AP30" s="57"/>
      <c r="AQ30" s="71"/>
      <c r="AR30" s="22"/>
    </row>
    <row r="31" spans="1:45" s="42" customFormat="1" ht="12.95" customHeight="1" x14ac:dyDescent="0.25">
      <c r="A31" s="66"/>
      <c r="B31" s="69"/>
      <c r="C31" s="88" t="str">
        <f t="shared" ref="C31:AG31" si="16">IF(C29&gt;0,C29,IF(C30&gt;0,C30,""))</f>
        <v/>
      </c>
      <c r="D31" s="23" t="str">
        <f t="shared" si="16"/>
        <v/>
      </c>
      <c r="E31" s="23" t="str">
        <f t="shared" si="16"/>
        <v/>
      </c>
      <c r="F31" s="23" t="str">
        <f t="shared" si="16"/>
        <v/>
      </c>
      <c r="G31" s="23" t="str">
        <f t="shared" si="16"/>
        <v/>
      </c>
      <c r="H31" s="23" t="str">
        <f t="shared" si="16"/>
        <v/>
      </c>
      <c r="I31" s="23" t="str">
        <f t="shared" si="16"/>
        <v/>
      </c>
      <c r="J31" s="23" t="str">
        <f t="shared" si="16"/>
        <v/>
      </c>
      <c r="K31" s="23" t="str">
        <f t="shared" si="16"/>
        <v>CP</v>
      </c>
      <c r="L31" s="23" t="str">
        <f t="shared" si="16"/>
        <v/>
      </c>
      <c r="M31" s="23" t="str">
        <f t="shared" si="16"/>
        <v/>
      </c>
      <c r="N31" s="23" t="str">
        <f t="shared" si="16"/>
        <v/>
      </c>
      <c r="O31" s="23" t="str">
        <f t="shared" si="16"/>
        <v/>
      </c>
      <c r="P31" s="23" t="str">
        <f t="shared" si="16"/>
        <v/>
      </c>
      <c r="Q31" s="23" t="str">
        <f t="shared" si="16"/>
        <v/>
      </c>
      <c r="R31" s="23" t="str">
        <f t="shared" si="16"/>
        <v/>
      </c>
      <c r="S31" s="23" t="str">
        <f t="shared" si="16"/>
        <v/>
      </c>
      <c r="T31" s="23" t="str">
        <f t="shared" si="16"/>
        <v/>
      </c>
      <c r="U31" s="23" t="str">
        <f t="shared" si="16"/>
        <v/>
      </c>
      <c r="V31" s="23" t="str">
        <f t="shared" si="16"/>
        <v/>
      </c>
      <c r="W31" s="23" t="str">
        <f t="shared" si="16"/>
        <v/>
      </c>
      <c r="X31" s="23" t="str">
        <f t="shared" si="16"/>
        <v/>
      </c>
      <c r="Y31" s="23" t="str">
        <f t="shared" si="16"/>
        <v/>
      </c>
      <c r="Z31" s="23" t="str">
        <f t="shared" si="16"/>
        <v/>
      </c>
      <c r="AA31" s="23" t="str">
        <f t="shared" si="16"/>
        <v/>
      </c>
      <c r="AB31" s="23" t="str">
        <f t="shared" si="16"/>
        <v/>
      </c>
      <c r="AC31" s="23" t="str">
        <f t="shared" si="16"/>
        <v/>
      </c>
      <c r="AD31" s="23" t="str">
        <f t="shared" si="16"/>
        <v/>
      </c>
      <c r="AE31" s="23" t="str">
        <f t="shared" si="16"/>
        <v/>
      </c>
      <c r="AF31" s="23" t="str">
        <f t="shared" si="16"/>
        <v/>
      </c>
      <c r="AG31" s="23" t="str">
        <f t="shared" si="16"/>
        <v/>
      </c>
      <c r="AH31" s="20">
        <f>SUM(AH29:AH30)</f>
        <v>2</v>
      </c>
      <c r="AI31" s="21">
        <f>SUM(AI29:AI30)</f>
        <v>1</v>
      </c>
      <c r="AJ31" s="21">
        <f>SUM(AJ29:AJ30)</f>
        <v>0</v>
      </c>
      <c r="AK31" s="21">
        <f t="shared" ref="AK31:AL31" si="17">SUM(AK29:AK30)</f>
        <v>0</v>
      </c>
      <c r="AL31" s="21">
        <f t="shared" si="17"/>
        <v>0</v>
      </c>
      <c r="AM31" s="31">
        <v>14.56</v>
      </c>
      <c r="AN31" s="24">
        <f>IF(A30&lt;$A$3,2.08,(NETWORKDAYS(A30,$A$2)/21.66667)*2.08)</f>
        <v>2.08</v>
      </c>
      <c r="AO31" s="24">
        <f>+AN31</f>
        <v>2.08</v>
      </c>
      <c r="AP31" s="31"/>
      <c r="AQ31" s="24">
        <f>+AM31-AI31</f>
        <v>13.56</v>
      </c>
      <c r="AR31" s="21">
        <f>+AP31-AJ31</f>
        <v>0</v>
      </c>
    </row>
    <row r="32" spans="1:45" s="42" customFormat="1" ht="6.75" customHeight="1" x14ac:dyDescent="0.25">
      <c r="A32" s="60"/>
      <c r="B32" s="68"/>
      <c r="C32" s="90"/>
      <c r="D32" s="60"/>
      <c r="E32" s="60"/>
      <c r="F32" s="60"/>
      <c r="G32" s="60"/>
      <c r="H32" s="60"/>
      <c r="I32" s="60"/>
      <c r="J32" s="60"/>
      <c r="K32" s="60"/>
      <c r="L32" s="60"/>
      <c r="M32" s="60"/>
      <c r="N32" s="60"/>
      <c r="O32" s="60"/>
      <c r="P32" s="60"/>
      <c r="Q32" s="60"/>
      <c r="R32" s="60"/>
      <c r="S32" s="60"/>
      <c r="T32" s="60"/>
      <c r="U32" s="60"/>
      <c r="V32" s="60"/>
      <c r="W32" s="60"/>
      <c r="X32" s="60"/>
      <c r="Y32" s="60"/>
      <c r="Z32" s="60"/>
      <c r="AA32" s="60"/>
      <c r="AB32" s="60"/>
      <c r="AC32" s="60"/>
      <c r="AD32" s="60"/>
      <c r="AE32" s="60"/>
      <c r="AF32" s="60"/>
      <c r="AG32" s="60"/>
      <c r="AH32" s="28"/>
      <c r="AI32" s="28"/>
      <c r="AJ32" s="28"/>
      <c r="AK32" s="28"/>
      <c r="AL32" s="28"/>
      <c r="AM32" s="60"/>
      <c r="AN32" s="28"/>
      <c r="AO32" s="28"/>
      <c r="AP32" s="60"/>
      <c r="AQ32" s="72"/>
      <c r="AR32" s="28"/>
    </row>
    <row r="33" spans="1:44" s="42" customFormat="1" ht="12.95" customHeight="1" x14ac:dyDescent="0.25">
      <c r="A33" s="66" t="s">
        <v>28</v>
      </c>
      <c r="B33" s="69" t="s">
        <v>13</v>
      </c>
      <c r="C33" s="87"/>
      <c r="D33" s="33"/>
      <c r="E33" s="33"/>
      <c r="F33" s="33"/>
      <c r="G33" s="33" t="s">
        <v>7</v>
      </c>
      <c r="H33" s="33"/>
      <c r="I33" s="33"/>
      <c r="J33" s="33"/>
      <c r="K33" s="33"/>
      <c r="L33" s="33"/>
      <c r="M33" s="33"/>
      <c r="N33" s="33"/>
      <c r="O33" s="33"/>
      <c r="P33" s="33"/>
      <c r="Q33" s="33"/>
      <c r="R33" s="33"/>
      <c r="S33" s="33"/>
      <c r="T33" s="33"/>
      <c r="U33" s="33"/>
      <c r="V33" s="33"/>
      <c r="W33" s="33"/>
      <c r="X33" s="33"/>
      <c r="Y33" s="33"/>
      <c r="Z33" s="33"/>
      <c r="AA33" s="33"/>
      <c r="AB33" s="33"/>
      <c r="AC33" s="33"/>
      <c r="AD33" s="33"/>
      <c r="AE33" s="33"/>
      <c r="AF33" s="33"/>
      <c r="AG33" s="33"/>
      <c r="AH33" s="20">
        <f>COUNTA(Juin!$C33:$AF33)</f>
        <v>1</v>
      </c>
      <c r="AI33" s="21">
        <f>(COUNTIFS(Juin!$C33:$AF33,("cp")))/2</f>
        <v>0</v>
      </c>
      <c r="AJ33" s="21">
        <f>COUNTIFS(Juin!$C33:$AG33,"RTT")/2</f>
        <v>0.5</v>
      </c>
      <c r="AK33" s="21">
        <f>COUNTIFS(Juin!$C33:$AG33,"m")/2</f>
        <v>0</v>
      </c>
      <c r="AL33" s="21">
        <f>COUNTIFS(Juin!$C33:$AG33,"a")/2</f>
        <v>0</v>
      </c>
      <c r="AM33" s="57"/>
      <c r="AN33" s="22"/>
      <c r="AO33" s="22"/>
      <c r="AP33" s="57"/>
      <c r="AQ33" s="71"/>
      <c r="AR33" s="22"/>
    </row>
    <row r="34" spans="1:44" s="42" customFormat="1" ht="12.95" customHeight="1" x14ac:dyDescent="0.25">
      <c r="A34" s="67">
        <v>42373</v>
      </c>
      <c r="B34" s="69" t="s">
        <v>19</v>
      </c>
      <c r="C34" s="87"/>
      <c r="D34" s="33"/>
      <c r="E34" s="33"/>
      <c r="F34" s="33"/>
      <c r="G34" s="33" t="s">
        <v>7</v>
      </c>
      <c r="H34" s="33"/>
      <c r="I34" s="33"/>
      <c r="J34" s="33"/>
      <c r="K34" s="33"/>
      <c r="L34" s="33"/>
      <c r="M34" s="33"/>
      <c r="N34" s="33"/>
      <c r="O34" s="33"/>
      <c r="P34" s="33"/>
      <c r="Q34" s="33"/>
      <c r="R34" s="33"/>
      <c r="S34" s="33"/>
      <c r="T34" s="33"/>
      <c r="U34" s="33"/>
      <c r="V34" s="33"/>
      <c r="W34" s="33"/>
      <c r="X34" s="33"/>
      <c r="Y34" s="33"/>
      <c r="Z34" s="33"/>
      <c r="AA34" s="33"/>
      <c r="AB34" s="33"/>
      <c r="AC34" s="33"/>
      <c r="AD34" s="33"/>
      <c r="AE34" s="33"/>
      <c r="AF34" s="33"/>
      <c r="AG34" s="33"/>
      <c r="AH34" s="20">
        <f>COUNTA(Juin!$C34:$AF34)</f>
        <v>1</v>
      </c>
      <c r="AI34" s="21">
        <f>(COUNTIFS(Juin!$C34:$AF34,("cp")))/2</f>
        <v>0</v>
      </c>
      <c r="AJ34" s="21">
        <f>COUNTIFS(Juin!$C34:$AG34,"RTT")/2</f>
        <v>0.5</v>
      </c>
      <c r="AK34" s="21">
        <f>COUNTIFS(Juin!$C34:$AG34,"m")/2</f>
        <v>0</v>
      </c>
      <c r="AL34" s="21">
        <f>COUNTIFS(Juin!$C34:$AG34,"a")/2</f>
        <v>0</v>
      </c>
      <c r="AM34" s="57"/>
      <c r="AN34" s="22"/>
      <c r="AO34" s="22"/>
      <c r="AP34" s="57"/>
      <c r="AQ34" s="71"/>
      <c r="AR34" s="22"/>
    </row>
    <row r="35" spans="1:44" s="42" customFormat="1" ht="12.95" customHeight="1" x14ac:dyDescent="0.25">
      <c r="A35" s="66"/>
      <c r="B35" s="69"/>
      <c r="C35" s="88" t="str">
        <f t="shared" ref="C35:AG35" si="18">IF(C33&gt;0,C33,IF(C34&gt;0,C34,""))</f>
        <v/>
      </c>
      <c r="D35" s="23" t="str">
        <f t="shared" si="18"/>
        <v/>
      </c>
      <c r="E35" s="23" t="str">
        <f t="shared" si="18"/>
        <v/>
      </c>
      <c r="F35" s="23" t="str">
        <f t="shared" si="18"/>
        <v/>
      </c>
      <c r="G35" s="23" t="str">
        <f t="shared" si="18"/>
        <v>RTT</v>
      </c>
      <c r="H35" s="23" t="str">
        <f t="shared" si="18"/>
        <v/>
      </c>
      <c r="I35" s="23" t="str">
        <f t="shared" si="18"/>
        <v/>
      </c>
      <c r="J35" s="23" t="str">
        <f t="shared" si="18"/>
        <v/>
      </c>
      <c r="K35" s="23" t="str">
        <f t="shared" si="18"/>
        <v/>
      </c>
      <c r="L35" s="23" t="str">
        <f t="shared" si="18"/>
        <v/>
      </c>
      <c r="M35" s="23" t="str">
        <f t="shared" si="18"/>
        <v/>
      </c>
      <c r="N35" s="23" t="str">
        <f t="shared" si="18"/>
        <v/>
      </c>
      <c r="O35" s="23" t="str">
        <f t="shared" si="18"/>
        <v/>
      </c>
      <c r="P35" s="23" t="str">
        <f t="shared" si="18"/>
        <v/>
      </c>
      <c r="Q35" s="23" t="str">
        <f t="shared" si="18"/>
        <v/>
      </c>
      <c r="R35" s="23" t="str">
        <f t="shared" si="18"/>
        <v/>
      </c>
      <c r="S35" s="23" t="str">
        <f t="shared" si="18"/>
        <v/>
      </c>
      <c r="T35" s="23" t="str">
        <f t="shared" si="18"/>
        <v/>
      </c>
      <c r="U35" s="23" t="str">
        <f t="shared" si="18"/>
        <v/>
      </c>
      <c r="V35" s="23" t="str">
        <f t="shared" si="18"/>
        <v/>
      </c>
      <c r="W35" s="23" t="str">
        <f t="shared" si="18"/>
        <v/>
      </c>
      <c r="X35" s="23" t="str">
        <f t="shared" si="18"/>
        <v/>
      </c>
      <c r="Y35" s="23" t="str">
        <f t="shared" si="18"/>
        <v/>
      </c>
      <c r="Z35" s="23" t="str">
        <f t="shared" si="18"/>
        <v/>
      </c>
      <c r="AA35" s="23" t="str">
        <f t="shared" si="18"/>
        <v/>
      </c>
      <c r="AB35" s="23" t="str">
        <f t="shared" si="18"/>
        <v/>
      </c>
      <c r="AC35" s="23" t="str">
        <f t="shared" si="18"/>
        <v/>
      </c>
      <c r="AD35" s="23" t="str">
        <f t="shared" si="18"/>
        <v/>
      </c>
      <c r="AE35" s="23" t="str">
        <f t="shared" si="18"/>
        <v/>
      </c>
      <c r="AF35" s="23" t="str">
        <f t="shared" si="18"/>
        <v/>
      </c>
      <c r="AG35" s="23" t="str">
        <f t="shared" si="18"/>
        <v/>
      </c>
      <c r="AH35" s="20">
        <f>SUM(AH33:AH34)</f>
        <v>2</v>
      </c>
      <c r="AI35" s="21">
        <f>SUM(AI33:AI34)</f>
        <v>0</v>
      </c>
      <c r="AJ35" s="21">
        <f>SUM(AJ33:AJ34)</f>
        <v>1</v>
      </c>
      <c r="AK35" s="21">
        <f t="shared" ref="AK35:AL35" si="19">SUM(AK33:AK34)</f>
        <v>0</v>
      </c>
      <c r="AL35" s="21">
        <f t="shared" si="19"/>
        <v>0</v>
      </c>
      <c r="AM35" s="31">
        <v>14.14</v>
      </c>
      <c r="AN35" s="24">
        <f>IF(A34&lt;$A$3,2.08,(NETWORKDAYS(A34,$A$2)/21.66667)*2.08)</f>
        <v>2.08</v>
      </c>
      <c r="AO35" s="24">
        <f>+AN35</f>
        <v>2.08</v>
      </c>
      <c r="AP35" s="31"/>
      <c r="AQ35" s="24">
        <f>+AM35-AI35</f>
        <v>14.14</v>
      </c>
      <c r="AR35" s="21">
        <f>+AP35-AJ35</f>
        <v>-1</v>
      </c>
    </row>
    <row r="36" spans="1:44" s="42" customFormat="1" ht="6.75" customHeight="1" x14ac:dyDescent="0.25">
      <c r="A36" s="60"/>
      <c r="B36" s="68"/>
      <c r="C36" s="90"/>
      <c r="D36" s="60"/>
      <c r="E36" s="60"/>
      <c r="F36" s="60"/>
      <c r="G36" s="60"/>
      <c r="H36" s="60"/>
      <c r="I36" s="60"/>
      <c r="J36" s="60"/>
      <c r="K36" s="60"/>
      <c r="L36" s="60"/>
      <c r="M36" s="60"/>
      <c r="N36" s="60"/>
      <c r="O36" s="60"/>
      <c r="P36" s="60"/>
      <c r="Q36" s="60"/>
      <c r="R36" s="60"/>
      <c r="S36" s="60"/>
      <c r="T36" s="60"/>
      <c r="U36" s="60"/>
      <c r="V36" s="60"/>
      <c r="W36" s="60"/>
      <c r="X36" s="60"/>
      <c r="Y36" s="60"/>
      <c r="Z36" s="60"/>
      <c r="AA36" s="60"/>
      <c r="AB36" s="60"/>
      <c r="AC36" s="60"/>
      <c r="AD36" s="60"/>
      <c r="AE36" s="60"/>
      <c r="AF36" s="60"/>
      <c r="AG36" s="60"/>
      <c r="AH36" s="28"/>
      <c r="AI36" s="28"/>
      <c r="AJ36" s="28"/>
      <c r="AK36" s="28"/>
      <c r="AL36" s="28"/>
      <c r="AM36" s="60"/>
      <c r="AN36" s="28"/>
      <c r="AO36" s="28"/>
      <c r="AP36" s="60"/>
      <c r="AQ36" s="72"/>
      <c r="AR36" s="28"/>
    </row>
    <row r="37" spans="1:44" s="42" customFormat="1" ht="12.95" customHeight="1" x14ac:dyDescent="0.25">
      <c r="A37" s="66" t="s">
        <v>29</v>
      </c>
      <c r="B37" s="69" t="s">
        <v>13</v>
      </c>
      <c r="C37" s="87"/>
      <c r="D37" s="33"/>
      <c r="E37" s="33"/>
      <c r="F37" s="33"/>
      <c r="G37" s="33" t="s">
        <v>7</v>
      </c>
      <c r="H37" s="33"/>
      <c r="I37" s="33"/>
      <c r="J37" s="33"/>
      <c r="K37" s="33"/>
      <c r="L37" s="33"/>
      <c r="M37" s="33"/>
      <c r="N37" s="33"/>
      <c r="O37" s="33"/>
      <c r="P37" s="33"/>
      <c r="Q37" s="33"/>
      <c r="R37" s="33"/>
      <c r="S37" s="33"/>
      <c r="T37" s="33"/>
      <c r="U37" s="33"/>
      <c r="V37" s="33"/>
      <c r="W37" s="33"/>
      <c r="X37" s="33"/>
      <c r="Y37" s="33"/>
      <c r="Z37" s="33"/>
      <c r="AA37" s="33"/>
      <c r="AB37" s="33"/>
      <c r="AC37" s="33"/>
      <c r="AD37" s="33"/>
      <c r="AE37" s="33"/>
      <c r="AF37" s="33"/>
      <c r="AG37" s="33"/>
      <c r="AH37" s="20">
        <f>COUNTA(Juin!$C37:$AF37)</f>
        <v>1</v>
      </c>
      <c r="AI37" s="21">
        <f>(COUNTIFS(Juin!$C37:$AF37,("cp")))/2</f>
        <v>0</v>
      </c>
      <c r="AJ37" s="21">
        <f>COUNTIFS(Juin!$C37:$AG37,"RTT")/2</f>
        <v>0.5</v>
      </c>
      <c r="AK37" s="21">
        <f>COUNTIFS(Juin!$C37:$AG37,"m")/2</f>
        <v>0</v>
      </c>
      <c r="AL37" s="21">
        <f>COUNTIFS(Juin!$C37:$AG37,"a")/2</f>
        <v>0</v>
      </c>
      <c r="AM37" s="57"/>
      <c r="AN37" s="22"/>
      <c r="AO37" s="22"/>
      <c r="AP37" s="57"/>
      <c r="AQ37" s="71"/>
      <c r="AR37" s="22"/>
    </row>
    <row r="38" spans="1:44" s="42" customFormat="1" ht="12.95" customHeight="1" x14ac:dyDescent="0.25">
      <c r="A38" s="67">
        <v>41821</v>
      </c>
      <c r="B38" s="69" t="s">
        <v>19</v>
      </c>
      <c r="C38" s="87"/>
      <c r="D38" s="33"/>
      <c r="E38" s="33"/>
      <c r="F38" s="33"/>
      <c r="G38" s="33" t="s">
        <v>7</v>
      </c>
      <c r="H38" s="33"/>
      <c r="I38" s="33"/>
      <c r="J38" s="33"/>
      <c r="K38" s="33"/>
      <c r="L38" s="33"/>
      <c r="M38" s="33"/>
      <c r="N38" s="33"/>
      <c r="O38" s="33"/>
      <c r="P38" s="33"/>
      <c r="Q38" s="33"/>
      <c r="R38" s="33"/>
      <c r="S38" s="33"/>
      <c r="T38" s="33"/>
      <c r="U38" s="33"/>
      <c r="V38" s="33"/>
      <c r="W38" s="33"/>
      <c r="X38" s="33"/>
      <c r="Y38" s="33"/>
      <c r="Z38" s="33"/>
      <c r="AA38" s="33"/>
      <c r="AB38" s="33"/>
      <c r="AC38" s="33"/>
      <c r="AD38" s="33"/>
      <c r="AE38" s="33"/>
      <c r="AF38" s="33"/>
      <c r="AG38" s="33"/>
      <c r="AH38" s="20">
        <f>COUNTA(Juin!$C38:$AF38)</f>
        <v>1</v>
      </c>
      <c r="AI38" s="21">
        <f>(COUNTIFS(Juin!$C38:$AF38,("cp")))/2</f>
        <v>0</v>
      </c>
      <c r="AJ38" s="21">
        <f>COUNTIFS(Juin!$C38:$AG38,"RTT")/2</f>
        <v>0.5</v>
      </c>
      <c r="AK38" s="21">
        <f>COUNTIFS(Juin!$C38:$AG38,"m")/2</f>
        <v>0</v>
      </c>
      <c r="AL38" s="21">
        <f>COUNTIFS(Juin!$C38:$AG38,"a")/2</f>
        <v>0</v>
      </c>
      <c r="AM38" s="57"/>
      <c r="AN38" s="22"/>
      <c r="AO38" s="22"/>
      <c r="AP38" s="57"/>
      <c r="AQ38" s="71"/>
      <c r="AR38" s="22"/>
    </row>
    <row r="39" spans="1:44" s="42" customFormat="1" ht="12.95" customHeight="1" x14ac:dyDescent="0.25">
      <c r="A39" s="66"/>
      <c r="B39" s="69"/>
      <c r="C39" s="88" t="str">
        <f t="shared" ref="C39:AG39" si="20">IF(C37&gt;0,C37,IF(C38&gt;0,C38,""))</f>
        <v/>
      </c>
      <c r="D39" s="23" t="str">
        <f t="shared" si="20"/>
        <v/>
      </c>
      <c r="E39" s="23" t="str">
        <f t="shared" si="20"/>
        <v/>
      </c>
      <c r="F39" s="23" t="str">
        <f t="shared" si="20"/>
        <v/>
      </c>
      <c r="G39" s="23" t="str">
        <f t="shared" si="20"/>
        <v>RTT</v>
      </c>
      <c r="H39" s="23" t="str">
        <f t="shared" si="20"/>
        <v/>
      </c>
      <c r="I39" s="23" t="str">
        <f t="shared" si="20"/>
        <v/>
      </c>
      <c r="J39" s="23" t="str">
        <f t="shared" si="20"/>
        <v/>
      </c>
      <c r="K39" s="23" t="str">
        <f t="shared" si="20"/>
        <v/>
      </c>
      <c r="L39" s="23" t="str">
        <f t="shared" si="20"/>
        <v/>
      </c>
      <c r="M39" s="23" t="str">
        <f t="shared" si="20"/>
        <v/>
      </c>
      <c r="N39" s="23" t="str">
        <f t="shared" si="20"/>
        <v/>
      </c>
      <c r="O39" s="23" t="str">
        <f t="shared" si="20"/>
        <v/>
      </c>
      <c r="P39" s="23" t="str">
        <f t="shared" si="20"/>
        <v/>
      </c>
      <c r="Q39" s="23" t="str">
        <f t="shared" si="20"/>
        <v/>
      </c>
      <c r="R39" s="23" t="str">
        <f t="shared" si="20"/>
        <v/>
      </c>
      <c r="S39" s="23" t="str">
        <f t="shared" si="20"/>
        <v/>
      </c>
      <c r="T39" s="23" t="str">
        <f t="shared" si="20"/>
        <v/>
      </c>
      <c r="U39" s="23" t="str">
        <f t="shared" si="20"/>
        <v/>
      </c>
      <c r="V39" s="23" t="str">
        <f t="shared" si="20"/>
        <v/>
      </c>
      <c r="W39" s="23" t="str">
        <f t="shared" si="20"/>
        <v/>
      </c>
      <c r="X39" s="23" t="str">
        <f t="shared" si="20"/>
        <v/>
      </c>
      <c r="Y39" s="23" t="str">
        <f t="shared" si="20"/>
        <v/>
      </c>
      <c r="Z39" s="23" t="str">
        <f t="shared" si="20"/>
        <v/>
      </c>
      <c r="AA39" s="23" t="str">
        <f t="shared" si="20"/>
        <v/>
      </c>
      <c r="AB39" s="23" t="str">
        <f t="shared" si="20"/>
        <v/>
      </c>
      <c r="AC39" s="23" t="str">
        <f t="shared" si="20"/>
        <v/>
      </c>
      <c r="AD39" s="23" t="str">
        <f t="shared" si="20"/>
        <v/>
      </c>
      <c r="AE39" s="23" t="str">
        <f t="shared" si="20"/>
        <v/>
      </c>
      <c r="AF39" s="23" t="str">
        <f t="shared" si="20"/>
        <v/>
      </c>
      <c r="AG39" s="23" t="str">
        <f t="shared" si="20"/>
        <v/>
      </c>
      <c r="AH39" s="20">
        <f>SUM(AH37:AH38)</f>
        <v>2</v>
      </c>
      <c r="AI39" s="21">
        <f>SUM(AI37:AI38)</f>
        <v>0</v>
      </c>
      <c r="AJ39" s="21">
        <f>SUM(AJ37:AJ38)</f>
        <v>1</v>
      </c>
      <c r="AK39" s="21">
        <f t="shared" ref="AK39:AL39" si="21">SUM(AK37:AK38)</f>
        <v>0</v>
      </c>
      <c r="AL39" s="21">
        <f t="shared" si="21"/>
        <v>0</v>
      </c>
      <c r="AM39" s="31">
        <v>20.38</v>
      </c>
      <c r="AN39" s="24">
        <f>IF(A38&lt;$A$3,2.08,(NETWORKDAYS(A38,$A$2)/21.66667)*2.08)</f>
        <v>2.08</v>
      </c>
      <c r="AO39" s="24">
        <f>+AN39</f>
        <v>2.08</v>
      </c>
      <c r="AP39" s="31"/>
      <c r="AQ39" s="24">
        <f>+AM39-AI39</f>
        <v>20.38</v>
      </c>
      <c r="AR39" s="21">
        <f>+AP39-AJ39</f>
        <v>-1</v>
      </c>
    </row>
    <row r="40" spans="1:44" s="42" customFormat="1" ht="6.75" customHeight="1" x14ac:dyDescent="0.25">
      <c r="A40" s="60"/>
      <c r="B40" s="68"/>
      <c r="C40" s="90"/>
      <c r="D40" s="60"/>
      <c r="E40" s="60"/>
      <c r="F40" s="60"/>
      <c r="G40" s="60"/>
      <c r="H40" s="60"/>
      <c r="I40" s="60"/>
      <c r="J40" s="60"/>
      <c r="K40" s="60"/>
      <c r="L40" s="60"/>
      <c r="M40" s="60"/>
      <c r="N40" s="60"/>
      <c r="O40" s="60"/>
      <c r="P40" s="60"/>
      <c r="Q40" s="60"/>
      <c r="R40" s="60"/>
      <c r="S40" s="60"/>
      <c r="T40" s="60"/>
      <c r="U40" s="60"/>
      <c r="V40" s="60"/>
      <c r="W40" s="60"/>
      <c r="X40" s="60"/>
      <c r="Y40" s="60"/>
      <c r="Z40" s="60"/>
      <c r="AA40" s="60"/>
      <c r="AB40" s="60"/>
      <c r="AC40" s="60"/>
      <c r="AD40" s="60"/>
      <c r="AE40" s="60"/>
      <c r="AF40" s="60"/>
      <c r="AG40" s="60"/>
      <c r="AH40" s="28"/>
      <c r="AI40" s="28"/>
      <c r="AJ40" s="28"/>
      <c r="AK40" s="28"/>
      <c r="AL40" s="28"/>
      <c r="AM40" s="60"/>
      <c r="AN40" s="28"/>
      <c r="AO40" s="28"/>
      <c r="AP40" s="60"/>
      <c r="AQ40" s="73"/>
      <c r="AR40" s="29"/>
    </row>
    <row r="41" spans="1:44" s="42" customFormat="1" ht="12.95" customHeight="1" x14ac:dyDescent="0.25">
      <c r="A41" s="66" t="s">
        <v>30</v>
      </c>
      <c r="B41" s="69" t="s">
        <v>13</v>
      </c>
      <c r="C41" s="87"/>
      <c r="D41" s="33"/>
      <c r="E41" s="33"/>
      <c r="F41" s="33"/>
      <c r="G41" s="33" t="s">
        <v>7</v>
      </c>
      <c r="H41" s="33"/>
      <c r="I41" s="33"/>
      <c r="J41" s="33"/>
      <c r="K41" s="33"/>
      <c r="L41" s="33"/>
      <c r="M41" s="33"/>
      <c r="N41" s="33"/>
      <c r="O41" s="33"/>
      <c r="P41" s="33"/>
      <c r="Q41" s="33"/>
      <c r="R41" s="33" t="s">
        <v>7</v>
      </c>
      <c r="S41" s="33"/>
      <c r="T41" s="33"/>
      <c r="U41" s="33"/>
      <c r="V41" s="33"/>
      <c r="W41" s="33"/>
      <c r="X41" s="33"/>
      <c r="Y41" s="33"/>
      <c r="Z41" s="33"/>
      <c r="AA41" s="33"/>
      <c r="AB41" s="33"/>
      <c r="AC41" s="33"/>
      <c r="AD41" s="33"/>
      <c r="AE41" s="33"/>
      <c r="AF41" s="33"/>
      <c r="AG41" s="33"/>
      <c r="AH41" s="20">
        <f>COUNTA(Juin!$C41:$AF41)</f>
        <v>2</v>
      </c>
      <c r="AI41" s="21">
        <f>(COUNTIFS(Juin!$C41:$AF41,("cp")))/2</f>
        <v>0</v>
      </c>
      <c r="AJ41" s="21">
        <f>COUNTIFS(Juin!$C41:$AG41,"RTT")/2</f>
        <v>1</v>
      </c>
      <c r="AK41" s="21">
        <f>COUNTIFS(Juin!$C41:$AG41,"m")/2</f>
        <v>0</v>
      </c>
      <c r="AL41" s="21">
        <f>COUNTIFS(Juin!$C41:$AG41,"a")/2</f>
        <v>0</v>
      </c>
      <c r="AM41" s="57"/>
      <c r="AN41" s="22"/>
      <c r="AO41" s="22"/>
      <c r="AP41" s="57"/>
      <c r="AQ41" s="71"/>
      <c r="AR41" s="22"/>
    </row>
    <row r="42" spans="1:44" s="42" customFormat="1" ht="12.95" customHeight="1" x14ac:dyDescent="0.25">
      <c r="A42" s="67">
        <v>40575</v>
      </c>
      <c r="B42" s="69" t="s">
        <v>19</v>
      </c>
      <c r="C42" s="87"/>
      <c r="D42" s="33"/>
      <c r="E42" s="33"/>
      <c r="F42" s="33"/>
      <c r="G42" s="33" t="s">
        <v>7</v>
      </c>
      <c r="H42" s="33"/>
      <c r="I42" s="33"/>
      <c r="J42" s="33"/>
      <c r="K42" s="33"/>
      <c r="L42" s="33"/>
      <c r="M42" s="33"/>
      <c r="N42" s="33"/>
      <c r="O42" s="33"/>
      <c r="P42" s="33"/>
      <c r="Q42" s="33"/>
      <c r="R42" s="33" t="s">
        <v>7</v>
      </c>
      <c r="S42" s="33"/>
      <c r="T42" s="33"/>
      <c r="U42" s="33"/>
      <c r="V42" s="33"/>
      <c r="W42" s="33"/>
      <c r="X42" s="33"/>
      <c r="Y42" s="33"/>
      <c r="Z42" s="33"/>
      <c r="AA42" s="33"/>
      <c r="AB42" s="33"/>
      <c r="AC42" s="33"/>
      <c r="AD42" s="33"/>
      <c r="AE42" s="33"/>
      <c r="AF42" s="33"/>
      <c r="AG42" s="33"/>
      <c r="AH42" s="20">
        <f>COUNTA(Juin!$C42:$AF42)</f>
        <v>2</v>
      </c>
      <c r="AI42" s="21">
        <f>(COUNTIFS(Juin!$C42:$AF42,("cp")))/2</f>
        <v>0</v>
      </c>
      <c r="AJ42" s="21">
        <f>COUNTIFS(Juin!$C42:$AG42,"RTT")/2</f>
        <v>1</v>
      </c>
      <c r="AK42" s="21">
        <f>COUNTIFS(Juin!$C42:$AG42,"m")/2</f>
        <v>0</v>
      </c>
      <c r="AL42" s="21">
        <f>COUNTIFS(Juin!$C42:$AG42,"a")/2</f>
        <v>0</v>
      </c>
      <c r="AM42" s="57"/>
      <c r="AN42" s="22"/>
      <c r="AO42" s="22"/>
      <c r="AP42" s="57"/>
      <c r="AQ42" s="71"/>
      <c r="AR42" s="22"/>
    </row>
    <row r="43" spans="1:44" s="42" customFormat="1" ht="12.95" customHeight="1" x14ac:dyDescent="0.25">
      <c r="A43" s="66"/>
      <c r="B43" s="69"/>
      <c r="C43" s="88" t="str">
        <f t="shared" ref="C43:AG43" si="22">IF(C41&gt;0,C41,IF(C42&gt;0,C42,""))</f>
        <v/>
      </c>
      <c r="D43" s="23" t="str">
        <f t="shared" si="22"/>
        <v/>
      </c>
      <c r="E43" s="23" t="str">
        <f t="shared" si="22"/>
        <v/>
      </c>
      <c r="F43" s="23" t="str">
        <f t="shared" si="22"/>
        <v/>
      </c>
      <c r="G43" s="23" t="str">
        <f t="shared" si="22"/>
        <v>RTT</v>
      </c>
      <c r="H43" s="23" t="str">
        <f t="shared" si="22"/>
        <v/>
      </c>
      <c r="I43" s="23" t="str">
        <f t="shared" si="22"/>
        <v/>
      </c>
      <c r="J43" s="23" t="str">
        <f t="shared" si="22"/>
        <v/>
      </c>
      <c r="K43" s="23" t="str">
        <f t="shared" si="22"/>
        <v/>
      </c>
      <c r="L43" s="23" t="str">
        <f t="shared" si="22"/>
        <v/>
      </c>
      <c r="M43" s="23" t="str">
        <f t="shared" si="22"/>
        <v/>
      </c>
      <c r="N43" s="23" t="str">
        <f t="shared" si="22"/>
        <v/>
      </c>
      <c r="O43" s="23" t="str">
        <f t="shared" si="22"/>
        <v/>
      </c>
      <c r="P43" s="23" t="str">
        <f t="shared" si="22"/>
        <v/>
      </c>
      <c r="Q43" s="23" t="str">
        <f t="shared" si="22"/>
        <v/>
      </c>
      <c r="R43" s="23" t="str">
        <f t="shared" si="22"/>
        <v>RTT</v>
      </c>
      <c r="S43" s="23" t="str">
        <f t="shared" si="22"/>
        <v/>
      </c>
      <c r="T43" s="23" t="str">
        <f t="shared" si="22"/>
        <v/>
      </c>
      <c r="U43" s="23" t="str">
        <f t="shared" si="22"/>
        <v/>
      </c>
      <c r="V43" s="23" t="str">
        <f t="shared" si="22"/>
        <v/>
      </c>
      <c r="W43" s="23" t="str">
        <f t="shared" si="22"/>
        <v/>
      </c>
      <c r="X43" s="23" t="str">
        <f t="shared" si="22"/>
        <v/>
      </c>
      <c r="Y43" s="23" t="str">
        <f t="shared" si="22"/>
        <v/>
      </c>
      <c r="Z43" s="23" t="str">
        <f t="shared" si="22"/>
        <v/>
      </c>
      <c r="AA43" s="23" t="str">
        <f t="shared" si="22"/>
        <v/>
      </c>
      <c r="AB43" s="23" t="str">
        <f t="shared" si="22"/>
        <v/>
      </c>
      <c r="AC43" s="23" t="str">
        <f t="shared" si="22"/>
        <v/>
      </c>
      <c r="AD43" s="23" t="str">
        <f t="shared" si="22"/>
        <v/>
      </c>
      <c r="AE43" s="23" t="str">
        <f t="shared" si="22"/>
        <v/>
      </c>
      <c r="AF43" s="23" t="str">
        <f t="shared" si="22"/>
        <v/>
      </c>
      <c r="AG43" s="23" t="str">
        <f t="shared" si="22"/>
        <v/>
      </c>
      <c r="AH43" s="20">
        <f>SUM(AH41:AH42)</f>
        <v>4</v>
      </c>
      <c r="AI43" s="21">
        <f>SUM(AI41:AI42)</f>
        <v>0</v>
      </c>
      <c r="AJ43" s="21">
        <f>SUM(AJ41:AJ42)</f>
        <v>2</v>
      </c>
      <c r="AK43" s="21">
        <f t="shared" ref="AK43:AL43" si="23">SUM(AK41:AK42)</f>
        <v>0</v>
      </c>
      <c r="AL43" s="21">
        <f t="shared" si="23"/>
        <v>0</v>
      </c>
      <c r="AM43" s="31">
        <v>24.96</v>
      </c>
      <c r="AN43" s="24">
        <f>IF(A42&lt;$A$3,2.08,(NETWORKDAYS(A42,$A$2)/21.66667)*2.08)</f>
        <v>2.08</v>
      </c>
      <c r="AO43" s="24">
        <f>+AN43</f>
        <v>2.08</v>
      </c>
      <c r="AP43" s="31"/>
      <c r="AQ43" s="24">
        <f>+AM43-AI43</f>
        <v>24.96</v>
      </c>
      <c r="AR43" s="21">
        <f>+AP43-AJ43</f>
        <v>-2</v>
      </c>
    </row>
    <row r="44" spans="1:44" s="42" customFormat="1" ht="6.75" customHeight="1" x14ac:dyDescent="0.25">
      <c r="A44" s="60"/>
      <c r="B44" s="68"/>
      <c r="C44" s="90"/>
      <c r="D44" s="60"/>
      <c r="E44" s="60"/>
      <c r="F44" s="60"/>
      <c r="G44" s="60"/>
      <c r="H44" s="60"/>
      <c r="I44" s="60"/>
      <c r="J44" s="60"/>
      <c r="K44" s="60"/>
      <c r="L44" s="60"/>
      <c r="M44" s="60"/>
      <c r="N44" s="60"/>
      <c r="O44" s="60"/>
      <c r="P44" s="60"/>
      <c r="Q44" s="60"/>
      <c r="R44" s="60"/>
      <c r="S44" s="60"/>
      <c r="T44" s="60"/>
      <c r="U44" s="60"/>
      <c r="V44" s="60"/>
      <c r="W44" s="60"/>
      <c r="X44" s="60"/>
      <c r="Y44" s="60"/>
      <c r="Z44" s="60"/>
      <c r="AA44" s="60"/>
      <c r="AB44" s="60"/>
      <c r="AC44" s="60"/>
      <c r="AD44" s="60"/>
      <c r="AE44" s="60"/>
      <c r="AF44" s="60"/>
      <c r="AG44" s="60"/>
      <c r="AH44" s="28"/>
      <c r="AI44" s="28"/>
      <c r="AJ44" s="28"/>
      <c r="AK44" s="28"/>
      <c r="AL44" s="28"/>
      <c r="AM44" s="60"/>
      <c r="AN44" s="28"/>
      <c r="AO44" s="28"/>
      <c r="AP44" s="60"/>
      <c r="AQ44" s="73"/>
      <c r="AR44" s="29"/>
    </row>
    <row r="45" spans="1:44" s="42" customFormat="1" ht="12.95" customHeight="1" x14ac:dyDescent="0.25">
      <c r="A45" s="66" t="s">
        <v>31</v>
      </c>
      <c r="B45" s="69" t="s">
        <v>13</v>
      </c>
      <c r="C45" s="87"/>
      <c r="D45" s="33"/>
      <c r="E45" s="33"/>
      <c r="F45" s="33"/>
      <c r="G45" s="33"/>
      <c r="H45" s="33"/>
      <c r="I45" s="33"/>
      <c r="J45" s="33"/>
      <c r="K45" s="33"/>
      <c r="L45" s="33"/>
      <c r="M45" s="33"/>
      <c r="N45" s="33"/>
      <c r="O45" s="33"/>
      <c r="P45" s="33"/>
      <c r="Q45" s="33"/>
      <c r="R45" s="33"/>
      <c r="S45" s="33"/>
      <c r="T45" s="33"/>
      <c r="U45" s="33"/>
      <c r="V45" s="33"/>
      <c r="W45" s="33"/>
      <c r="X45" s="33"/>
      <c r="Y45" s="33"/>
      <c r="Z45" s="33"/>
      <c r="AA45" s="33"/>
      <c r="AB45" s="33"/>
      <c r="AC45" s="33"/>
      <c r="AD45" s="33"/>
      <c r="AE45" s="33"/>
      <c r="AF45" s="33"/>
      <c r="AG45" s="33"/>
      <c r="AH45" s="20">
        <f>COUNTA(Juin!$C45:$AF45)</f>
        <v>0</v>
      </c>
      <c r="AI45" s="21">
        <f>(COUNTIFS(Juin!$C45:$AF45,("cp")))/2</f>
        <v>0</v>
      </c>
      <c r="AJ45" s="21">
        <f>COUNTIFS(Juin!$C45:$AG45,"RTT")/2</f>
        <v>0</v>
      </c>
      <c r="AK45" s="21">
        <f>COUNTIFS(Juin!$C45:$AG45,"m")/2</f>
        <v>0</v>
      </c>
      <c r="AL45" s="21">
        <f>COUNTIFS(Juin!$C45:$AG45,"a")/2</f>
        <v>0</v>
      </c>
      <c r="AM45" s="57"/>
      <c r="AN45" s="22"/>
      <c r="AO45" s="22"/>
      <c r="AP45" s="57"/>
      <c r="AQ45" s="71"/>
      <c r="AR45" s="22"/>
    </row>
    <row r="46" spans="1:44" s="42" customFormat="1" ht="12.95" customHeight="1" x14ac:dyDescent="0.25">
      <c r="A46" s="67">
        <v>42793</v>
      </c>
      <c r="B46" s="69" t="s">
        <v>19</v>
      </c>
      <c r="C46" s="87"/>
      <c r="D46" s="33"/>
      <c r="E46" s="33"/>
      <c r="F46" s="33"/>
      <c r="G46" s="33"/>
      <c r="H46" s="33"/>
      <c r="I46" s="33"/>
      <c r="J46" s="33"/>
      <c r="K46" s="33"/>
      <c r="L46" s="33"/>
      <c r="M46" s="33"/>
      <c r="N46" s="33"/>
      <c r="O46" s="33"/>
      <c r="P46" s="33"/>
      <c r="Q46" s="33"/>
      <c r="R46" s="33"/>
      <c r="S46" s="33"/>
      <c r="T46" s="33"/>
      <c r="U46" s="33"/>
      <c r="V46" s="33"/>
      <c r="W46" s="33"/>
      <c r="X46" s="33"/>
      <c r="Y46" s="33"/>
      <c r="Z46" s="33"/>
      <c r="AA46" s="33"/>
      <c r="AB46" s="33"/>
      <c r="AC46" s="33"/>
      <c r="AD46" s="33"/>
      <c r="AE46" s="33"/>
      <c r="AF46" s="33"/>
      <c r="AG46" s="33"/>
      <c r="AH46" s="20">
        <f>COUNTA(Juin!$C46:$AF46)</f>
        <v>0</v>
      </c>
      <c r="AI46" s="21">
        <f>(COUNTIFS(Juin!$C46:$AF46,("cp")))/2</f>
        <v>0</v>
      </c>
      <c r="AJ46" s="21">
        <f>COUNTIFS(Juin!$C46:$AG46,"RTT")/2</f>
        <v>0</v>
      </c>
      <c r="AK46" s="21">
        <f>COUNTIFS(Juin!$C46:$AG46,"m")/2</f>
        <v>0</v>
      </c>
      <c r="AL46" s="21">
        <f>COUNTIFS(Juin!$C46:$AG46,"a")/2</f>
        <v>0</v>
      </c>
      <c r="AM46" s="57"/>
      <c r="AN46" s="22"/>
      <c r="AO46" s="22"/>
      <c r="AP46" s="57"/>
      <c r="AQ46" s="71"/>
      <c r="AR46" s="22"/>
    </row>
    <row r="47" spans="1:44" s="42" customFormat="1" ht="12.95" customHeight="1" x14ac:dyDescent="0.25">
      <c r="A47" s="66"/>
      <c r="B47" s="69"/>
      <c r="C47" s="88" t="str">
        <f t="shared" ref="C47:AG47" si="24">IF(C45&gt;0,C45,IF(C46&gt;0,C46,""))</f>
        <v/>
      </c>
      <c r="D47" s="23" t="str">
        <f t="shared" si="24"/>
        <v/>
      </c>
      <c r="E47" s="23" t="str">
        <f t="shared" si="24"/>
        <v/>
      </c>
      <c r="F47" s="23" t="str">
        <f t="shared" si="24"/>
        <v/>
      </c>
      <c r="G47" s="23" t="str">
        <f t="shared" si="24"/>
        <v/>
      </c>
      <c r="H47" s="23" t="str">
        <f t="shared" si="24"/>
        <v/>
      </c>
      <c r="I47" s="23" t="str">
        <f t="shared" si="24"/>
        <v/>
      </c>
      <c r="J47" s="23" t="str">
        <f t="shared" si="24"/>
        <v/>
      </c>
      <c r="K47" s="23" t="str">
        <f t="shared" si="24"/>
        <v/>
      </c>
      <c r="L47" s="23" t="str">
        <f t="shared" si="24"/>
        <v/>
      </c>
      <c r="M47" s="23" t="str">
        <f t="shared" si="24"/>
        <v/>
      </c>
      <c r="N47" s="23" t="str">
        <f t="shared" si="24"/>
        <v/>
      </c>
      <c r="O47" s="23" t="str">
        <f t="shared" si="24"/>
        <v/>
      </c>
      <c r="P47" s="23" t="str">
        <f t="shared" si="24"/>
        <v/>
      </c>
      <c r="Q47" s="23" t="str">
        <f t="shared" si="24"/>
        <v/>
      </c>
      <c r="R47" s="23" t="str">
        <f t="shared" si="24"/>
        <v/>
      </c>
      <c r="S47" s="23" t="str">
        <f t="shared" si="24"/>
        <v/>
      </c>
      <c r="T47" s="23" t="str">
        <f t="shared" si="24"/>
        <v/>
      </c>
      <c r="U47" s="23" t="str">
        <f t="shared" si="24"/>
        <v/>
      </c>
      <c r="V47" s="23" t="str">
        <f t="shared" si="24"/>
        <v/>
      </c>
      <c r="W47" s="23" t="str">
        <f t="shared" si="24"/>
        <v/>
      </c>
      <c r="X47" s="23" t="str">
        <f t="shared" si="24"/>
        <v/>
      </c>
      <c r="Y47" s="23" t="str">
        <f t="shared" si="24"/>
        <v/>
      </c>
      <c r="Z47" s="23" t="str">
        <f t="shared" si="24"/>
        <v/>
      </c>
      <c r="AA47" s="23" t="str">
        <f t="shared" si="24"/>
        <v/>
      </c>
      <c r="AB47" s="23" t="str">
        <f t="shared" si="24"/>
        <v/>
      </c>
      <c r="AC47" s="23" t="str">
        <f t="shared" si="24"/>
        <v/>
      </c>
      <c r="AD47" s="23" t="str">
        <f t="shared" si="24"/>
        <v/>
      </c>
      <c r="AE47" s="23" t="str">
        <f t="shared" si="24"/>
        <v/>
      </c>
      <c r="AF47" s="23" t="str">
        <f t="shared" si="24"/>
        <v/>
      </c>
      <c r="AG47" s="23" t="str">
        <f t="shared" si="24"/>
        <v/>
      </c>
      <c r="AH47" s="20">
        <f>SUM(AH45:AH46)</f>
        <v>0</v>
      </c>
      <c r="AI47" s="21">
        <f>SUM(AI45:AI46)</f>
        <v>0</v>
      </c>
      <c r="AJ47" s="21">
        <f>SUM(AJ45:AJ46)</f>
        <v>0</v>
      </c>
      <c r="AK47" s="21">
        <f t="shared" ref="AK47:AL47" si="25">SUM(AK45:AK46)</f>
        <v>0</v>
      </c>
      <c r="AL47" s="21">
        <f t="shared" si="25"/>
        <v>0</v>
      </c>
      <c r="AM47" s="31">
        <v>6.41</v>
      </c>
      <c r="AN47" s="24">
        <f>IF(A46&lt;$A$3,2.08,(NETWORKDAYS(A46,$A$2)/21.66667)*2.08)</f>
        <v>2.08</v>
      </c>
      <c r="AO47" s="24">
        <f>+AN47</f>
        <v>2.08</v>
      </c>
      <c r="AP47" s="31"/>
      <c r="AQ47" s="24">
        <f>+AM47-AI47</f>
        <v>6.41</v>
      </c>
      <c r="AR47" s="21">
        <f>+AP47-AJ47</f>
        <v>0</v>
      </c>
    </row>
    <row r="48" spans="1:44" s="42" customFormat="1" ht="6.75" customHeight="1" x14ac:dyDescent="0.25">
      <c r="A48" s="60"/>
      <c r="B48" s="68"/>
      <c r="C48" s="90"/>
      <c r="D48" s="60"/>
      <c r="E48" s="60"/>
      <c r="F48" s="60"/>
      <c r="G48" s="60"/>
      <c r="H48" s="60"/>
      <c r="I48" s="60"/>
      <c r="J48" s="60"/>
      <c r="K48" s="60"/>
      <c r="L48" s="60"/>
      <c r="M48" s="60"/>
      <c r="N48" s="60"/>
      <c r="O48" s="60"/>
      <c r="P48" s="60"/>
      <c r="Q48" s="60"/>
      <c r="R48" s="60"/>
      <c r="S48" s="60"/>
      <c r="T48" s="60"/>
      <c r="U48" s="60"/>
      <c r="V48" s="60"/>
      <c r="W48" s="60"/>
      <c r="X48" s="60"/>
      <c r="Y48" s="60"/>
      <c r="Z48" s="60"/>
      <c r="AA48" s="60"/>
      <c r="AB48" s="60"/>
      <c r="AC48" s="60"/>
      <c r="AD48" s="60"/>
      <c r="AE48" s="60"/>
      <c r="AF48" s="60"/>
      <c r="AG48" s="60"/>
      <c r="AH48" s="28"/>
      <c r="AI48" s="28"/>
      <c r="AJ48" s="28"/>
      <c r="AK48" s="28"/>
      <c r="AL48" s="28"/>
      <c r="AM48" s="60"/>
      <c r="AN48" s="28"/>
      <c r="AO48" s="28"/>
      <c r="AP48" s="60"/>
      <c r="AQ48" s="73"/>
      <c r="AR48" s="29"/>
    </row>
    <row r="49" spans="1:44" s="42" customFormat="1" ht="12.95" customHeight="1" x14ac:dyDescent="0.25">
      <c r="A49" s="66" t="s">
        <v>32</v>
      </c>
      <c r="B49" s="69" t="s">
        <v>13</v>
      </c>
      <c r="C49" s="87"/>
      <c r="D49" s="33"/>
      <c r="E49" s="33"/>
      <c r="F49" s="33"/>
      <c r="G49" s="33"/>
      <c r="H49" s="33"/>
      <c r="I49" s="33"/>
      <c r="J49" s="33"/>
      <c r="K49" s="33"/>
      <c r="L49" s="33"/>
      <c r="M49" s="33"/>
      <c r="N49" s="33"/>
      <c r="O49" s="33"/>
      <c r="P49" s="33"/>
      <c r="Q49" s="33"/>
      <c r="R49" s="33"/>
      <c r="S49" s="33"/>
      <c r="T49" s="33"/>
      <c r="U49" s="33"/>
      <c r="V49" s="33"/>
      <c r="W49" s="33"/>
      <c r="X49" s="33"/>
      <c r="Y49" s="33"/>
      <c r="Z49" s="33"/>
      <c r="AA49" s="33"/>
      <c r="AB49" s="33"/>
      <c r="AC49" s="33"/>
      <c r="AD49" s="33"/>
      <c r="AE49" s="33"/>
      <c r="AF49" s="33"/>
      <c r="AG49" s="33"/>
      <c r="AH49" s="20">
        <f>COUNTA(Juin!$C49:$AF49)</f>
        <v>0</v>
      </c>
      <c r="AI49" s="21">
        <f>(COUNTIFS(Juin!$C49:$AF49,("cp")))/2</f>
        <v>0</v>
      </c>
      <c r="AJ49" s="21">
        <f>COUNTIFS(Juin!$C49:$AG49,"RTT")/2</f>
        <v>0</v>
      </c>
      <c r="AK49" s="21">
        <f>COUNTIFS(Juin!$C49:$AG49,"m")/2</f>
        <v>0</v>
      </c>
      <c r="AL49" s="21">
        <f>COUNTIFS(Juin!$C49:$AG49,"a")/2</f>
        <v>0</v>
      </c>
      <c r="AM49" s="57"/>
      <c r="AN49" s="22"/>
      <c r="AO49" s="22"/>
      <c r="AP49" s="57"/>
      <c r="AQ49" s="71"/>
      <c r="AR49" s="22"/>
    </row>
    <row r="50" spans="1:44" s="42" customFormat="1" ht="12.95" customHeight="1" x14ac:dyDescent="0.25">
      <c r="A50" s="67">
        <v>42660</v>
      </c>
      <c r="B50" s="69" t="s">
        <v>19</v>
      </c>
      <c r="C50" s="87"/>
      <c r="D50" s="33"/>
      <c r="E50" s="33"/>
      <c r="F50" s="33"/>
      <c r="G50" s="33"/>
      <c r="H50" s="33"/>
      <c r="I50" s="33"/>
      <c r="J50" s="33"/>
      <c r="K50" s="33"/>
      <c r="L50" s="33"/>
      <c r="M50" s="33"/>
      <c r="N50" s="33"/>
      <c r="O50" s="33"/>
      <c r="P50" s="33"/>
      <c r="Q50" s="33"/>
      <c r="R50" s="33"/>
      <c r="S50" s="33"/>
      <c r="T50" s="33"/>
      <c r="U50" s="33"/>
      <c r="V50" s="33"/>
      <c r="W50" s="33"/>
      <c r="X50" s="33"/>
      <c r="Y50" s="33"/>
      <c r="Z50" s="33"/>
      <c r="AA50" s="33"/>
      <c r="AB50" s="33"/>
      <c r="AC50" s="33"/>
      <c r="AD50" s="33"/>
      <c r="AE50" s="33"/>
      <c r="AF50" s="33"/>
      <c r="AG50" s="33"/>
      <c r="AH50" s="20">
        <f>COUNTA(Juin!$C50:$AF50)</f>
        <v>0</v>
      </c>
      <c r="AI50" s="21">
        <f>(COUNTIFS(Juin!$C50:$AF50,("cp")))/2</f>
        <v>0</v>
      </c>
      <c r="AJ50" s="21">
        <f>COUNTIFS(Juin!$C50:$AG50,"RTT")/2</f>
        <v>0</v>
      </c>
      <c r="AK50" s="21">
        <f>COUNTIFS(Juin!$C50:$AG50,"m")/2</f>
        <v>0</v>
      </c>
      <c r="AL50" s="21">
        <f>COUNTIFS(Juin!$C50:$AG50,"a")/2</f>
        <v>0</v>
      </c>
      <c r="AM50" s="57"/>
      <c r="AN50" s="22"/>
      <c r="AO50" s="22"/>
      <c r="AP50" s="57"/>
      <c r="AQ50" s="71"/>
      <c r="AR50" s="22"/>
    </row>
    <row r="51" spans="1:44" s="42" customFormat="1" ht="12.95" customHeight="1" x14ac:dyDescent="0.25">
      <c r="A51" s="66"/>
      <c r="B51" s="69"/>
      <c r="C51" s="88" t="str">
        <f t="shared" ref="C51:AG51" si="26">IF(C49&gt;0,C49,IF(C50&gt;0,C50,""))</f>
        <v/>
      </c>
      <c r="D51" s="23" t="str">
        <f t="shared" si="26"/>
        <v/>
      </c>
      <c r="E51" s="23" t="str">
        <f t="shared" si="26"/>
        <v/>
      </c>
      <c r="F51" s="23" t="str">
        <f t="shared" si="26"/>
        <v/>
      </c>
      <c r="G51" s="23" t="str">
        <f t="shared" si="26"/>
        <v/>
      </c>
      <c r="H51" s="23" t="str">
        <f t="shared" si="26"/>
        <v/>
      </c>
      <c r="I51" s="23" t="str">
        <f t="shared" si="26"/>
        <v/>
      </c>
      <c r="J51" s="23" t="str">
        <f t="shared" si="26"/>
        <v/>
      </c>
      <c r="K51" s="23" t="str">
        <f t="shared" si="26"/>
        <v/>
      </c>
      <c r="L51" s="23" t="str">
        <f t="shared" si="26"/>
        <v/>
      </c>
      <c r="M51" s="23" t="str">
        <f t="shared" si="26"/>
        <v/>
      </c>
      <c r="N51" s="23" t="str">
        <f t="shared" si="26"/>
        <v/>
      </c>
      <c r="O51" s="23" t="str">
        <f t="shared" si="26"/>
        <v/>
      </c>
      <c r="P51" s="23" t="str">
        <f t="shared" si="26"/>
        <v/>
      </c>
      <c r="Q51" s="23" t="str">
        <f t="shared" si="26"/>
        <v/>
      </c>
      <c r="R51" s="23" t="str">
        <f t="shared" si="26"/>
        <v/>
      </c>
      <c r="S51" s="23" t="str">
        <f t="shared" si="26"/>
        <v/>
      </c>
      <c r="T51" s="23" t="str">
        <f t="shared" si="26"/>
        <v/>
      </c>
      <c r="U51" s="23" t="str">
        <f t="shared" si="26"/>
        <v/>
      </c>
      <c r="V51" s="23" t="str">
        <f t="shared" si="26"/>
        <v/>
      </c>
      <c r="W51" s="23" t="str">
        <f t="shared" si="26"/>
        <v/>
      </c>
      <c r="X51" s="23" t="str">
        <f t="shared" si="26"/>
        <v/>
      </c>
      <c r="Y51" s="23" t="str">
        <f t="shared" si="26"/>
        <v/>
      </c>
      <c r="Z51" s="23" t="str">
        <f t="shared" si="26"/>
        <v/>
      </c>
      <c r="AA51" s="23" t="str">
        <f t="shared" si="26"/>
        <v/>
      </c>
      <c r="AB51" s="23" t="str">
        <f t="shared" si="26"/>
        <v/>
      </c>
      <c r="AC51" s="23" t="str">
        <f t="shared" si="26"/>
        <v/>
      </c>
      <c r="AD51" s="23" t="str">
        <f t="shared" si="26"/>
        <v/>
      </c>
      <c r="AE51" s="23" t="str">
        <f t="shared" si="26"/>
        <v/>
      </c>
      <c r="AF51" s="23" t="str">
        <f t="shared" si="26"/>
        <v/>
      </c>
      <c r="AG51" s="23" t="str">
        <f t="shared" si="26"/>
        <v/>
      </c>
      <c r="AH51" s="20">
        <f>SUM(AH49:AH50)</f>
        <v>0</v>
      </c>
      <c r="AI51" s="21">
        <f>SUM(AI49:AI50)</f>
        <v>0</v>
      </c>
      <c r="AJ51" s="21">
        <f>SUM(AJ49:AJ50)</f>
        <v>0</v>
      </c>
      <c r="AK51" s="21">
        <f t="shared" ref="AK51:AL51" si="27">SUM(AK49:AK50)</f>
        <v>0</v>
      </c>
      <c r="AL51" s="21">
        <f t="shared" si="27"/>
        <v>0</v>
      </c>
      <c r="AM51" s="31">
        <v>15.68</v>
      </c>
      <c r="AN51" s="24">
        <f>IF(A50&lt;$A$3,2.08,(NETWORKDAYS(A50,$A$2)/21.66667)*2.08)</f>
        <v>2.08</v>
      </c>
      <c r="AO51" s="24">
        <f>+AN51</f>
        <v>2.08</v>
      </c>
      <c r="AP51" s="31"/>
      <c r="AQ51" s="24">
        <f>+AM51-AI51</f>
        <v>15.68</v>
      </c>
      <c r="AR51" s="21">
        <f>+AP51-AJ51</f>
        <v>0</v>
      </c>
    </row>
    <row r="52" spans="1:44" s="42" customFormat="1" ht="6.75" customHeight="1" x14ac:dyDescent="0.25">
      <c r="A52" s="60"/>
      <c r="B52" s="68"/>
      <c r="C52" s="90"/>
      <c r="D52" s="60"/>
      <c r="E52" s="60"/>
      <c r="F52" s="60"/>
      <c r="G52" s="60"/>
      <c r="H52" s="60"/>
      <c r="I52" s="60"/>
      <c r="J52" s="60"/>
      <c r="K52" s="60"/>
      <c r="L52" s="60"/>
      <c r="M52" s="60"/>
      <c r="N52" s="60"/>
      <c r="O52" s="60"/>
      <c r="P52" s="60"/>
      <c r="Q52" s="60"/>
      <c r="R52" s="60"/>
      <c r="S52" s="60"/>
      <c r="T52" s="60"/>
      <c r="U52" s="60"/>
      <c r="V52" s="60"/>
      <c r="W52" s="60"/>
      <c r="X52" s="60"/>
      <c r="Y52" s="60"/>
      <c r="Z52" s="60"/>
      <c r="AA52" s="60"/>
      <c r="AB52" s="60"/>
      <c r="AC52" s="60"/>
      <c r="AD52" s="60"/>
      <c r="AE52" s="60"/>
      <c r="AF52" s="60"/>
      <c r="AG52" s="60"/>
      <c r="AH52" s="28"/>
      <c r="AI52" s="28"/>
      <c r="AJ52" s="28"/>
      <c r="AK52" s="28"/>
      <c r="AL52" s="28"/>
      <c r="AM52" s="60"/>
      <c r="AN52" s="28"/>
      <c r="AO52" s="28"/>
      <c r="AP52" s="60"/>
      <c r="AQ52" s="73"/>
      <c r="AR52" s="29"/>
    </row>
    <row r="53" spans="1:44" s="42" customFormat="1" ht="12.95" customHeight="1" x14ac:dyDescent="0.25">
      <c r="A53" s="66" t="s">
        <v>33</v>
      </c>
      <c r="B53" s="69" t="s">
        <v>13</v>
      </c>
      <c r="C53" s="87"/>
      <c r="D53" s="33"/>
      <c r="E53" s="33"/>
      <c r="F53" s="33"/>
      <c r="G53" s="33"/>
      <c r="H53" s="33"/>
      <c r="I53" s="33"/>
      <c r="J53" s="33"/>
      <c r="K53" s="33"/>
      <c r="L53" s="33"/>
      <c r="M53" s="33"/>
      <c r="N53" s="33" t="s">
        <v>7</v>
      </c>
      <c r="O53" s="33" t="s">
        <v>7</v>
      </c>
      <c r="P53" s="33"/>
      <c r="Q53" s="33"/>
      <c r="R53" s="33"/>
      <c r="S53" s="33"/>
      <c r="T53" s="33"/>
      <c r="U53" s="33"/>
      <c r="V53" s="33"/>
      <c r="W53" s="33"/>
      <c r="X53" s="33"/>
      <c r="Y53" s="33"/>
      <c r="Z53" s="33"/>
      <c r="AA53" s="33"/>
      <c r="AB53" s="33"/>
      <c r="AC53" s="33"/>
      <c r="AD53" s="33"/>
      <c r="AE53" s="33"/>
      <c r="AF53" s="33"/>
      <c r="AG53" s="33"/>
      <c r="AH53" s="20">
        <f>COUNTA(Juin!$C53:$AF53)</f>
        <v>2</v>
      </c>
      <c r="AI53" s="21">
        <f>(COUNTIFS(Juin!$C53:$AF53,("cp")))/2</f>
        <v>0</v>
      </c>
      <c r="AJ53" s="21">
        <f>COUNTIFS(Juin!$C53:$AG53,"RTT")/2</f>
        <v>1</v>
      </c>
      <c r="AK53" s="21">
        <f>COUNTIFS(Juin!$C53:$AG53,"m")/2</f>
        <v>0</v>
      </c>
      <c r="AL53" s="21">
        <f>COUNTIFS(Juin!$C53:$AG53,"a")/2</f>
        <v>0</v>
      </c>
      <c r="AM53" s="57"/>
      <c r="AN53" s="22"/>
      <c r="AO53" s="22"/>
      <c r="AP53" s="57"/>
      <c r="AQ53" s="71"/>
      <c r="AR53" s="22"/>
    </row>
    <row r="54" spans="1:44" s="42" customFormat="1" ht="12.95" customHeight="1" x14ac:dyDescent="0.25">
      <c r="A54" s="67">
        <v>42646</v>
      </c>
      <c r="B54" s="69" t="s">
        <v>19</v>
      </c>
      <c r="C54" s="87"/>
      <c r="D54" s="33"/>
      <c r="E54" s="33"/>
      <c r="F54" s="33"/>
      <c r="G54" s="33"/>
      <c r="H54" s="33"/>
      <c r="I54" s="33"/>
      <c r="J54" s="33"/>
      <c r="K54" s="33"/>
      <c r="L54" s="33"/>
      <c r="M54" s="33"/>
      <c r="N54" s="33" t="s">
        <v>7</v>
      </c>
      <c r="O54" s="33" t="s">
        <v>7</v>
      </c>
      <c r="P54" s="33"/>
      <c r="Q54" s="33"/>
      <c r="R54" s="33"/>
      <c r="S54" s="33"/>
      <c r="T54" s="33"/>
      <c r="U54" s="33"/>
      <c r="V54" s="33"/>
      <c r="W54" s="33"/>
      <c r="X54" s="33"/>
      <c r="Y54" s="33"/>
      <c r="Z54" s="33"/>
      <c r="AA54" s="33"/>
      <c r="AB54" s="33"/>
      <c r="AC54" s="33"/>
      <c r="AD54" s="33"/>
      <c r="AE54" s="33"/>
      <c r="AF54" s="33"/>
      <c r="AG54" s="33"/>
      <c r="AH54" s="20">
        <f>COUNTA(Juin!$C54:$AF54)</f>
        <v>2</v>
      </c>
      <c r="AI54" s="21">
        <f>(COUNTIFS(Juin!$C54:$AF54,("cp")))/2</f>
        <v>0</v>
      </c>
      <c r="AJ54" s="21">
        <f>COUNTIFS(Juin!$C54:$AG54,"RTT")/2</f>
        <v>1</v>
      </c>
      <c r="AK54" s="21">
        <f>COUNTIFS(Juin!$C54:$AG54,"m")/2</f>
        <v>0</v>
      </c>
      <c r="AL54" s="21">
        <f>COUNTIFS(Juin!$C54:$AG54,"a")/2</f>
        <v>0</v>
      </c>
      <c r="AM54" s="57"/>
      <c r="AN54" s="22"/>
      <c r="AO54" s="22"/>
      <c r="AP54" s="57"/>
      <c r="AQ54" s="71"/>
      <c r="AR54" s="22"/>
    </row>
    <row r="55" spans="1:44" s="42" customFormat="1" ht="12.95" customHeight="1" x14ac:dyDescent="0.25">
      <c r="A55" s="66"/>
      <c r="B55" s="69"/>
      <c r="C55" s="88" t="str">
        <f t="shared" ref="C55:AG55" si="28">IF(C53&gt;0,C53,IF(C54&gt;0,C54,""))</f>
        <v/>
      </c>
      <c r="D55" s="23" t="str">
        <f t="shared" si="28"/>
        <v/>
      </c>
      <c r="E55" s="23" t="str">
        <f t="shared" si="28"/>
        <v/>
      </c>
      <c r="F55" s="23" t="str">
        <f t="shared" si="28"/>
        <v/>
      </c>
      <c r="G55" s="23" t="str">
        <f t="shared" si="28"/>
        <v/>
      </c>
      <c r="H55" s="23" t="str">
        <f t="shared" si="28"/>
        <v/>
      </c>
      <c r="I55" s="23" t="str">
        <f t="shared" si="28"/>
        <v/>
      </c>
      <c r="J55" s="23" t="str">
        <f t="shared" si="28"/>
        <v/>
      </c>
      <c r="K55" s="23" t="str">
        <f t="shared" si="28"/>
        <v/>
      </c>
      <c r="L55" s="23" t="str">
        <f t="shared" si="28"/>
        <v/>
      </c>
      <c r="M55" s="23" t="str">
        <f t="shared" si="28"/>
        <v/>
      </c>
      <c r="N55" s="23" t="str">
        <f t="shared" si="28"/>
        <v>RTT</v>
      </c>
      <c r="O55" s="23" t="str">
        <f t="shared" si="28"/>
        <v>RTT</v>
      </c>
      <c r="P55" s="23" t="str">
        <f t="shared" si="28"/>
        <v/>
      </c>
      <c r="Q55" s="23" t="str">
        <f t="shared" si="28"/>
        <v/>
      </c>
      <c r="R55" s="23" t="str">
        <f t="shared" si="28"/>
        <v/>
      </c>
      <c r="S55" s="23" t="str">
        <f t="shared" si="28"/>
        <v/>
      </c>
      <c r="T55" s="23" t="str">
        <f t="shared" si="28"/>
        <v/>
      </c>
      <c r="U55" s="23" t="str">
        <f t="shared" si="28"/>
        <v/>
      </c>
      <c r="V55" s="23" t="str">
        <f t="shared" si="28"/>
        <v/>
      </c>
      <c r="W55" s="23" t="str">
        <f t="shared" si="28"/>
        <v/>
      </c>
      <c r="X55" s="23" t="str">
        <f t="shared" si="28"/>
        <v/>
      </c>
      <c r="Y55" s="23" t="str">
        <f t="shared" si="28"/>
        <v/>
      </c>
      <c r="Z55" s="23" t="str">
        <f t="shared" si="28"/>
        <v/>
      </c>
      <c r="AA55" s="23" t="str">
        <f t="shared" si="28"/>
        <v/>
      </c>
      <c r="AB55" s="23" t="str">
        <f t="shared" si="28"/>
        <v/>
      </c>
      <c r="AC55" s="23" t="str">
        <f t="shared" si="28"/>
        <v/>
      </c>
      <c r="AD55" s="23" t="str">
        <f t="shared" si="28"/>
        <v/>
      </c>
      <c r="AE55" s="23" t="str">
        <f t="shared" si="28"/>
        <v/>
      </c>
      <c r="AF55" s="23" t="str">
        <f t="shared" si="28"/>
        <v/>
      </c>
      <c r="AG55" s="23" t="str">
        <f t="shared" si="28"/>
        <v/>
      </c>
      <c r="AH55" s="20">
        <f>SUM(AH53:AH54)</f>
        <v>4</v>
      </c>
      <c r="AI55" s="21">
        <f>SUM(AI53:AI54)</f>
        <v>0</v>
      </c>
      <c r="AJ55" s="21">
        <f>SUM(AJ53:AJ54)</f>
        <v>2</v>
      </c>
      <c r="AK55" s="21">
        <f t="shared" ref="AK55:AL55" si="29">SUM(AK53:AK54)</f>
        <v>0</v>
      </c>
      <c r="AL55" s="21">
        <f t="shared" si="29"/>
        <v>0</v>
      </c>
      <c r="AM55" s="31">
        <v>16.64</v>
      </c>
      <c r="AN55" s="24">
        <f>IF(A54&lt;$A$3,2.08,(NETWORKDAYS(A54,$A$2)/21.66667)*2.08)</f>
        <v>2.08</v>
      </c>
      <c r="AO55" s="24">
        <f>+AN55</f>
        <v>2.08</v>
      </c>
      <c r="AP55" s="31"/>
      <c r="AQ55" s="24">
        <f>+AM55-AI55</f>
        <v>16.64</v>
      </c>
      <c r="AR55" s="21">
        <f>+AP55-AJ55</f>
        <v>-2</v>
      </c>
    </row>
    <row r="56" spans="1:44" s="42" customFormat="1" ht="6.75" customHeight="1" x14ac:dyDescent="0.25">
      <c r="A56" s="60" t="s">
        <v>13</v>
      </c>
      <c r="B56" s="68" t="s">
        <v>13</v>
      </c>
      <c r="C56" s="90"/>
      <c r="D56" s="60"/>
      <c r="E56" s="60"/>
      <c r="F56" s="60"/>
      <c r="G56" s="60"/>
      <c r="H56" s="60"/>
      <c r="I56" s="60"/>
      <c r="J56" s="60"/>
      <c r="K56" s="60"/>
      <c r="L56" s="60"/>
      <c r="M56" s="60"/>
      <c r="N56" s="60"/>
      <c r="O56" s="60"/>
      <c r="P56" s="60"/>
      <c r="Q56" s="60"/>
      <c r="R56" s="60"/>
      <c r="S56" s="60"/>
      <c r="T56" s="60"/>
      <c r="U56" s="60"/>
      <c r="V56" s="60"/>
      <c r="W56" s="60"/>
      <c r="X56" s="60"/>
      <c r="Y56" s="60"/>
      <c r="Z56" s="60"/>
      <c r="AA56" s="60"/>
      <c r="AB56" s="60"/>
      <c r="AC56" s="60"/>
      <c r="AD56" s="60"/>
      <c r="AE56" s="60"/>
      <c r="AF56" s="60"/>
      <c r="AG56" s="60"/>
      <c r="AH56" s="28">
        <v>0</v>
      </c>
      <c r="AI56" s="28">
        <v>0</v>
      </c>
      <c r="AJ56" s="28">
        <v>0</v>
      </c>
      <c r="AK56" s="28">
        <v>0</v>
      </c>
      <c r="AL56" s="28">
        <v>0</v>
      </c>
      <c r="AM56" s="60"/>
      <c r="AN56" s="28"/>
      <c r="AO56" s="28"/>
      <c r="AP56" s="60"/>
      <c r="AQ56" s="73"/>
      <c r="AR56" s="29"/>
    </row>
    <row r="57" spans="1:44" s="42" customFormat="1" ht="12.95" customHeight="1" x14ac:dyDescent="0.25">
      <c r="A57" s="66" t="s">
        <v>34</v>
      </c>
      <c r="B57" s="69" t="s">
        <v>13</v>
      </c>
      <c r="C57" s="87"/>
      <c r="D57" s="33"/>
      <c r="E57" s="33"/>
      <c r="F57" s="33"/>
      <c r="G57" s="33"/>
      <c r="H57" s="33"/>
      <c r="I57" s="33"/>
      <c r="J57" s="33"/>
      <c r="K57" s="33"/>
      <c r="L57" s="33"/>
      <c r="M57" s="33"/>
      <c r="N57" s="33" t="s">
        <v>7</v>
      </c>
      <c r="O57" s="33"/>
      <c r="P57" s="33"/>
      <c r="Q57" s="33"/>
      <c r="R57" s="33"/>
      <c r="S57" s="33"/>
      <c r="T57" s="33"/>
      <c r="U57" s="33"/>
      <c r="V57" s="33"/>
      <c r="W57" s="33"/>
      <c r="X57" s="33"/>
      <c r="Y57" s="33"/>
      <c r="Z57" s="33"/>
      <c r="AA57" s="33"/>
      <c r="AB57" s="33"/>
      <c r="AC57" s="33"/>
      <c r="AD57" s="33"/>
      <c r="AE57" s="33"/>
      <c r="AF57" s="33"/>
      <c r="AG57" s="33"/>
      <c r="AH57" s="20">
        <f>COUNTA(Juin!$C57:$AF57)</f>
        <v>1</v>
      </c>
      <c r="AI57" s="21">
        <f>(COUNTIFS(Juin!$C57:$AF57,("cp")))/2</f>
        <v>0</v>
      </c>
      <c r="AJ57" s="21">
        <f>COUNTIFS(Juin!$C57:$AG57,"RTT")/2</f>
        <v>0.5</v>
      </c>
      <c r="AK57" s="21">
        <f>COUNTIFS(Juin!$C57:$AG57,"m")/2</f>
        <v>0</v>
      </c>
      <c r="AL57" s="21">
        <f>COUNTIFS(Juin!$C57:$AG57,"a")/2</f>
        <v>0</v>
      </c>
      <c r="AM57" s="57"/>
      <c r="AN57" s="22"/>
      <c r="AO57" s="22"/>
      <c r="AP57" s="57"/>
      <c r="AQ57" s="71"/>
      <c r="AR57" s="22"/>
    </row>
    <row r="58" spans="1:44" s="42" customFormat="1" ht="12.95" customHeight="1" x14ac:dyDescent="0.25">
      <c r="A58" s="67">
        <v>42410</v>
      </c>
      <c r="B58" s="69" t="s">
        <v>19</v>
      </c>
      <c r="C58" s="87"/>
      <c r="D58" s="33"/>
      <c r="E58" s="33"/>
      <c r="F58" s="33"/>
      <c r="G58" s="33"/>
      <c r="H58" s="33"/>
      <c r="I58" s="33"/>
      <c r="J58" s="33"/>
      <c r="K58" s="33"/>
      <c r="L58" s="33"/>
      <c r="M58" s="33"/>
      <c r="N58" s="33" t="s">
        <v>7</v>
      </c>
      <c r="O58" s="33"/>
      <c r="P58" s="33"/>
      <c r="Q58" s="33"/>
      <c r="R58" s="33"/>
      <c r="S58" s="33"/>
      <c r="T58" s="33"/>
      <c r="U58" s="33"/>
      <c r="V58" s="33"/>
      <c r="W58" s="33"/>
      <c r="X58" s="33"/>
      <c r="Y58" s="33"/>
      <c r="Z58" s="33"/>
      <c r="AA58" s="33"/>
      <c r="AB58" s="33"/>
      <c r="AC58" s="33"/>
      <c r="AD58" s="33"/>
      <c r="AE58" s="33"/>
      <c r="AF58" s="33"/>
      <c r="AG58" s="33"/>
      <c r="AH58" s="20">
        <f>COUNTA(Juin!$C58:$AF58)</f>
        <v>1</v>
      </c>
      <c r="AI58" s="21">
        <f>(COUNTIFS(Juin!$C58:$AF58,("cp")))/2</f>
        <v>0</v>
      </c>
      <c r="AJ58" s="21">
        <f>COUNTIFS(Juin!$C58:$AG58,"RTT")/2</f>
        <v>0.5</v>
      </c>
      <c r="AK58" s="21">
        <f>COUNTIFS(Juin!$C58:$AG58,"m")/2</f>
        <v>0</v>
      </c>
      <c r="AL58" s="21">
        <f>COUNTIFS(Juin!$C58:$AG58,"a")/2</f>
        <v>0</v>
      </c>
      <c r="AM58" s="57"/>
      <c r="AN58" s="22"/>
      <c r="AO58" s="22"/>
      <c r="AP58" s="57"/>
      <c r="AQ58" s="71"/>
      <c r="AR58" s="22"/>
    </row>
    <row r="59" spans="1:44" s="42" customFormat="1" ht="12.95" customHeight="1" x14ac:dyDescent="0.25">
      <c r="A59" s="66"/>
      <c r="B59" s="69"/>
      <c r="C59" s="88" t="str">
        <f t="shared" ref="C59:AG59" si="30">IF(C57&gt;0,C57,IF(C58&gt;0,C58,""))</f>
        <v/>
      </c>
      <c r="D59" s="23" t="str">
        <f t="shared" si="30"/>
        <v/>
      </c>
      <c r="E59" s="23" t="str">
        <f t="shared" si="30"/>
        <v/>
      </c>
      <c r="F59" s="23" t="str">
        <f t="shared" si="30"/>
        <v/>
      </c>
      <c r="G59" s="23" t="str">
        <f t="shared" si="30"/>
        <v/>
      </c>
      <c r="H59" s="23" t="str">
        <f t="shared" si="30"/>
        <v/>
      </c>
      <c r="I59" s="23" t="str">
        <f t="shared" si="30"/>
        <v/>
      </c>
      <c r="J59" s="23" t="str">
        <f t="shared" si="30"/>
        <v/>
      </c>
      <c r="K59" s="23" t="str">
        <f t="shared" si="30"/>
        <v/>
      </c>
      <c r="L59" s="23" t="str">
        <f t="shared" si="30"/>
        <v/>
      </c>
      <c r="M59" s="23" t="str">
        <f t="shared" si="30"/>
        <v/>
      </c>
      <c r="N59" s="23" t="str">
        <f>IF(N58&gt;0,N58,IF(#REF!&gt;0,#REF!,""))</f>
        <v>RTT</v>
      </c>
      <c r="O59" s="23" t="str">
        <f t="shared" si="30"/>
        <v/>
      </c>
      <c r="P59" s="23" t="str">
        <f t="shared" si="30"/>
        <v/>
      </c>
      <c r="Q59" s="23" t="str">
        <f t="shared" si="30"/>
        <v/>
      </c>
      <c r="R59" s="23" t="str">
        <f t="shared" si="30"/>
        <v/>
      </c>
      <c r="S59" s="23" t="str">
        <f t="shared" si="30"/>
        <v/>
      </c>
      <c r="T59" s="23" t="str">
        <f t="shared" si="30"/>
        <v/>
      </c>
      <c r="U59" s="23" t="str">
        <f t="shared" si="30"/>
        <v/>
      </c>
      <c r="V59" s="23" t="str">
        <f t="shared" si="30"/>
        <v/>
      </c>
      <c r="W59" s="23" t="str">
        <f t="shared" si="30"/>
        <v/>
      </c>
      <c r="X59" s="23" t="str">
        <f t="shared" si="30"/>
        <v/>
      </c>
      <c r="Y59" s="23" t="str">
        <f t="shared" si="30"/>
        <v/>
      </c>
      <c r="Z59" s="23" t="str">
        <f t="shared" si="30"/>
        <v/>
      </c>
      <c r="AA59" s="23" t="str">
        <f t="shared" si="30"/>
        <v/>
      </c>
      <c r="AB59" s="23" t="str">
        <f t="shared" si="30"/>
        <v/>
      </c>
      <c r="AC59" s="23" t="str">
        <f t="shared" si="30"/>
        <v/>
      </c>
      <c r="AD59" s="23" t="str">
        <f t="shared" si="30"/>
        <v/>
      </c>
      <c r="AE59" s="23" t="str">
        <f t="shared" si="30"/>
        <v/>
      </c>
      <c r="AF59" s="23" t="str">
        <f t="shared" si="30"/>
        <v/>
      </c>
      <c r="AG59" s="23" t="str">
        <f t="shared" si="30"/>
        <v/>
      </c>
      <c r="AH59" s="20">
        <f>SUM(AH57:AH58)</f>
        <v>2</v>
      </c>
      <c r="AI59" s="21">
        <f>SUM(AI57:AI58)</f>
        <v>0</v>
      </c>
      <c r="AJ59" s="21">
        <f>SUM(AJ57:AJ58)</f>
        <v>1</v>
      </c>
      <c r="AK59" s="21">
        <f t="shared" ref="AK59:AL59" si="31">SUM(AK57:AK58)</f>
        <v>0</v>
      </c>
      <c r="AL59" s="21">
        <f t="shared" si="31"/>
        <v>0</v>
      </c>
      <c r="AM59" s="31">
        <v>22.46</v>
      </c>
      <c r="AN59" s="24">
        <f>IF(A58&lt;$A$3,2.08,(NETWORKDAYS(A58,$A$2)/21.66667)*2.08)</f>
        <v>2.08</v>
      </c>
      <c r="AO59" s="24">
        <f>+AN59</f>
        <v>2.08</v>
      </c>
      <c r="AP59" s="31"/>
      <c r="AQ59" s="24">
        <f>+AM59-AI59</f>
        <v>22.46</v>
      </c>
      <c r="AR59" s="21">
        <f>+AP59-AJ59</f>
        <v>-1</v>
      </c>
    </row>
    <row r="60" spans="1:44" s="42" customFormat="1" ht="6.75" customHeight="1" x14ac:dyDescent="0.25">
      <c r="A60" s="62"/>
      <c r="B60" s="69"/>
      <c r="C60" s="91"/>
      <c r="D60" s="62"/>
      <c r="E60" s="62"/>
      <c r="F60" s="62"/>
      <c r="G60" s="62"/>
      <c r="H60" s="62"/>
      <c r="I60" s="62"/>
      <c r="J60" s="62"/>
      <c r="K60" s="62"/>
      <c r="L60" s="62"/>
      <c r="M60" s="62"/>
      <c r="N60" s="62"/>
      <c r="O60" s="62"/>
      <c r="P60" s="62"/>
      <c r="Q60" s="62"/>
      <c r="R60" s="62"/>
      <c r="S60" s="62"/>
      <c r="T60" s="62"/>
      <c r="U60" s="62"/>
      <c r="V60" s="62"/>
      <c r="W60" s="62"/>
      <c r="X60" s="62"/>
      <c r="Y60" s="62"/>
      <c r="Z60" s="62"/>
      <c r="AA60" s="62"/>
      <c r="AB60" s="62"/>
      <c r="AC60" s="62"/>
      <c r="AD60" s="62"/>
      <c r="AE60" s="62"/>
      <c r="AF60" s="62"/>
      <c r="AG60" s="62"/>
      <c r="AH60" s="56"/>
      <c r="AI60" s="56"/>
      <c r="AJ60" s="56"/>
      <c r="AK60" s="56"/>
      <c r="AL60" s="56"/>
      <c r="AM60" s="62"/>
      <c r="AN60" s="56"/>
      <c r="AO60" s="56"/>
      <c r="AP60" s="62"/>
      <c r="AQ60" s="73"/>
      <c r="AR60" s="29"/>
    </row>
    <row r="61" spans="1:44" s="42" customFormat="1" ht="12.95" customHeight="1" x14ac:dyDescent="0.25">
      <c r="A61" s="66" t="s">
        <v>35</v>
      </c>
      <c r="B61" s="69" t="s">
        <v>13</v>
      </c>
      <c r="C61" s="87"/>
      <c r="D61" s="33"/>
      <c r="E61" s="33"/>
      <c r="F61" s="33"/>
      <c r="G61" s="33"/>
      <c r="H61" s="33"/>
      <c r="I61" s="33"/>
      <c r="J61" s="33"/>
      <c r="K61" s="33"/>
      <c r="L61" s="33"/>
      <c r="M61" s="33"/>
      <c r="N61" s="33"/>
      <c r="O61" s="33"/>
      <c r="P61" s="33"/>
      <c r="Q61" s="33"/>
      <c r="R61" s="33"/>
      <c r="S61" s="33"/>
      <c r="T61" s="33"/>
      <c r="U61" s="33"/>
      <c r="V61" s="33"/>
      <c r="W61" s="33"/>
      <c r="X61" s="33"/>
      <c r="Y61" s="33"/>
      <c r="Z61" s="33"/>
      <c r="AA61" s="33"/>
      <c r="AB61" s="33"/>
      <c r="AC61" s="33"/>
      <c r="AD61" s="33"/>
      <c r="AE61" s="33"/>
      <c r="AF61" s="33"/>
      <c r="AG61" s="33"/>
      <c r="AH61" s="20">
        <f>COUNTA(Juin!$C61:$AF61)</f>
        <v>0</v>
      </c>
      <c r="AI61" s="21">
        <f>(COUNTIFS(Juin!$C61:$AF61,("cp")))/2</f>
        <v>0</v>
      </c>
      <c r="AJ61" s="21">
        <f>COUNTIFS(Juin!$C61:$AG61,"RTT")/2</f>
        <v>0</v>
      </c>
      <c r="AK61" s="21">
        <f>COUNTIFS(Juin!$C61:$AG61,"m")/2</f>
        <v>0</v>
      </c>
      <c r="AL61" s="21">
        <f>COUNTIFS(Juin!$C61:$AG61,"a")/2</f>
        <v>0</v>
      </c>
      <c r="AM61" s="57"/>
      <c r="AN61" s="22"/>
      <c r="AO61" s="22"/>
      <c r="AP61" s="57"/>
      <c r="AQ61" s="71"/>
      <c r="AR61" s="22"/>
    </row>
    <row r="62" spans="1:44" s="42" customFormat="1" ht="12.95" customHeight="1" x14ac:dyDescent="0.25">
      <c r="A62" s="67">
        <v>41701</v>
      </c>
      <c r="B62" s="69" t="s">
        <v>19</v>
      </c>
      <c r="C62" s="87"/>
      <c r="D62" s="33"/>
      <c r="E62" s="33"/>
      <c r="F62" s="33"/>
      <c r="G62" s="33"/>
      <c r="H62" s="33"/>
      <c r="I62" s="33"/>
      <c r="J62" s="33"/>
      <c r="K62" s="33"/>
      <c r="L62" s="33"/>
      <c r="M62" s="33"/>
      <c r="N62" s="33"/>
      <c r="O62" s="33"/>
      <c r="P62" s="33"/>
      <c r="Q62" s="33"/>
      <c r="R62" s="33"/>
      <c r="S62" s="33"/>
      <c r="T62" s="33"/>
      <c r="U62" s="33"/>
      <c r="V62" s="33"/>
      <c r="W62" s="33"/>
      <c r="X62" s="33"/>
      <c r="Y62" s="33"/>
      <c r="Z62" s="33"/>
      <c r="AA62" s="33"/>
      <c r="AB62" s="33"/>
      <c r="AC62" s="33"/>
      <c r="AD62" s="33"/>
      <c r="AE62" s="33"/>
      <c r="AF62" s="33"/>
      <c r="AG62" s="33"/>
      <c r="AH62" s="20">
        <f>COUNTA(Juin!$C62:$AF62)</f>
        <v>0</v>
      </c>
      <c r="AI62" s="21">
        <f>(COUNTIFS(Juin!$C62:$AF62,("cp")))/2</f>
        <v>0</v>
      </c>
      <c r="AJ62" s="21">
        <f>COUNTIFS(Juin!$C62:$AG62,"RTT")/2</f>
        <v>0</v>
      </c>
      <c r="AK62" s="21">
        <f>COUNTIFS(Juin!$C62:$AG62,"m")/2</f>
        <v>0</v>
      </c>
      <c r="AL62" s="21">
        <f>COUNTIFS(Juin!$C62:$AG62,"a")/2</f>
        <v>0</v>
      </c>
      <c r="AM62" s="57"/>
      <c r="AN62" s="22"/>
      <c r="AO62" s="22"/>
      <c r="AP62" s="57"/>
      <c r="AQ62" s="71"/>
      <c r="AR62" s="22"/>
    </row>
    <row r="63" spans="1:44" s="42" customFormat="1" ht="12.95" customHeight="1" x14ac:dyDescent="0.25">
      <c r="A63" s="66"/>
      <c r="B63" s="69"/>
      <c r="C63" s="88" t="str">
        <f t="shared" ref="C63:AG63" si="32">IF(C61&gt;0,C61,IF(C62&gt;0,C62,""))</f>
        <v/>
      </c>
      <c r="D63" s="23" t="str">
        <f t="shared" si="32"/>
        <v/>
      </c>
      <c r="E63" s="23" t="str">
        <f t="shared" si="32"/>
        <v/>
      </c>
      <c r="F63" s="23" t="str">
        <f t="shared" si="32"/>
        <v/>
      </c>
      <c r="G63" s="23" t="str">
        <f t="shared" si="32"/>
        <v/>
      </c>
      <c r="H63" s="23" t="str">
        <f t="shared" si="32"/>
        <v/>
      </c>
      <c r="I63" s="23" t="str">
        <f t="shared" si="32"/>
        <v/>
      </c>
      <c r="J63" s="23" t="str">
        <f t="shared" si="32"/>
        <v/>
      </c>
      <c r="K63" s="23" t="str">
        <f t="shared" si="32"/>
        <v/>
      </c>
      <c r="L63" s="23" t="str">
        <f t="shared" si="32"/>
        <v/>
      </c>
      <c r="M63" s="23" t="str">
        <f t="shared" si="32"/>
        <v/>
      </c>
      <c r="N63" s="23" t="str">
        <f t="shared" si="32"/>
        <v/>
      </c>
      <c r="O63" s="23" t="str">
        <f t="shared" si="32"/>
        <v/>
      </c>
      <c r="P63" s="23" t="str">
        <f t="shared" si="32"/>
        <v/>
      </c>
      <c r="Q63" s="23" t="str">
        <f t="shared" si="32"/>
        <v/>
      </c>
      <c r="R63" s="23" t="str">
        <f t="shared" si="32"/>
        <v/>
      </c>
      <c r="S63" s="23" t="str">
        <f t="shared" si="32"/>
        <v/>
      </c>
      <c r="T63" s="23" t="str">
        <f t="shared" si="32"/>
        <v/>
      </c>
      <c r="U63" s="23" t="str">
        <f t="shared" si="32"/>
        <v/>
      </c>
      <c r="V63" s="23" t="str">
        <f t="shared" si="32"/>
        <v/>
      </c>
      <c r="W63" s="23" t="str">
        <f t="shared" si="32"/>
        <v/>
      </c>
      <c r="X63" s="23" t="str">
        <f t="shared" si="32"/>
        <v/>
      </c>
      <c r="Y63" s="23" t="str">
        <f t="shared" si="32"/>
        <v/>
      </c>
      <c r="Z63" s="23" t="str">
        <f t="shared" si="32"/>
        <v/>
      </c>
      <c r="AA63" s="23" t="str">
        <f t="shared" si="32"/>
        <v/>
      </c>
      <c r="AB63" s="23" t="str">
        <f t="shared" si="32"/>
        <v/>
      </c>
      <c r="AC63" s="23" t="str">
        <f t="shared" si="32"/>
        <v/>
      </c>
      <c r="AD63" s="23" t="str">
        <f t="shared" si="32"/>
        <v/>
      </c>
      <c r="AE63" s="23" t="str">
        <f t="shared" si="32"/>
        <v/>
      </c>
      <c r="AF63" s="23" t="str">
        <f t="shared" si="32"/>
        <v/>
      </c>
      <c r="AG63" s="23" t="str">
        <f t="shared" si="32"/>
        <v/>
      </c>
      <c r="AH63" s="20">
        <f>SUM(AH61:AH62)</f>
        <v>0</v>
      </c>
      <c r="AI63" s="21">
        <f>SUM(AI61:AI62)</f>
        <v>0</v>
      </c>
      <c r="AJ63" s="21">
        <f>SUM(AJ61:AJ62)</f>
        <v>0</v>
      </c>
      <c r="AK63" s="21">
        <f t="shared" ref="AK63:AL63" si="33">SUM(AK61:AK62)</f>
        <v>0</v>
      </c>
      <c r="AL63" s="21">
        <f t="shared" si="33"/>
        <v>0</v>
      </c>
      <c r="AM63" s="31">
        <v>45.34</v>
      </c>
      <c r="AN63" s="24">
        <f>IF(A62&lt;$A$3,2.08,(NETWORKDAYS(A62,$A$2)/21.66667)*2.08)</f>
        <v>2.08</v>
      </c>
      <c r="AO63" s="24">
        <f>+AN63</f>
        <v>2.08</v>
      </c>
      <c r="AP63" s="31"/>
      <c r="AQ63" s="24">
        <f>+AM63-AI63</f>
        <v>45.34</v>
      </c>
      <c r="AR63" s="21">
        <f>+AP63-AJ63</f>
        <v>0</v>
      </c>
    </row>
    <row r="64" spans="1:44" s="42" customFormat="1" ht="6.75" customHeight="1" x14ac:dyDescent="0.25">
      <c r="A64" s="60"/>
      <c r="B64" s="68"/>
      <c r="C64" s="90"/>
      <c r="D64" s="60"/>
      <c r="E64" s="60"/>
      <c r="F64" s="60"/>
      <c r="G64" s="60"/>
      <c r="H64" s="60"/>
      <c r="I64" s="60"/>
      <c r="J64" s="60"/>
      <c r="K64" s="60"/>
      <c r="L64" s="60"/>
      <c r="M64" s="60"/>
      <c r="N64" s="60"/>
      <c r="O64" s="60"/>
      <c r="P64" s="60"/>
      <c r="Q64" s="60"/>
      <c r="R64" s="60"/>
      <c r="S64" s="60"/>
      <c r="T64" s="60"/>
      <c r="U64" s="60"/>
      <c r="V64" s="60"/>
      <c r="W64" s="60"/>
      <c r="X64" s="60"/>
      <c r="Y64" s="60"/>
      <c r="Z64" s="60"/>
      <c r="AA64" s="60"/>
      <c r="AB64" s="60"/>
      <c r="AC64" s="60"/>
      <c r="AD64" s="60"/>
      <c r="AE64" s="60"/>
      <c r="AF64" s="60"/>
      <c r="AG64" s="60"/>
      <c r="AH64" s="28"/>
      <c r="AI64" s="28"/>
      <c r="AJ64" s="28"/>
      <c r="AK64" s="28"/>
      <c r="AL64" s="28"/>
      <c r="AM64" s="60"/>
      <c r="AN64" s="28"/>
      <c r="AO64" s="28"/>
      <c r="AP64" s="60"/>
      <c r="AQ64" s="73"/>
      <c r="AR64" s="29"/>
    </row>
    <row r="65" spans="1:44" s="42" customFormat="1" ht="12.95" customHeight="1" x14ac:dyDescent="0.25">
      <c r="A65" s="66" t="s">
        <v>36</v>
      </c>
      <c r="B65" s="69" t="s">
        <v>13</v>
      </c>
      <c r="C65" s="87"/>
      <c r="D65" s="33"/>
      <c r="E65" s="33"/>
      <c r="F65" s="33"/>
      <c r="G65" s="33"/>
      <c r="H65" s="33"/>
      <c r="I65" s="33"/>
      <c r="J65" s="33"/>
      <c r="K65" s="33"/>
      <c r="L65" s="33"/>
      <c r="M65" s="33"/>
      <c r="N65" s="33"/>
      <c r="O65" s="33"/>
      <c r="P65" s="33"/>
      <c r="Q65" s="33"/>
      <c r="R65" s="33"/>
      <c r="S65" s="33"/>
      <c r="T65" s="33"/>
      <c r="U65" s="33"/>
      <c r="V65" s="33"/>
      <c r="W65" s="33"/>
      <c r="X65" s="33"/>
      <c r="Y65" s="33"/>
      <c r="Z65" s="33"/>
      <c r="AA65" s="33"/>
      <c r="AB65" s="33"/>
      <c r="AC65" s="33"/>
      <c r="AD65" s="33"/>
      <c r="AE65" s="33"/>
      <c r="AF65" s="33"/>
      <c r="AG65" s="33"/>
      <c r="AH65" s="20">
        <f>COUNTA(Juin!$C65:$AF65)</f>
        <v>0</v>
      </c>
      <c r="AI65" s="21">
        <f>(COUNTIFS(Juin!$C65:$AF65,("cp")))/2</f>
        <v>0</v>
      </c>
      <c r="AJ65" s="21">
        <f>COUNTIFS(Juin!$C65:$AG65,"RTT")/2</f>
        <v>0</v>
      </c>
      <c r="AK65" s="21">
        <f>COUNTIFS(Juin!$C65:$AG65,"m")/2</f>
        <v>0</v>
      </c>
      <c r="AL65" s="21">
        <f>COUNTIFS(Juin!$C65:$AG65,"a")/2</f>
        <v>0</v>
      </c>
      <c r="AM65" s="57"/>
      <c r="AN65" s="22"/>
      <c r="AO65" s="22"/>
      <c r="AP65" s="57"/>
      <c r="AQ65" s="71"/>
      <c r="AR65" s="22"/>
    </row>
    <row r="66" spans="1:44" s="42" customFormat="1" ht="12.95" customHeight="1" x14ac:dyDescent="0.25">
      <c r="A66" s="67">
        <v>42737</v>
      </c>
      <c r="B66" s="69" t="s">
        <v>19</v>
      </c>
      <c r="C66" s="87"/>
      <c r="D66" s="33"/>
      <c r="E66" s="33"/>
      <c r="F66" s="33"/>
      <c r="G66" s="33"/>
      <c r="H66" s="33"/>
      <c r="I66" s="33"/>
      <c r="J66" s="33"/>
      <c r="K66" s="33"/>
      <c r="L66" s="33"/>
      <c r="M66" s="33"/>
      <c r="N66" s="33"/>
      <c r="O66" s="33"/>
      <c r="P66" s="33"/>
      <c r="Q66" s="33"/>
      <c r="R66" s="33"/>
      <c r="S66" s="33"/>
      <c r="T66" s="33"/>
      <c r="U66" s="33"/>
      <c r="V66" s="33"/>
      <c r="W66" s="33"/>
      <c r="X66" s="33"/>
      <c r="Y66" s="33"/>
      <c r="Z66" s="33"/>
      <c r="AA66" s="33"/>
      <c r="AB66" s="33"/>
      <c r="AC66" s="33"/>
      <c r="AD66" s="33"/>
      <c r="AE66" s="33"/>
      <c r="AF66" s="33"/>
      <c r="AG66" s="33"/>
      <c r="AH66" s="20">
        <f>COUNTA(Juin!$C66:$AF66)</f>
        <v>0</v>
      </c>
      <c r="AI66" s="21">
        <f>(COUNTIFS(Juin!$C66:$AF66,("cp")))/2</f>
        <v>0</v>
      </c>
      <c r="AJ66" s="21">
        <f>COUNTIFS(Juin!$C66:$AG66,"RTT")/2</f>
        <v>0</v>
      </c>
      <c r="AK66" s="21">
        <f>COUNTIFS(Juin!$C66:$AG66,"m")/2</f>
        <v>0</v>
      </c>
      <c r="AL66" s="21">
        <f>COUNTIFS(Juin!$C66:$AG66,"a")/2</f>
        <v>0</v>
      </c>
      <c r="AM66" s="57"/>
      <c r="AN66" s="22"/>
      <c r="AO66" s="22"/>
      <c r="AP66" s="57"/>
      <c r="AQ66" s="71"/>
      <c r="AR66" s="22"/>
    </row>
    <row r="67" spans="1:44" s="42" customFormat="1" ht="12.95" customHeight="1" x14ac:dyDescent="0.25">
      <c r="A67" s="66"/>
      <c r="B67" s="69"/>
      <c r="C67" s="88" t="str">
        <f t="shared" ref="C67:AG67" si="34">IF(C65&gt;0,C65,IF(C66&gt;0,C66,""))</f>
        <v/>
      </c>
      <c r="D67" s="23" t="str">
        <f t="shared" si="34"/>
        <v/>
      </c>
      <c r="E67" s="23" t="str">
        <f t="shared" si="34"/>
        <v/>
      </c>
      <c r="F67" s="23" t="str">
        <f t="shared" si="34"/>
        <v/>
      </c>
      <c r="G67" s="23" t="str">
        <f t="shared" si="34"/>
        <v/>
      </c>
      <c r="H67" s="23" t="str">
        <f t="shared" si="34"/>
        <v/>
      </c>
      <c r="I67" s="23" t="str">
        <f t="shared" si="34"/>
        <v/>
      </c>
      <c r="J67" s="23" t="str">
        <f t="shared" si="34"/>
        <v/>
      </c>
      <c r="K67" s="23" t="str">
        <f t="shared" si="34"/>
        <v/>
      </c>
      <c r="L67" s="23" t="str">
        <f t="shared" si="34"/>
        <v/>
      </c>
      <c r="M67" s="23" t="str">
        <f t="shared" si="34"/>
        <v/>
      </c>
      <c r="N67" s="23" t="str">
        <f t="shared" si="34"/>
        <v/>
      </c>
      <c r="O67" s="23" t="str">
        <f t="shared" si="34"/>
        <v/>
      </c>
      <c r="P67" s="23" t="str">
        <f t="shared" si="34"/>
        <v/>
      </c>
      <c r="Q67" s="23" t="str">
        <f t="shared" si="34"/>
        <v/>
      </c>
      <c r="R67" s="23" t="str">
        <f t="shared" si="34"/>
        <v/>
      </c>
      <c r="S67" s="23" t="str">
        <f t="shared" si="34"/>
        <v/>
      </c>
      <c r="T67" s="23" t="str">
        <f t="shared" si="34"/>
        <v/>
      </c>
      <c r="U67" s="23" t="str">
        <f t="shared" si="34"/>
        <v/>
      </c>
      <c r="V67" s="23" t="str">
        <f t="shared" si="34"/>
        <v/>
      </c>
      <c r="W67" s="23" t="str">
        <f t="shared" si="34"/>
        <v/>
      </c>
      <c r="X67" s="23" t="str">
        <f t="shared" si="34"/>
        <v/>
      </c>
      <c r="Y67" s="23" t="str">
        <f t="shared" si="34"/>
        <v/>
      </c>
      <c r="Z67" s="23" t="str">
        <f t="shared" si="34"/>
        <v/>
      </c>
      <c r="AA67" s="23" t="str">
        <f t="shared" si="34"/>
        <v/>
      </c>
      <c r="AB67" s="23" t="str">
        <f t="shared" si="34"/>
        <v/>
      </c>
      <c r="AC67" s="23" t="str">
        <f t="shared" si="34"/>
        <v/>
      </c>
      <c r="AD67" s="23" t="str">
        <f t="shared" si="34"/>
        <v/>
      </c>
      <c r="AE67" s="23" t="str">
        <f t="shared" si="34"/>
        <v/>
      </c>
      <c r="AF67" s="23" t="str">
        <f t="shared" si="34"/>
        <v/>
      </c>
      <c r="AG67" s="23" t="str">
        <f t="shared" si="34"/>
        <v/>
      </c>
      <c r="AH67" s="20">
        <f>SUM(AH65:AH66)</f>
        <v>0</v>
      </c>
      <c r="AI67" s="21">
        <f>SUM(AI65:AI66)</f>
        <v>0</v>
      </c>
      <c r="AJ67" s="21">
        <f>SUM(AJ65:AJ66)</f>
        <v>0</v>
      </c>
      <c r="AK67" s="21">
        <f t="shared" ref="AK67:AL67" si="35">SUM(AK65:AK66)</f>
        <v>0</v>
      </c>
      <c r="AL67" s="21">
        <f t="shared" si="35"/>
        <v>0</v>
      </c>
      <c r="AM67" s="31">
        <v>0</v>
      </c>
      <c r="AN67" s="24">
        <f>IF(A66="","",IF(A66&lt;$A$3,2.08,(NETWORKDAYS(A66,$A$2)/21.66667)*2.08))</f>
        <v>2.08</v>
      </c>
      <c r="AO67" s="24">
        <f>IF(AN67="","",+AN67)</f>
        <v>2.08</v>
      </c>
      <c r="AP67" s="31"/>
      <c r="AQ67" s="24">
        <f>+AM67-AI67</f>
        <v>0</v>
      </c>
      <c r="AR67" s="21">
        <f>+AP67-AJ67</f>
        <v>0</v>
      </c>
    </row>
    <row r="68" spans="1:44" s="42" customFormat="1" ht="6.75" customHeight="1" x14ac:dyDescent="0.25">
      <c r="A68" s="62"/>
      <c r="B68" s="69"/>
      <c r="C68" s="91"/>
      <c r="D68" s="62"/>
      <c r="E68" s="62"/>
      <c r="F68" s="62"/>
      <c r="G68" s="62"/>
      <c r="H68" s="62"/>
      <c r="I68" s="62"/>
      <c r="J68" s="62"/>
      <c r="K68" s="62"/>
      <c r="L68" s="62"/>
      <c r="M68" s="62"/>
      <c r="N68" s="62"/>
      <c r="O68" s="62"/>
      <c r="P68" s="62"/>
      <c r="Q68" s="62"/>
      <c r="R68" s="62"/>
      <c r="S68" s="62"/>
      <c r="T68" s="62"/>
      <c r="U68" s="62"/>
      <c r="V68" s="62"/>
      <c r="W68" s="62"/>
      <c r="X68" s="62"/>
      <c r="Y68" s="62"/>
      <c r="Z68" s="62"/>
      <c r="AA68" s="62"/>
      <c r="AB68" s="62"/>
      <c r="AC68" s="62"/>
      <c r="AD68" s="62"/>
      <c r="AE68" s="62"/>
      <c r="AF68" s="62"/>
      <c r="AG68" s="62"/>
      <c r="AH68" s="56"/>
      <c r="AI68" s="56"/>
      <c r="AJ68" s="56"/>
      <c r="AK68" s="56"/>
      <c r="AL68" s="56"/>
      <c r="AM68" s="62"/>
      <c r="AN68" s="56"/>
      <c r="AO68" s="56"/>
      <c r="AP68" s="62"/>
      <c r="AQ68" s="73"/>
      <c r="AR68" s="29"/>
    </row>
    <row r="69" spans="1:44" s="42" customFormat="1" ht="12.95" customHeight="1" x14ac:dyDescent="0.25">
      <c r="A69" s="66" t="s">
        <v>37</v>
      </c>
      <c r="B69" s="69" t="s">
        <v>13</v>
      </c>
      <c r="C69" s="87"/>
      <c r="D69" s="33"/>
      <c r="E69" s="33"/>
      <c r="F69" s="33"/>
      <c r="G69" s="33"/>
      <c r="H69" s="33"/>
      <c r="I69" s="33"/>
      <c r="J69" s="33"/>
      <c r="K69" s="33"/>
      <c r="L69" s="33"/>
      <c r="M69" s="33"/>
      <c r="N69" s="33"/>
      <c r="O69" s="33"/>
      <c r="P69" s="33"/>
      <c r="Q69" s="33"/>
      <c r="R69" s="33"/>
      <c r="S69" s="33"/>
      <c r="T69" s="33"/>
      <c r="U69" s="33"/>
      <c r="V69" s="33"/>
      <c r="W69" s="33"/>
      <c r="X69" s="33"/>
      <c r="Y69" s="33"/>
      <c r="Z69" s="33"/>
      <c r="AA69" s="33"/>
      <c r="AB69" s="33"/>
      <c r="AC69" s="33"/>
      <c r="AD69" s="33"/>
      <c r="AE69" s="33"/>
      <c r="AF69" s="33"/>
      <c r="AG69" s="33"/>
      <c r="AH69" s="20">
        <f>COUNTA(Juin!$C69:$AF69)</f>
        <v>0</v>
      </c>
      <c r="AI69" s="21">
        <f>(COUNTIFS(Juin!$C69:$AF69,("cp")))/2</f>
        <v>0</v>
      </c>
      <c r="AJ69" s="21">
        <f>COUNTIFS(Juin!$C69:$AG69,"RTT")/2</f>
        <v>0</v>
      </c>
      <c r="AK69" s="21">
        <f>COUNTIFS(Juin!$C69:$AG69,"m")/2</f>
        <v>0</v>
      </c>
      <c r="AL69" s="21">
        <f>COUNTIFS(Juin!$C69:$AG69,"a")/2</f>
        <v>0</v>
      </c>
      <c r="AM69" s="57"/>
      <c r="AN69" s="22"/>
      <c r="AO69" s="22"/>
      <c r="AP69" s="57"/>
      <c r="AQ69" s="71"/>
      <c r="AR69" s="22"/>
    </row>
    <row r="70" spans="1:44" s="42" customFormat="1" ht="12.95" customHeight="1" x14ac:dyDescent="0.25">
      <c r="A70" s="67">
        <v>42506</v>
      </c>
      <c r="B70" s="69" t="s">
        <v>19</v>
      </c>
      <c r="C70" s="87"/>
      <c r="D70" s="33"/>
      <c r="E70" s="33"/>
      <c r="F70" s="33"/>
      <c r="G70" s="33"/>
      <c r="H70" s="33"/>
      <c r="I70" s="33"/>
      <c r="J70" s="33"/>
      <c r="K70" s="33"/>
      <c r="L70" s="33"/>
      <c r="M70" s="33"/>
      <c r="N70" s="33"/>
      <c r="O70" s="33"/>
      <c r="P70" s="33"/>
      <c r="Q70" s="33"/>
      <c r="R70" s="33"/>
      <c r="S70" s="33"/>
      <c r="T70" s="33"/>
      <c r="U70" s="33"/>
      <c r="V70" s="33"/>
      <c r="W70" s="33"/>
      <c r="X70" s="33"/>
      <c r="Y70" s="33"/>
      <c r="Z70" s="33"/>
      <c r="AA70" s="33"/>
      <c r="AB70" s="33"/>
      <c r="AC70" s="33"/>
      <c r="AD70" s="33"/>
      <c r="AE70" s="33"/>
      <c r="AF70" s="33"/>
      <c r="AG70" s="33"/>
      <c r="AH70" s="20">
        <f>COUNTA(Juin!$C70:$AF70)</f>
        <v>0</v>
      </c>
      <c r="AI70" s="21">
        <f>(COUNTIFS(Juin!$C70:$AF70,("cp")))/2</f>
        <v>0</v>
      </c>
      <c r="AJ70" s="21">
        <f>COUNTIFS(Juin!$C70:$AG70,"RTT")/2</f>
        <v>0</v>
      </c>
      <c r="AK70" s="21">
        <f>COUNTIFS(Juin!$C70:$AG70,"m")/2</f>
        <v>0</v>
      </c>
      <c r="AL70" s="21">
        <f>COUNTIFS(Juin!$C70:$AG70,"a")/2</f>
        <v>0</v>
      </c>
      <c r="AM70" s="57"/>
      <c r="AN70" s="22"/>
      <c r="AO70" s="22"/>
      <c r="AP70" s="57"/>
      <c r="AQ70" s="71"/>
      <c r="AR70" s="22"/>
    </row>
    <row r="71" spans="1:44" s="42" customFormat="1" ht="12.95" customHeight="1" x14ac:dyDescent="0.25">
      <c r="A71" s="66"/>
      <c r="B71" s="69"/>
      <c r="C71" s="88" t="str">
        <f t="shared" ref="C71:AG71" si="36">IF(C69&gt;0,C69,IF(C70&gt;0,C70,""))</f>
        <v/>
      </c>
      <c r="D71" s="23" t="str">
        <f t="shared" si="36"/>
        <v/>
      </c>
      <c r="E71" s="23" t="str">
        <f t="shared" si="36"/>
        <v/>
      </c>
      <c r="F71" s="23" t="str">
        <f t="shared" si="36"/>
        <v/>
      </c>
      <c r="G71" s="23" t="str">
        <f t="shared" si="36"/>
        <v/>
      </c>
      <c r="H71" s="23" t="str">
        <f t="shared" si="36"/>
        <v/>
      </c>
      <c r="I71" s="23" t="str">
        <f t="shared" si="36"/>
        <v/>
      </c>
      <c r="J71" s="23" t="str">
        <f t="shared" si="36"/>
        <v/>
      </c>
      <c r="K71" s="23" t="str">
        <f t="shared" si="36"/>
        <v/>
      </c>
      <c r="L71" s="23" t="str">
        <f t="shared" si="36"/>
        <v/>
      </c>
      <c r="M71" s="23" t="str">
        <f t="shared" si="36"/>
        <v/>
      </c>
      <c r="N71" s="23" t="str">
        <f t="shared" si="36"/>
        <v/>
      </c>
      <c r="O71" s="23" t="str">
        <f t="shared" si="36"/>
        <v/>
      </c>
      <c r="P71" s="23" t="str">
        <f t="shared" si="36"/>
        <v/>
      </c>
      <c r="Q71" s="23" t="str">
        <f t="shared" si="36"/>
        <v/>
      </c>
      <c r="R71" s="23" t="str">
        <f t="shared" si="36"/>
        <v/>
      </c>
      <c r="S71" s="23" t="str">
        <f t="shared" si="36"/>
        <v/>
      </c>
      <c r="T71" s="23" t="str">
        <f t="shared" si="36"/>
        <v/>
      </c>
      <c r="U71" s="23" t="str">
        <f t="shared" si="36"/>
        <v/>
      </c>
      <c r="V71" s="23" t="str">
        <f t="shared" si="36"/>
        <v/>
      </c>
      <c r="W71" s="23" t="str">
        <f t="shared" si="36"/>
        <v/>
      </c>
      <c r="X71" s="23" t="str">
        <f t="shared" si="36"/>
        <v/>
      </c>
      <c r="Y71" s="23" t="str">
        <f t="shared" si="36"/>
        <v/>
      </c>
      <c r="Z71" s="23" t="str">
        <f t="shared" si="36"/>
        <v/>
      </c>
      <c r="AA71" s="23" t="str">
        <f t="shared" si="36"/>
        <v/>
      </c>
      <c r="AB71" s="23" t="str">
        <f t="shared" si="36"/>
        <v/>
      </c>
      <c r="AC71" s="23" t="str">
        <f t="shared" si="36"/>
        <v/>
      </c>
      <c r="AD71" s="23" t="str">
        <f t="shared" si="36"/>
        <v/>
      </c>
      <c r="AE71" s="23" t="str">
        <f t="shared" si="36"/>
        <v/>
      </c>
      <c r="AF71" s="23" t="str">
        <f t="shared" si="36"/>
        <v/>
      </c>
      <c r="AG71" s="23" t="str">
        <f t="shared" si="36"/>
        <v/>
      </c>
      <c r="AH71" s="20">
        <f>SUM(AH69:AH70)</f>
        <v>0</v>
      </c>
      <c r="AI71" s="21">
        <f>SUM(AI69:AI70)</f>
        <v>0</v>
      </c>
      <c r="AJ71" s="21">
        <f>SUM(AJ69:AJ70)</f>
        <v>0</v>
      </c>
      <c r="AK71" s="21">
        <f t="shared" ref="AK71:AL71" si="37">SUM(AK69:AK70)</f>
        <v>0</v>
      </c>
      <c r="AL71" s="21">
        <f t="shared" si="37"/>
        <v>0</v>
      </c>
      <c r="AM71" s="31">
        <v>-9.98</v>
      </c>
      <c r="AN71" s="24">
        <f>IF(A70="","",IF(A70&lt;$A$3,2.08,(NETWORKDAYS(A70,$A$2)/21.66667)*2.08))</f>
        <v>2.08</v>
      </c>
      <c r="AO71" s="24">
        <f>IF(AN71="","",+AN71)</f>
        <v>2.08</v>
      </c>
      <c r="AP71" s="31"/>
      <c r="AQ71" s="24">
        <f>+AM71-AI71</f>
        <v>-9.98</v>
      </c>
      <c r="AR71" s="21">
        <f>+AP71-AJ71</f>
        <v>0</v>
      </c>
    </row>
    <row r="72" spans="1:44" s="42" customFormat="1" ht="6.75" customHeight="1" x14ac:dyDescent="0.25">
      <c r="A72" s="62"/>
      <c r="B72" s="69"/>
      <c r="C72" s="91"/>
      <c r="D72" s="62"/>
      <c r="E72" s="62"/>
      <c r="F72" s="62"/>
      <c r="G72" s="62"/>
      <c r="H72" s="62"/>
      <c r="I72" s="62"/>
      <c r="J72" s="62"/>
      <c r="K72" s="62"/>
      <c r="L72" s="62"/>
      <c r="M72" s="62"/>
      <c r="N72" s="62"/>
      <c r="O72" s="62"/>
      <c r="P72" s="62"/>
      <c r="Q72" s="62"/>
      <c r="R72" s="62"/>
      <c r="S72" s="62"/>
      <c r="T72" s="62"/>
      <c r="U72" s="62"/>
      <c r="V72" s="62"/>
      <c r="W72" s="62"/>
      <c r="X72" s="62"/>
      <c r="Y72" s="62"/>
      <c r="Z72" s="62"/>
      <c r="AA72" s="62"/>
      <c r="AB72" s="62"/>
      <c r="AC72" s="62"/>
      <c r="AD72" s="62"/>
      <c r="AE72" s="62"/>
      <c r="AF72" s="62"/>
      <c r="AG72" s="62"/>
      <c r="AH72" s="56"/>
      <c r="AI72" s="56"/>
      <c r="AJ72" s="56"/>
      <c r="AK72" s="56"/>
      <c r="AL72" s="56"/>
      <c r="AM72" s="62"/>
      <c r="AN72" s="56"/>
      <c r="AO72" s="56"/>
      <c r="AP72" s="62"/>
      <c r="AQ72" s="73"/>
      <c r="AR72" s="29"/>
    </row>
    <row r="73" spans="1:44" s="42" customFormat="1" ht="12.95" customHeight="1" x14ac:dyDescent="0.25">
      <c r="A73" s="66" t="s">
        <v>38</v>
      </c>
      <c r="B73" s="69" t="s">
        <v>13</v>
      </c>
      <c r="C73" s="87"/>
      <c r="D73" s="33"/>
      <c r="E73" s="33"/>
      <c r="F73" s="33"/>
      <c r="G73" s="33"/>
      <c r="H73" s="33"/>
      <c r="I73" s="33"/>
      <c r="J73" s="33"/>
      <c r="K73" s="33"/>
      <c r="L73" s="33"/>
      <c r="M73" s="33"/>
      <c r="N73" s="33"/>
      <c r="O73" s="33"/>
      <c r="P73" s="33"/>
      <c r="Q73" s="33"/>
      <c r="R73" s="33"/>
      <c r="S73" s="33"/>
      <c r="T73" s="33"/>
      <c r="U73" s="33"/>
      <c r="V73" s="33"/>
      <c r="W73" s="33"/>
      <c r="X73" s="33"/>
      <c r="Y73" s="33"/>
      <c r="Z73" s="33"/>
      <c r="AA73" s="33"/>
      <c r="AB73" s="33"/>
      <c r="AC73" s="33"/>
      <c r="AD73" s="33"/>
      <c r="AE73" s="33"/>
      <c r="AF73" s="33"/>
      <c r="AG73" s="33"/>
      <c r="AH73" s="20">
        <f>COUNTA(Juin!$C73:$AF73)</f>
        <v>0</v>
      </c>
      <c r="AI73" s="21">
        <f>(COUNTIFS(Juin!$C73:$AF73,("cp")))/2</f>
        <v>0</v>
      </c>
      <c r="AJ73" s="21">
        <f>COUNTIFS(Juin!$C73:$AG73,"RTT")/2</f>
        <v>0</v>
      </c>
      <c r="AK73" s="21">
        <f>COUNTIFS(Juin!$C73:$AG73,"m")/2</f>
        <v>0</v>
      </c>
      <c r="AL73" s="21">
        <f>COUNTIFS(Juin!$C73:$AG73,"a")/2</f>
        <v>0</v>
      </c>
      <c r="AM73" s="57"/>
      <c r="AN73" s="22"/>
      <c r="AO73" s="22"/>
      <c r="AP73" s="57"/>
      <c r="AQ73" s="71"/>
      <c r="AR73" s="22"/>
    </row>
    <row r="74" spans="1:44" s="42" customFormat="1" ht="12.95" customHeight="1" x14ac:dyDescent="0.25">
      <c r="A74" s="67">
        <v>42303</v>
      </c>
      <c r="B74" s="69" t="s">
        <v>19</v>
      </c>
      <c r="C74" s="87"/>
      <c r="D74" s="33"/>
      <c r="E74" s="33"/>
      <c r="F74" s="33"/>
      <c r="G74" s="33"/>
      <c r="H74" s="33"/>
      <c r="I74" s="33"/>
      <c r="J74" s="33"/>
      <c r="K74" s="33"/>
      <c r="L74" s="33"/>
      <c r="M74" s="33"/>
      <c r="N74" s="33"/>
      <c r="O74" s="33"/>
      <c r="P74" s="33"/>
      <c r="Q74" s="33"/>
      <c r="R74" s="33"/>
      <c r="S74" s="33"/>
      <c r="T74" s="33"/>
      <c r="U74" s="33"/>
      <c r="V74" s="33"/>
      <c r="W74" s="33"/>
      <c r="X74" s="33"/>
      <c r="Y74" s="33"/>
      <c r="Z74" s="33"/>
      <c r="AA74" s="33"/>
      <c r="AB74" s="33"/>
      <c r="AC74" s="33"/>
      <c r="AD74" s="33"/>
      <c r="AE74" s="33"/>
      <c r="AF74" s="33"/>
      <c r="AG74" s="33"/>
      <c r="AH74" s="20">
        <f>COUNTA(Juin!$C74:$AF74)</f>
        <v>0</v>
      </c>
      <c r="AI74" s="21">
        <f>(COUNTIFS(Juin!$C74:$AF74,("cp")))/2</f>
        <v>0</v>
      </c>
      <c r="AJ74" s="21">
        <f>COUNTIFS(Juin!$C74:$AG74,"RTT")/2</f>
        <v>0</v>
      </c>
      <c r="AK74" s="21">
        <f>COUNTIFS(Juin!$C74:$AG74,"m")/2</f>
        <v>0</v>
      </c>
      <c r="AL74" s="21">
        <f>COUNTIFS(Juin!$C74:$AG74,"a")/2</f>
        <v>0</v>
      </c>
      <c r="AM74" s="57"/>
      <c r="AN74" s="22"/>
      <c r="AO74" s="22"/>
      <c r="AP74" s="57"/>
      <c r="AQ74" s="71"/>
      <c r="AR74" s="22"/>
    </row>
    <row r="75" spans="1:44" s="42" customFormat="1" ht="12.95" customHeight="1" x14ac:dyDescent="0.25">
      <c r="A75" s="66"/>
      <c r="B75" s="69"/>
      <c r="C75" s="88" t="str">
        <f t="shared" ref="C75:AG75" si="38">IF(C73&gt;0,C73,IF(C74&gt;0,C74,""))</f>
        <v/>
      </c>
      <c r="D75" s="23" t="str">
        <f t="shared" si="38"/>
        <v/>
      </c>
      <c r="E75" s="23" t="str">
        <f t="shared" si="38"/>
        <v/>
      </c>
      <c r="F75" s="23" t="str">
        <f t="shared" si="38"/>
        <v/>
      </c>
      <c r="G75" s="23" t="str">
        <f t="shared" si="38"/>
        <v/>
      </c>
      <c r="H75" s="23" t="str">
        <f t="shared" si="38"/>
        <v/>
      </c>
      <c r="I75" s="23" t="str">
        <f t="shared" si="38"/>
        <v/>
      </c>
      <c r="J75" s="23" t="str">
        <f t="shared" si="38"/>
        <v/>
      </c>
      <c r="K75" s="23" t="str">
        <f t="shared" si="38"/>
        <v/>
      </c>
      <c r="L75" s="23" t="str">
        <f t="shared" si="38"/>
        <v/>
      </c>
      <c r="M75" s="23" t="str">
        <f t="shared" si="38"/>
        <v/>
      </c>
      <c r="N75" s="23" t="str">
        <f t="shared" si="38"/>
        <v/>
      </c>
      <c r="O75" s="23" t="str">
        <f t="shared" si="38"/>
        <v/>
      </c>
      <c r="P75" s="23" t="str">
        <f t="shared" si="38"/>
        <v/>
      </c>
      <c r="Q75" s="23" t="str">
        <f t="shared" si="38"/>
        <v/>
      </c>
      <c r="R75" s="23" t="str">
        <f t="shared" si="38"/>
        <v/>
      </c>
      <c r="S75" s="23" t="str">
        <f t="shared" si="38"/>
        <v/>
      </c>
      <c r="T75" s="23" t="str">
        <f t="shared" si="38"/>
        <v/>
      </c>
      <c r="U75" s="23" t="str">
        <f t="shared" si="38"/>
        <v/>
      </c>
      <c r="V75" s="23" t="str">
        <f t="shared" si="38"/>
        <v/>
      </c>
      <c r="W75" s="23" t="str">
        <f t="shared" si="38"/>
        <v/>
      </c>
      <c r="X75" s="23" t="str">
        <f t="shared" si="38"/>
        <v/>
      </c>
      <c r="Y75" s="23" t="str">
        <f t="shared" si="38"/>
        <v/>
      </c>
      <c r="Z75" s="23" t="str">
        <f t="shared" si="38"/>
        <v/>
      </c>
      <c r="AA75" s="23" t="str">
        <f t="shared" si="38"/>
        <v/>
      </c>
      <c r="AB75" s="23" t="str">
        <f t="shared" si="38"/>
        <v/>
      </c>
      <c r="AC75" s="23" t="str">
        <f t="shared" si="38"/>
        <v/>
      </c>
      <c r="AD75" s="23" t="str">
        <f t="shared" si="38"/>
        <v/>
      </c>
      <c r="AE75" s="23" t="str">
        <f t="shared" si="38"/>
        <v/>
      </c>
      <c r="AF75" s="23" t="str">
        <f t="shared" si="38"/>
        <v/>
      </c>
      <c r="AG75" s="23" t="str">
        <f t="shared" si="38"/>
        <v/>
      </c>
      <c r="AH75" s="20">
        <f>SUM(AH73:AH74)</f>
        <v>0</v>
      </c>
      <c r="AI75" s="21">
        <f>SUM(AI73:AI74)</f>
        <v>0</v>
      </c>
      <c r="AJ75" s="21">
        <f>SUM(AJ73:AJ74)</f>
        <v>0</v>
      </c>
      <c r="AK75" s="21">
        <f t="shared" ref="AK75:AL75" si="39">SUM(AK73:AK74)</f>
        <v>0</v>
      </c>
      <c r="AL75" s="21">
        <f t="shared" si="39"/>
        <v>0</v>
      </c>
      <c r="AM75" s="31">
        <v>12.02</v>
      </c>
      <c r="AN75" s="24">
        <f>IF(A74="","",IF(A74&lt;$A$3,2.5,(NETWORKDAYS(A74,$A$2)/21.66667)*2.5))</f>
        <v>2.5</v>
      </c>
      <c r="AO75" s="24">
        <f>IF(AN75="","",+AN75)</f>
        <v>2.5</v>
      </c>
      <c r="AP75" s="31"/>
      <c r="AQ75" s="24">
        <f>+AM75-AI75</f>
        <v>12.02</v>
      </c>
      <c r="AR75" s="21">
        <f>+AP75-AJ75</f>
        <v>0</v>
      </c>
    </row>
    <row r="76" spans="1:44" s="42" customFormat="1" ht="6.75" customHeight="1" x14ac:dyDescent="0.25">
      <c r="A76" s="62"/>
      <c r="B76" s="69"/>
      <c r="C76" s="91"/>
      <c r="D76" s="62"/>
      <c r="E76" s="62"/>
      <c r="F76" s="62"/>
      <c r="G76" s="62"/>
      <c r="H76" s="62"/>
      <c r="I76" s="62"/>
      <c r="J76" s="62"/>
      <c r="K76" s="62"/>
      <c r="L76" s="62"/>
      <c r="M76" s="62"/>
      <c r="N76" s="62"/>
      <c r="O76" s="62"/>
      <c r="P76" s="62"/>
      <c r="Q76" s="62"/>
      <c r="R76" s="62"/>
      <c r="S76" s="62"/>
      <c r="T76" s="62"/>
      <c r="U76" s="62"/>
      <c r="V76" s="62"/>
      <c r="W76" s="62"/>
      <c r="X76" s="62"/>
      <c r="Y76" s="62"/>
      <c r="Z76" s="62"/>
      <c r="AA76" s="62"/>
      <c r="AB76" s="62"/>
      <c r="AC76" s="62"/>
      <c r="AD76" s="62"/>
      <c r="AE76" s="62"/>
      <c r="AF76" s="62"/>
      <c r="AG76" s="62"/>
      <c r="AH76" s="56"/>
      <c r="AI76" s="56"/>
      <c r="AJ76" s="56"/>
      <c r="AK76" s="56"/>
      <c r="AL76" s="56"/>
      <c r="AM76" s="62"/>
      <c r="AN76" s="56"/>
      <c r="AO76" s="56"/>
      <c r="AP76" s="62"/>
      <c r="AQ76" s="73"/>
      <c r="AR76" s="29"/>
    </row>
    <row r="77" spans="1:44" s="42" customFormat="1" ht="12.95" customHeight="1" x14ac:dyDescent="0.25">
      <c r="A77" s="66" t="s">
        <v>39</v>
      </c>
      <c r="B77" s="69" t="s">
        <v>13</v>
      </c>
      <c r="C77" s="87"/>
      <c r="D77" s="33"/>
      <c r="E77" s="33"/>
      <c r="F77" s="33"/>
      <c r="G77" s="33"/>
      <c r="H77" s="33"/>
      <c r="I77" s="33"/>
      <c r="J77" s="33"/>
      <c r="K77" s="33"/>
      <c r="L77" s="33"/>
      <c r="M77" s="33"/>
      <c r="N77" s="33"/>
      <c r="O77" s="33"/>
      <c r="P77" s="33"/>
      <c r="Q77" s="33"/>
      <c r="R77" s="33"/>
      <c r="S77" s="33"/>
      <c r="T77" s="33"/>
      <c r="U77" s="33"/>
      <c r="V77" s="33"/>
      <c r="W77" s="33"/>
      <c r="X77" s="33"/>
      <c r="Y77" s="33"/>
      <c r="Z77" s="33"/>
      <c r="AA77" s="33"/>
      <c r="AB77" s="33"/>
      <c r="AC77" s="33"/>
      <c r="AD77" s="33"/>
      <c r="AE77" s="33"/>
      <c r="AF77" s="33"/>
      <c r="AG77" s="33"/>
      <c r="AH77" s="20">
        <f>COUNTA(Juin!$C77:$AF77)</f>
        <v>0</v>
      </c>
      <c r="AI77" s="21">
        <f>(COUNTIFS(Juin!$C77:$AF77,("cp")))/2</f>
        <v>0</v>
      </c>
      <c r="AJ77" s="21">
        <f>COUNTIFS(Juin!$C77:$AG77,"RTT")/2</f>
        <v>0</v>
      </c>
      <c r="AK77" s="21">
        <f>COUNTIFS(Juin!$C77:$AG77,"m")/2</f>
        <v>0</v>
      </c>
      <c r="AL77" s="21">
        <f>COUNTIFS(Juin!$C77:$AG77,"a")/2</f>
        <v>0</v>
      </c>
      <c r="AM77" s="57"/>
      <c r="AN77" s="22"/>
      <c r="AO77" s="22"/>
      <c r="AP77" s="57"/>
      <c r="AQ77" s="71"/>
      <c r="AR77" s="22"/>
    </row>
    <row r="78" spans="1:44" s="42" customFormat="1" ht="12.95" customHeight="1" x14ac:dyDescent="0.25">
      <c r="A78" s="67">
        <v>42303</v>
      </c>
      <c r="B78" s="69" t="s">
        <v>19</v>
      </c>
      <c r="C78" s="87"/>
      <c r="D78" s="33"/>
      <c r="E78" s="33"/>
      <c r="F78" s="33"/>
      <c r="G78" s="33"/>
      <c r="H78" s="33"/>
      <c r="I78" s="33"/>
      <c r="J78" s="33"/>
      <c r="K78" s="33"/>
      <c r="L78" s="33"/>
      <c r="M78" s="33"/>
      <c r="N78" s="33"/>
      <c r="O78" s="33"/>
      <c r="P78" s="33"/>
      <c r="Q78" s="33"/>
      <c r="R78" s="33"/>
      <c r="S78" s="33"/>
      <c r="T78" s="33"/>
      <c r="U78" s="33"/>
      <c r="V78" s="33"/>
      <c r="W78" s="33"/>
      <c r="X78" s="33"/>
      <c r="Y78" s="33"/>
      <c r="Z78" s="33"/>
      <c r="AA78" s="33"/>
      <c r="AB78" s="33"/>
      <c r="AC78" s="33"/>
      <c r="AD78" s="33"/>
      <c r="AE78" s="33"/>
      <c r="AF78" s="33"/>
      <c r="AG78" s="33"/>
      <c r="AH78" s="20">
        <f>COUNTA(Juin!$C78:$AF78)</f>
        <v>0</v>
      </c>
      <c r="AI78" s="21">
        <f>(COUNTIFS(Juin!$C78:$AF78,("cp")))/2</f>
        <v>0</v>
      </c>
      <c r="AJ78" s="21">
        <f>COUNTIFS(Juin!$C78:$AG78,"RTT")/2</f>
        <v>0</v>
      </c>
      <c r="AK78" s="21">
        <f>COUNTIFS(Juin!$C78:$AG78,"m")/2</f>
        <v>0</v>
      </c>
      <c r="AL78" s="21">
        <f>COUNTIFS(Juin!$C78:$AG78,"a")/2</f>
        <v>0</v>
      </c>
      <c r="AM78" s="57"/>
      <c r="AN78" s="22"/>
      <c r="AO78" s="22"/>
      <c r="AP78" s="57"/>
      <c r="AQ78" s="71"/>
      <c r="AR78" s="22"/>
    </row>
    <row r="79" spans="1:44" s="42" customFormat="1" ht="12.95" customHeight="1" x14ac:dyDescent="0.25">
      <c r="A79" s="66"/>
      <c r="B79" s="69"/>
      <c r="C79" s="88" t="str">
        <f t="shared" ref="C79:AG79" si="40">IF(C77&gt;0,C77,IF(C78&gt;0,C78,""))</f>
        <v/>
      </c>
      <c r="D79" s="23" t="str">
        <f t="shared" si="40"/>
        <v/>
      </c>
      <c r="E79" s="23" t="str">
        <f t="shared" si="40"/>
        <v/>
      </c>
      <c r="F79" s="23" t="str">
        <f t="shared" si="40"/>
        <v/>
      </c>
      <c r="G79" s="23" t="str">
        <f t="shared" si="40"/>
        <v/>
      </c>
      <c r="H79" s="23" t="str">
        <f t="shared" si="40"/>
        <v/>
      </c>
      <c r="I79" s="23" t="str">
        <f t="shared" si="40"/>
        <v/>
      </c>
      <c r="J79" s="23" t="str">
        <f t="shared" si="40"/>
        <v/>
      </c>
      <c r="K79" s="23" t="str">
        <f t="shared" si="40"/>
        <v/>
      </c>
      <c r="L79" s="23" t="str">
        <f t="shared" si="40"/>
        <v/>
      </c>
      <c r="M79" s="23" t="str">
        <f t="shared" si="40"/>
        <v/>
      </c>
      <c r="N79" s="23" t="str">
        <f t="shared" si="40"/>
        <v/>
      </c>
      <c r="O79" s="23" t="str">
        <f t="shared" si="40"/>
        <v/>
      </c>
      <c r="P79" s="23" t="str">
        <f t="shared" si="40"/>
        <v/>
      </c>
      <c r="Q79" s="23" t="str">
        <f t="shared" si="40"/>
        <v/>
      </c>
      <c r="R79" s="23" t="str">
        <f t="shared" si="40"/>
        <v/>
      </c>
      <c r="S79" s="23" t="str">
        <f t="shared" si="40"/>
        <v/>
      </c>
      <c r="T79" s="23" t="str">
        <f t="shared" si="40"/>
        <v/>
      </c>
      <c r="U79" s="23" t="str">
        <f t="shared" si="40"/>
        <v/>
      </c>
      <c r="V79" s="23" t="str">
        <f t="shared" si="40"/>
        <v/>
      </c>
      <c r="W79" s="23" t="str">
        <f t="shared" si="40"/>
        <v/>
      </c>
      <c r="X79" s="23" t="str">
        <f t="shared" si="40"/>
        <v/>
      </c>
      <c r="Y79" s="23" t="str">
        <f t="shared" si="40"/>
        <v/>
      </c>
      <c r="Z79" s="23" t="str">
        <f t="shared" si="40"/>
        <v/>
      </c>
      <c r="AA79" s="23" t="str">
        <f t="shared" si="40"/>
        <v/>
      </c>
      <c r="AB79" s="23" t="str">
        <f t="shared" si="40"/>
        <v/>
      </c>
      <c r="AC79" s="23" t="str">
        <f t="shared" si="40"/>
        <v/>
      </c>
      <c r="AD79" s="23" t="str">
        <f t="shared" si="40"/>
        <v/>
      </c>
      <c r="AE79" s="23" t="str">
        <f t="shared" si="40"/>
        <v/>
      </c>
      <c r="AF79" s="23" t="str">
        <f t="shared" si="40"/>
        <v/>
      </c>
      <c r="AG79" s="23" t="str">
        <f t="shared" si="40"/>
        <v/>
      </c>
      <c r="AH79" s="20">
        <f>SUM(AH77:AH78)</f>
        <v>0</v>
      </c>
      <c r="AI79" s="21">
        <f>SUM(AI77:AI78)</f>
        <v>0</v>
      </c>
      <c r="AJ79" s="21">
        <f>SUM(AJ77:AJ78)</f>
        <v>0</v>
      </c>
      <c r="AK79" s="21">
        <f t="shared" ref="AK79:AL79" si="41">SUM(AK77:AK78)</f>
        <v>0</v>
      </c>
      <c r="AL79" s="21">
        <f t="shared" si="41"/>
        <v>0</v>
      </c>
      <c r="AM79" s="31">
        <v>-0.82</v>
      </c>
      <c r="AN79" s="24">
        <f>IF(A78="","",IF(A78&lt;$A$3,2.5,(NETWORKDAYS(A78,$A$2)/21.66667)*2.5))</f>
        <v>2.5</v>
      </c>
      <c r="AO79" s="24">
        <f>IF(AN79="","",+AN79)</f>
        <v>2.5</v>
      </c>
      <c r="AP79" s="31"/>
      <c r="AQ79" s="24">
        <f>+AM79-AI79</f>
        <v>-0.82</v>
      </c>
      <c r="AR79" s="21">
        <f>+AP79-AJ79</f>
        <v>0</v>
      </c>
    </row>
    <row r="80" spans="1:44" s="42" customFormat="1" ht="6.75" customHeight="1" x14ac:dyDescent="0.25">
      <c r="A80" s="62"/>
      <c r="B80" s="69"/>
      <c r="C80" s="91"/>
      <c r="D80" s="62"/>
      <c r="E80" s="62"/>
      <c r="F80" s="62"/>
      <c r="G80" s="62"/>
      <c r="H80" s="62"/>
      <c r="I80" s="62"/>
      <c r="J80" s="62"/>
      <c r="K80" s="62"/>
      <c r="L80" s="62"/>
      <c r="M80" s="62"/>
      <c r="N80" s="62"/>
      <c r="O80" s="62"/>
      <c r="P80" s="62"/>
      <c r="Q80" s="62"/>
      <c r="R80" s="62"/>
      <c r="S80" s="62"/>
      <c r="T80" s="62"/>
      <c r="U80" s="62"/>
      <c r="V80" s="62"/>
      <c r="W80" s="62"/>
      <c r="X80" s="62"/>
      <c r="Y80" s="62"/>
      <c r="Z80" s="62"/>
      <c r="AA80" s="62"/>
      <c r="AB80" s="62"/>
      <c r="AC80" s="62"/>
      <c r="AD80" s="62"/>
      <c r="AE80" s="62"/>
      <c r="AF80" s="62"/>
      <c r="AG80" s="62"/>
      <c r="AH80" s="56"/>
      <c r="AI80" s="56"/>
      <c r="AJ80" s="56"/>
      <c r="AK80" s="56"/>
      <c r="AL80" s="56"/>
      <c r="AM80" s="62"/>
      <c r="AN80" s="56"/>
      <c r="AO80" s="56"/>
      <c r="AP80" s="62"/>
      <c r="AQ80" s="73"/>
      <c r="AR80" s="29"/>
    </row>
    <row r="81" spans="1:44" s="42" customFormat="1" ht="12.95" customHeight="1" x14ac:dyDescent="0.25">
      <c r="A81" s="66" t="s">
        <v>40</v>
      </c>
      <c r="B81" s="69" t="s">
        <v>13</v>
      </c>
      <c r="C81" s="87"/>
      <c r="D81" s="33"/>
      <c r="E81" s="33"/>
      <c r="F81" s="33"/>
      <c r="G81" s="33"/>
      <c r="H81" s="33"/>
      <c r="I81" s="33"/>
      <c r="J81" s="33"/>
      <c r="K81" s="33"/>
      <c r="L81" s="33"/>
      <c r="M81" s="33"/>
      <c r="N81" s="33"/>
      <c r="O81" s="33"/>
      <c r="P81" s="33"/>
      <c r="Q81" s="33"/>
      <c r="R81" s="33"/>
      <c r="S81" s="33"/>
      <c r="T81" s="33"/>
      <c r="U81" s="33"/>
      <c r="V81" s="33"/>
      <c r="W81" s="33"/>
      <c r="X81" s="33"/>
      <c r="Y81" s="33"/>
      <c r="Z81" s="33"/>
      <c r="AA81" s="33"/>
      <c r="AB81" s="33"/>
      <c r="AC81" s="33"/>
      <c r="AD81" s="33"/>
      <c r="AE81" s="33"/>
      <c r="AF81" s="33"/>
      <c r="AG81" s="33"/>
      <c r="AH81" s="20">
        <f>COUNTA(Juin!$C81:$AF81)</f>
        <v>0</v>
      </c>
      <c r="AI81" s="21">
        <f>(COUNTIFS(Juin!$C81:$AF81,("cp")))/2</f>
        <v>0</v>
      </c>
      <c r="AJ81" s="21">
        <f>COUNTIFS(Juin!$C81:$AG81,"RTT")/2</f>
        <v>0</v>
      </c>
      <c r="AK81" s="21">
        <f>COUNTIFS(Juin!$C81:$AG81,"m")/2</f>
        <v>0</v>
      </c>
      <c r="AL81" s="21">
        <f>COUNTIFS(Juin!$C81:$AG81,"a")/2</f>
        <v>0</v>
      </c>
      <c r="AM81" s="57"/>
      <c r="AN81" s="22"/>
      <c r="AO81" s="22"/>
      <c r="AP81" s="57"/>
      <c r="AQ81" s="71"/>
      <c r="AR81" s="22"/>
    </row>
    <row r="82" spans="1:44" s="42" customFormat="1" ht="12.95" customHeight="1" x14ac:dyDescent="0.25">
      <c r="A82" s="67">
        <v>42614</v>
      </c>
      <c r="B82" s="69" t="s">
        <v>19</v>
      </c>
      <c r="C82" s="87"/>
      <c r="D82" s="33"/>
      <c r="E82" s="33"/>
      <c r="F82" s="33"/>
      <c r="G82" s="33"/>
      <c r="H82" s="33"/>
      <c r="I82" s="33"/>
      <c r="J82" s="33"/>
      <c r="K82" s="33"/>
      <c r="L82" s="33"/>
      <c r="M82" s="33"/>
      <c r="N82" s="33"/>
      <c r="O82" s="33"/>
      <c r="P82" s="33"/>
      <c r="Q82" s="33"/>
      <c r="R82" s="33"/>
      <c r="S82" s="33"/>
      <c r="T82" s="33"/>
      <c r="U82" s="33"/>
      <c r="V82" s="33"/>
      <c r="W82" s="33"/>
      <c r="X82" s="33"/>
      <c r="Y82" s="33"/>
      <c r="Z82" s="33"/>
      <c r="AA82" s="33"/>
      <c r="AB82" s="33"/>
      <c r="AC82" s="33"/>
      <c r="AD82" s="33"/>
      <c r="AE82" s="33"/>
      <c r="AF82" s="33"/>
      <c r="AG82" s="33"/>
      <c r="AH82" s="20">
        <f>COUNTA(Juin!$C82:$AF82)</f>
        <v>0</v>
      </c>
      <c r="AI82" s="21">
        <f>(COUNTIFS(Juin!$C82:$AF82,("cp")))/2</f>
        <v>0</v>
      </c>
      <c r="AJ82" s="21">
        <f>COUNTIFS(Juin!$C82:$AG82,"RTT")/2</f>
        <v>0</v>
      </c>
      <c r="AK82" s="21">
        <f>COUNTIFS(Juin!$C82:$AG82,"m")/2</f>
        <v>0</v>
      </c>
      <c r="AL82" s="21">
        <f>COUNTIFS(Juin!$C82:$AG82,"a")/2</f>
        <v>0</v>
      </c>
      <c r="AM82" s="57"/>
      <c r="AN82" s="22"/>
      <c r="AO82" s="22"/>
      <c r="AP82" s="57"/>
      <c r="AQ82" s="71"/>
      <c r="AR82" s="22"/>
    </row>
    <row r="83" spans="1:44" s="42" customFormat="1" ht="12.95" customHeight="1" x14ac:dyDescent="0.25">
      <c r="A83" s="66"/>
      <c r="B83" s="69"/>
      <c r="C83" s="88" t="str">
        <f t="shared" ref="C83:AG83" si="42">IF(C81&gt;0,C81,IF(C82&gt;0,C82,""))</f>
        <v/>
      </c>
      <c r="D83" s="23" t="str">
        <f t="shared" si="42"/>
        <v/>
      </c>
      <c r="E83" s="23" t="str">
        <f t="shared" si="42"/>
        <v/>
      </c>
      <c r="F83" s="23" t="str">
        <f t="shared" si="42"/>
        <v/>
      </c>
      <c r="G83" s="23" t="str">
        <f t="shared" si="42"/>
        <v/>
      </c>
      <c r="H83" s="23" t="str">
        <f t="shared" si="42"/>
        <v/>
      </c>
      <c r="I83" s="23" t="str">
        <f t="shared" si="42"/>
        <v/>
      </c>
      <c r="J83" s="23" t="str">
        <f t="shared" si="42"/>
        <v/>
      </c>
      <c r="K83" s="23" t="str">
        <f t="shared" si="42"/>
        <v/>
      </c>
      <c r="L83" s="23" t="str">
        <f t="shared" si="42"/>
        <v/>
      </c>
      <c r="M83" s="23" t="str">
        <f t="shared" si="42"/>
        <v/>
      </c>
      <c r="N83" s="23" t="str">
        <f t="shared" si="42"/>
        <v/>
      </c>
      <c r="O83" s="23" t="str">
        <f t="shared" si="42"/>
        <v/>
      </c>
      <c r="P83" s="23" t="str">
        <f t="shared" si="42"/>
        <v/>
      </c>
      <c r="Q83" s="23" t="str">
        <f t="shared" si="42"/>
        <v/>
      </c>
      <c r="R83" s="23" t="str">
        <f t="shared" si="42"/>
        <v/>
      </c>
      <c r="S83" s="23" t="str">
        <f t="shared" si="42"/>
        <v/>
      </c>
      <c r="T83" s="23" t="str">
        <f t="shared" si="42"/>
        <v/>
      </c>
      <c r="U83" s="23" t="str">
        <f t="shared" si="42"/>
        <v/>
      </c>
      <c r="V83" s="23" t="str">
        <f t="shared" si="42"/>
        <v/>
      </c>
      <c r="W83" s="23" t="str">
        <f t="shared" si="42"/>
        <v/>
      </c>
      <c r="X83" s="23" t="str">
        <f t="shared" si="42"/>
        <v/>
      </c>
      <c r="Y83" s="23" t="str">
        <f t="shared" si="42"/>
        <v/>
      </c>
      <c r="Z83" s="23" t="str">
        <f t="shared" si="42"/>
        <v/>
      </c>
      <c r="AA83" s="23" t="str">
        <f t="shared" si="42"/>
        <v/>
      </c>
      <c r="AB83" s="23" t="str">
        <f t="shared" si="42"/>
        <v/>
      </c>
      <c r="AC83" s="23" t="str">
        <f t="shared" si="42"/>
        <v/>
      </c>
      <c r="AD83" s="23" t="str">
        <f t="shared" si="42"/>
        <v/>
      </c>
      <c r="AE83" s="23" t="str">
        <f t="shared" si="42"/>
        <v/>
      </c>
      <c r="AF83" s="23" t="str">
        <f t="shared" si="42"/>
        <v/>
      </c>
      <c r="AG83" s="23" t="str">
        <f t="shared" si="42"/>
        <v/>
      </c>
      <c r="AH83" s="20">
        <f>SUM(AH81:AH82)</f>
        <v>0</v>
      </c>
      <c r="AI83" s="21">
        <f>SUM(AI81:AI82)</f>
        <v>0</v>
      </c>
      <c r="AJ83" s="21">
        <f>SUM(AJ81:AJ82)</f>
        <v>0</v>
      </c>
      <c r="AK83" s="21">
        <f t="shared" ref="AK83:AL83" si="43">SUM(AK81:AK82)</f>
        <v>0</v>
      </c>
      <c r="AL83" s="21">
        <f t="shared" si="43"/>
        <v>0</v>
      </c>
      <c r="AM83" s="31">
        <v>18.72</v>
      </c>
      <c r="AN83" s="24">
        <f>IF(A82="","",IF(A82&lt;$A$3,2.08,(NETWORKDAYS(A82,$A$2)/21.66667)*2.08))</f>
        <v>2.08</v>
      </c>
      <c r="AO83" s="24">
        <f>IF(AN83="","",+AN83)</f>
        <v>2.08</v>
      </c>
      <c r="AP83" s="31"/>
      <c r="AQ83" s="24">
        <f>+AM83-AI83</f>
        <v>18.72</v>
      </c>
      <c r="AR83" s="21">
        <f>+AP83-AJ83</f>
        <v>0</v>
      </c>
    </row>
    <row r="84" spans="1:44" s="42" customFormat="1" ht="6.75" customHeight="1" x14ac:dyDescent="0.25">
      <c r="A84" s="62"/>
      <c r="B84" s="69"/>
      <c r="C84" s="91"/>
      <c r="D84" s="62"/>
      <c r="E84" s="62"/>
      <c r="F84" s="62"/>
      <c r="G84" s="62"/>
      <c r="H84" s="62"/>
      <c r="I84" s="62"/>
      <c r="J84" s="62"/>
      <c r="K84" s="62"/>
      <c r="L84" s="62"/>
      <c r="M84" s="62"/>
      <c r="N84" s="62"/>
      <c r="O84" s="62"/>
      <c r="P84" s="62"/>
      <c r="Q84" s="62"/>
      <c r="R84" s="62"/>
      <c r="S84" s="62"/>
      <c r="T84" s="62"/>
      <c r="U84" s="62"/>
      <c r="V84" s="62"/>
      <c r="W84" s="62"/>
      <c r="X84" s="62"/>
      <c r="Y84" s="62"/>
      <c r="Z84" s="62"/>
      <c r="AA84" s="62"/>
      <c r="AB84" s="62"/>
      <c r="AC84" s="62"/>
      <c r="AD84" s="62"/>
      <c r="AE84" s="62"/>
      <c r="AF84" s="62"/>
      <c r="AG84" s="62"/>
      <c r="AH84" s="56"/>
      <c r="AI84" s="56"/>
      <c r="AJ84" s="56"/>
      <c r="AK84" s="56"/>
      <c r="AL84" s="56"/>
      <c r="AM84" s="62"/>
      <c r="AN84" s="56"/>
      <c r="AO84" s="56"/>
      <c r="AP84" s="62"/>
      <c r="AQ84" s="73"/>
      <c r="AR84" s="29"/>
    </row>
    <row r="85" spans="1:44" s="42" customFormat="1" ht="12.95" customHeight="1" x14ac:dyDescent="0.25">
      <c r="A85" s="66" t="s">
        <v>41</v>
      </c>
      <c r="B85" s="69" t="s">
        <v>13</v>
      </c>
      <c r="C85" s="87"/>
      <c r="D85" s="33"/>
      <c r="E85" s="33"/>
      <c r="F85" s="33"/>
      <c r="G85" s="33"/>
      <c r="H85" s="33"/>
      <c r="I85" s="33"/>
      <c r="J85" s="33"/>
      <c r="K85" s="33"/>
      <c r="L85" s="33"/>
      <c r="M85" s="33"/>
      <c r="N85" s="33"/>
      <c r="O85" s="33"/>
      <c r="P85" s="33"/>
      <c r="Q85" s="33"/>
      <c r="R85" s="33"/>
      <c r="S85" s="33"/>
      <c r="T85" s="33"/>
      <c r="U85" s="33"/>
      <c r="V85" s="33"/>
      <c r="W85" s="33"/>
      <c r="X85" s="33"/>
      <c r="Y85" s="33"/>
      <c r="Z85" s="33"/>
      <c r="AA85" s="33"/>
      <c r="AB85" s="33"/>
      <c r="AC85" s="33"/>
      <c r="AD85" s="33"/>
      <c r="AE85" s="33"/>
      <c r="AF85" s="33"/>
      <c r="AG85" s="33"/>
      <c r="AH85" s="20">
        <f>COUNTA(Juin!$C85:$AF85)</f>
        <v>0</v>
      </c>
      <c r="AI85" s="21">
        <f>(COUNTIFS(Juin!$C85:$AF85,("cp")))/2</f>
        <v>0</v>
      </c>
      <c r="AJ85" s="21">
        <f>COUNTIFS(Juin!$C85:$AG85,"RTT")/2</f>
        <v>0</v>
      </c>
      <c r="AK85" s="21">
        <f>COUNTIFS(Juin!$C85:$AG85,"m")/2</f>
        <v>0</v>
      </c>
      <c r="AL85" s="21">
        <f>COUNTIFS(Juin!$C85:$AG85,"a")/2</f>
        <v>0</v>
      </c>
      <c r="AM85" s="57"/>
      <c r="AN85" s="22"/>
      <c r="AO85" s="22"/>
      <c r="AP85" s="57"/>
      <c r="AQ85" s="71"/>
      <c r="AR85" s="22"/>
    </row>
    <row r="86" spans="1:44" s="42" customFormat="1" ht="12.95" customHeight="1" x14ac:dyDescent="0.25">
      <c r="A86" s="67">
        <v>42614</v>
      </c>
      <c r="B86" s="69" t="s">
        <v>19</v>
      </c>
      <c r="C86" s="87"/>
      <c r="D86" s="33"/>
      <c r="E86" s="33"/>
      <c r="F86" s="33"/>
      <c r="G86" s="33"/>
      <c r="H86" s="33"/>
      <c r="I86" s="33"/>
      <c r="J86" s="33"/>
      <c r="K86" s="33"/>
      <c r="L86" s="33"/>
      <c r="M86" s="33"/>
      <c r="N86" s="33"/>
      <c r="O86" s="33"/>
      <c r="P86" s="33"/>
      <c r="Q86" s="33"/>
      <c r="R86" s="33"/>
      <c r="S86" s="33"/>
      <c r="T86" s="33"/>
      <c r="U86" s="33"/>
      <c r="V86" s="33"/>
      <c r="W86" s="33"/>
      <c r="X86" s="33"/>
      <c r="Y86" s="33"/>
      <c r="Z86" s="33"/>
      <c r="AA86" s="33"/>
      <c r="AB86" s="33"/>
      <c r="AC86" s="33"/>
      <c r="AD86" s="33"/>
      <c r="AE86" s="33"/>
      <c r="AF86" s="33"/>
      <c r="AG86" s="33"/>
      <c r="AH86" s="20">
        <f>COUNTA(Juin!$C86:$AF86)</f>
        <v>0</v>
      </c>
      <c r="AI86" s="21">
        <f>(COUNTIFS(Juin!$C86:$AF86,("cp")))/2</f>
        <v>0</v>
      </c>
      <c r="AJ86" s="21">
        <f>COUNTIFS(Juin!$C86:$AG86,"RTT")/2</f>
        <v>0</v>
      </c>
      <c r="AK86" s="21">
        <f>COUNTIFS(Juin!$C86:$AG86,"m")/2</f>
        <v>0</v>
      </c>
      <c r="AL86" s="21">
        <f>COUNTIFS(Juin!$C86:$AG86,"a")/2</f>
        <v>0</v>
      </c>
      <c r="AM86" s="57"/>
      <c r="AN86" s="22"/>
      <c r="AO86" s="22"/>
      <c r="AP86" s="57"/>
      <c r="AQ86" s="71"/>
      <c r="AR86" s="22"/>
    </row>
    <row r="87" spans="1:44" s="42" customFormat="1" ht="12.95" customHeight="1" x14ac:dyDescent="0.25">
      <c r="A87" s="66"/>
      <c r="B87" s="69"/>
      <c r="C87" s="88" t="str">
        <f t="shared" ref="C87:AG87" si="44">IF(C85&gt;0,C85,IF(C86&gt;0,C86,""))</f>
        <v/>
      </c>
      <c r="D87" s="23" t="str">
        <f t="shared" si="44"/>
        <v/>
      </c>
      <c r="E87" s="23" t="str">
        <f t="shared" si="44"/>
        <v/>
      </c>
      <c r="F87" s="23" t="str">
        <f t="shared" si="44"/>
        <v/>
      </c>
      <c r="G87" s="23" t="str">
        <f t="shared" si="44"/>
        <v/>
      </c>
      <c r="H87" s="23" t="str">
        <f t="shared" si="44"/>
        <v/>
      </c>
      <c r="I87" s="23" t="str">
        <f t="shared" si="44"/>
        <v/>
      </c>
      <c r="J87" s="23" t="str">
        <f t="shared" si="44"/>
        <v/>
      </c>
      <c r="K87" s="23" t="str">
        <f t="shared" si="44"/>
        <v/>
      </c>
      <c r="L87" s="23" t="str">
        <f t="shared" si="44"/>
        <v/>
      </c>
      <c r="M87" s="23" t="str">
        <f t="shared" si="44"/>
        <v/>
      </c>
      <c r="N87" s="23" t="str">
        <f t="shared" si="44"/>
        <v/>
      </c>
      <c r="O87" s="23" t="str">
        <f t="shared" si="44"/>
        <v/>
      </c>
      <c r="P87" s="23" t="str">
        <f t="shared" si="44"/>
        <v/>
      </c>
      <c r="Q87" s="23" t="str">
        <f t="shared" si="44"/>
        <v/>
      </c>
      <c r="R87" s="23" t="str">
        <f t="shared" si="44"/>
        <v/>
      </c>
      <c r="S87" s="23" t="str">
        <f t="shared" si="44"/>
        <v/>
      </c>
      <c r="T87" s="23" t="str">
        <f t="shared" si="44"/>
        <v/>
      </c>
      <c r="U87" s="23" t="str">
        <f t="shared" si="44"/>
        <v/>
      </c>
      <c r="V87" s="23" t="str">
        <f t="shared" si="44"/>
        <v/>
      </c>
      <c r="W87" s="23" t="str">
        <f t="shared" si="44"/>
        <v/>
      </c>
      <c r="X87" s="23" t="str">
        <f t="shared" si="44"/>
        <v/>
      </c>
      <c r="Y87" s="23" t="str">
        <f t="shared" si="44"/>
        <v/>
      </c>
      <c r="Z87" s="23" t="str">
        <f t="shared" si="44"/>
        <v/>
      </c>
      <c r="AA87" s="23" t="str">
        <f t="shared" si="44"/>
        <v/>
      </c>
      <c r="AB87" s="23" t="str">
        <f t="shared" si="44"/>
        <v/>
      </c>
      <c r="AC87" s="23" t="str">
        <f t="shared" si="44"/>
        <v/>
      </c>
      <c r="AD87" s="23" t="str">
        <f t="shared" si="44"/>
        <v/>
      </c>
      <c r="AE87" s="23" t="str">
        <f t="shared" si="44"/>
        <v/>
      </c>
      <c r="AF87" s="23" t="str">
        <f t="shared" si="44"/>
        <v/>
      </c>
      <c r="AG87" s="23" t="str">
        <f t="shared" si="44"/>
        <v/>
      </c>
      <c r="AH87" s="20">
        <f>SUM(AH85:AH86)</f>
        <v>0</v>
      </c>
      <c r="AI87" s="21">
        <f>SUM(AI85:AI86)</f>
        <v>0</v>
      </c>
      <c r="AJ87" s="21">
        <f>SUM(AJ85:AJ86)</f>
        <v>0</v>
      </c>
      <c r="AK87" s="21">
        <f t="shared" ref="AK87:AL87" si="45">SUM(AK85:AK86)</f>
        <v>0</v>
      </c>
      <c r="AL87" s="21">
        <f t="shared" si="45"/>
        <v>0</v>
      </c>
      <c r="AM87" s="31">
        <v>18.72</v>
      </c>
      <c r="AN87" s="24">
        <f>IF(A86="","",IF(A86&lt;$A$3,2.08,(NETWORKDAYS(A86,$A$2)/21.66667)*2.08))</f>
        <v>2.08</v>
      </c>
      <c r="AO87" s="24">
        <f>IF(AN87="","",+AN87)</f>
        <v>2.08</v>
      </c>
      <c r="AP87" s="31"/>
      <c r="AQ87" s="24">
        <f>+AM87-AI87</f>
        <v>18.72</v>
      </c>
      <c r="AR87" s="21">
        <f>+AP87-AJ87</f>
        <v>0</v>
      </c>
    </row>
    <row r="88" spans="1:44" s="42" customFormat="1" ht="6.75" customHeight="1" x14ac:dyDescent="0.25">
      <c r="A88" s="62"/>
      <c r="B88" s="69"/>
      <c r="C88" s="91"/>
      <c r="D88" s="62"/>
      <c r="E88" s="62"/>
      <c r="F88" s="62"/>
      <c r="G88" s="62"/>
      <c r="H88" s="62"/>
      <c r="I88" s="62"/>
      <c r="J88" s="62"/>
      <c r="K88" s="62"/>
      <c r="L88" s="62"/>
      <c r="M88" s="62"/>
      <c r="N88" s="62"/>
      <c r="O88" s="62"/>
      <c r="P88" s="62"/>
      <c r="Q88" s="62"/>
      <c r="R88" s="62"/>
      <c r="S88" s="62"/>
      <c r="T88" s="62"/>
      <c r="U88" s="62"/>
      <c r="V88" s="62"/>
      <c r="W88" s="62"/>
      <c r="X88" s="62"/>
      <c r="Y88" s="62"/>
      <c r="Z88" s="62"/>
      <c r="AA88" s="62"/>
      <c r="AB88" s="62"/>
      <c r="AC88" s="62"/>
      <c r="AD88" s="62"/>
      <c r="AE88" s="62"/>
      <c r="AF88" s="62"/>
      <c r="AG88" s="62"/>
      <c r="AH88" s="56"/>
      <c r="AI88" s="56"/>
      <c r="AJ88" s="56"/>
      <c r="AK88" s="56"/>
      <c r="AL88" s="56"/>
      <c r="AM88" s="62"/>
      <c r="AN88" s="56"/>
      <c r="AO88" s="56"/>
      <c r="AP88" s="62"/>
      <c r="AQ88" s="73"/>
      <c r="AR88" s="29"/>
    </row>
    <row r="89" spans="1:44" s="42" customFormat="1" ht="12.95" customHeight="1" x14ac:dyDescent="0.25">
      <c r="A89" s="66" t="s">
        <v>42</v>
      </c>
      <c r="B89" s="69" t="s">
        <v>13</v>
      </c>
      <c r="C89" s="87"/>
      <c r="D89" s="33"/>
      <c r="E89" s="33"/>
      <c r="F89" s="33"/>
      <c r="G89" s="33"/>
      <c r="H89" s="33"/>
      <c r="I89" s="33"/>
      <c r="J89" s="33"/>
      <c r="K89" s="33"/>
      <c r="L89" s="33"/>
      <c r="M89" s="33"/>
      <c r="N89" s="33"/>
      <c r="O89" s="33"/>
      <c r="P89" s="33"/>
      <c r="Q89" s="33"/>
      <c r="R89" s="33"/>
      <c r="S89" s="33"/>
      <c r="T89" s="33"/>
      <c r="U89" s="33"/>
      <c r="V89" s="33"/>
      <c r="W89" s="33"/>
      <c r="X89" s="33"/>
      <c r="Y89" s="33"/>
      <c r="Z89" s="33"/>
      <c r="AA89" s="33"/>
      <c r="AB89" s="33"/>
      <c r="AC89" s="33"/>
      <c r="AD89" s="33"/>
      <c r="AE89" s="33"/>
      <c r="AF89" s="33"/>
      <c r="AG89" s="33"/>
      <c r="AH89" s="20">
        <f>COUNTA(Juin!$C89:$AF89)</f>
        <v>0</v>
      </c>
      <c r="AI89" s="21">
        <f>(COUNTIFS(Juin!$C89:$AF89,("cp")))/2</f>
        <v>0</v>
      </c>
      <c r="AJ89" s="21">
        <f>COUNTIFS(Juin!$C89:$AG89,"RTT")/2</f>
        <v>0</v>
      </c>
      <c r="AK89" s="21">
        <f>COUNTIFS(Juin!$C89:$AG89,"m")/2</f>
        <v>0</v>
      </c>
      <c r="AL89" s="21">
        <f>COUNTIFS(Juin!$C89:$AG89,"a")/2</f>
        <v>0</v>
      </c>
      <c r="AM89" s="57"/>
      <c r="AN89" s="22"/>
      <c r="AO89" s="22"/>
      <c r="AP89" s="57"/>
      <c r="AQ89" s="71"/>
      <c r="AR89" s="22"/>
    </row>
    <row r="90" spans="1:44" s="42" customFormat="1" ht="12.95" customHeight="1" x14ac:dyDescent="0.25">
      <c r="A90" s="67">
        <v>42736</v>
      </c>
      <c r="B90" s="69" t="s">
        <v>19</v>
      </c>
      <c r="C90" s="87"/>
      <c r="D90" s="33"/>
      <c r="E90" s="33"/>
      <c r="F90" s="33"/>
      <c r="G90" s="33"/>
      <c r="H90" s="33"/>
      <c r="I90" s="33"/>
      <c r="J90" s="33"/>
      <c r="K90" s="33"/>
      <c r="L90" s="33"/>
      <c r="M90" s="33"/>
      <c r="N90" s="33"/>
      <c r="O90" s="33"/>
      <c r="P90" s="33"/>
      <c r="Q90" s="33"/>
      <c r="R90" s="33"/>
      <c r="S90" s="33"/>
      <c r="T90" s="33"/>
      <c r="U90" s="33"/>
      <c r="V90" s="33"/>
      <c r="W90" s="33"/>
      <c r="X90" s="33"/>
      <c r="Y90" s="33"/>
      <c r="Z90" s="33"/>
      <c r="AA90" s="33"/>
      <c r="AB90" s="33"/>
      <c r="AC90" s="33"/>
      <c r="AD90" s="33"/>
      <c r="AE90" s="33"/>
      <c r="AF90" s="33"/>
      <c r="AG90" s="33"/>
      <c r="AH90" s="20">
        <f>COUNTA(Juin!$C90:$AF90)</f>
        <v>0</v>
      </c>
      <c r="AI90" s="21">
        <f>(COUNTIFS(Juin!$C90:$AF90,("cp")))/2</f>
        <v>0</v>
      </c>
      <c r="AJ90" s="21">
        <f>COUNTIFS(Juin!$C90:$AG90,"RTT")/2</f>
        <v>0</v>
      </c>
      <c r="AK90" s="21">
        <f>COUNTIFS(Juin!$C90:$AG90,"m")/2</f>
        <v>0</v>
      </c>
      <c r="AL90" s="21">
        <f>COUNTIFS(Juin!$C90:$AG90,"a")/2</f>
        <v>0</v>
      </c>
      <c r="AM90" s="57"/>
      <c r="AN90" s="22"/>
      <c r="AO90" s="22"/>
      <c r="AP90" s="57"/>
      <c r="AQ90" s="71"/>
      <c r="AR90" s="22"/>
    </row>
    <row r="91" spans="1:44" s="42" customFormat="1" ht="12.95" customHeight="1" x14ac:dyDescent="0.25">
      <c r="A91" s="66"/>
      <c r="B91" s="69"/>
      <c r="C91" s="88" t="str">
        <f t="shared" ref="C91:AG91" si="46">IF(C89&gt;0,C89,IF(C90&gt;0,C90,""))</f>
        <v/>
      </c>
      <c r="D91" s="23" t="str">
        <f t="shared" si="46"/>
        <v/>
      </c>
      <c r="E91" s="23" t="str">
        <f t="shared" si="46"/>
        <v/>
      </c>
      <c r="F91" s="23" t="str">
        <f t="shared" si="46"/>
        <v/>
      </c>
      <c r="G91" s="23" t="str">
        <f t="shared" si="46"/>
        <v/>
      </c>
      <c r="H91" s="23" t="str">
        <f t="shared" si="46"/>
        <v/>
      </c>
      <c r="I91" s="23" t="str">
        <f t="shared" si="46"/>
        <v/>
      </c>
      <c r="J91" s="23" t="str">
        <f t="shared" si="46"/>
        <v/>
      </c>
      <c r="K91" s="23" t="str">
        <f t="shared" si="46"/>
        <v/>
      </c>
      <c r="L91" s="23" t="str">
        <f t="shared" si="46"/>
        <v/>
      </c>
      <c r="M91" s="23" t="str">
        <f t="shared" si="46"/>
        <v/>
      </c>
      <c r="N91" s="23" t="str">
        <f t="shared" si="46"/>
        <v/>
      </c>
      <c r="O91" s="23" t="str">
        <f t="shared" si="46"/>
        <v/>
      </c>
      <c r="P91" s="23" t="str">
        <f t="shared" si="46"/>
        <v/>
      </c>
      <c r="Q91" s="23" t="str">
        <f t="shared" si="46"/>
        <v/>
      </c>
      <c r="R91" s="23" t="str">
        <f t="shared" si="46"/>
        <v/>
      </c>
      <c r="S91" s="23" t="str">
        <f t="shared" si="46"/>
        <v/>
      </c>
      <c r="T91" s="23" t="str">
        <f t="shared" si="46"/>
        <v/>
      </c>
      <c r="U91" s="23" t="str">
        <f t="shared" si="46"/>
        <v/>
      </c>
      <c r="V91" s="23" t="str">
        <f t="shared" si="46"/>
        <v/>
      </c>
      <c r="W91" s="23" t="str">
        <f t="shared" si="46"/>
        <v/>
      </c>
      <c r="X91" s="23" t="str">
        <f t="shared" si="46"/>
        <v/>
      </c>
      <c r="Y91" s="23" t="str">
        <f t="shared" si="46"/>
        <v/>
      </c>
      <c r="Z91" s="23" t="str">
        <f t="shared" si="46"/>
        <v/>
      </c>
      <c r="AA91" s="23" t="str">
        <f t="shared" si="46"/>
        <v/>
      </c>
      <c r="AB91" s="23" t="str">
        <f t="shared" si="46"/>
        <v/>
      </c>
      <c r="AC91" s="23" t="str">
        <f t="shared" si="46"/>
        <v/>
      </c>
      <c r="AD91" s="23" t="str">
        <f t="shared" si="46"/>
        <v/>
      </c>
      <c r="AE91" s="23" t="str">
        <f t="shared" si="46"/>
        <v/>
      </c>
      <c r="AF91" s="23" t="str">
        <f t="shared" si="46"/>
        <v/>
      </c>
      <c r="AG91" s="23" t="str">
        <f t="shared" si="46"/>
        <v/>
      </c>
      <c r="AH91" s="20">
        <f>SUM(AH89:AH90)</f>
        <v>0</v>
      </c>
      <c r="AI91" s="21">
        <f>SUM(AI89:AI90)</f>
        <v>0</v>
      </c>
      <c r="AJ91" s="21">
        <f>SUM(AJ89:AJ90)</f>
        <v>0</v>
      </c>
      <c r="AK91" s="21">
        <f t="shared" ref="AK91:AL91" si="47">SUM(AK89:AK90)</f>
        <v>0</v>
      </c>
      <c r="AL91" s="21">
        <f t="shared" si="47"/>
        <v>0</v>
      </c>
      <c r="AM91" s="31">
        <v>5.41</v>
      </c>
      <c r="AN91" s="24">
        <f>IF(A90="","",IF(A90&lt;$A$3,2.08,(NETWORKDAYS(A90,$A$2)/21.66667)*2.08))</f>
        <v>2.08</v>
      </c>
      <c r="AO91" s="24">
        <f>IF(AN91="",0,+AN91)</f>
        <v>2.08</v>
      </c>
      <c r="AP91" s="31"/>
      <c r="AQ91" s="24">
        <f>+AM91-AI91</f>
        <v>5.41</v>
      </c>
      <c r="AR91" s="21">
        <f>+AP91-AJ91</f>
        <v>0</v>
      </c>
    </row>
    <row r="92" spans="1:44" s="42" customFormat="1" ht="6.75" customHeight="1" x14ac:dyDescent="0.25">
      <c r="A92" s="62"/>
      <c r="B92" s="69"/>
      <c r="C92" s="91"/>
      <c r="D92" s="62"/>
      <c r="E92" s="62"/>
      <c r="F92" s="62"/>
      <c r="G92" s="62"/>
      <c r="H92" s="62"/>
      <c r="I92" s="62"/>
      <c r="J92" s="62"/>
      <c r="K92" s="62"/>
      <c r="L92" s="62"/>
      <c r="M92" s="62"/>
      <c r="N92" s="62"/>
      <c r="O92" s="62"/>
      <c r="P92" s="62"/>
      <c r="Q92" s="62"/>
      <c r="R92" s="62"/>
      <c r="S92" s="62"/>
      <c r="T92" s="62"/>
      <c r="U92" s="62"/>
      <c r="V92" s="62"/>
      <c r="W92" s="62"/>
      <c r="X92" s="62"/>
      <c r="Y92" s="62"/>
      <c r="Z92" s="62"/>
      <c r="AA92" s="62"/>
      <c r="AB92" s="62"/>
      <c r="AC92" s="62"/>
      <c r="AD92" s="62"/>
      <c r="AE92" s="62"/>
      <c r="AF92" s="62"/>
      <c r="AG92" s="62"/>
      <c r="AH92" s="56"/>
      <c r="AI92" s="56"/>
      <c r="AJ92" s="56"/>
      <c r="AK92" s="56"/>
      <c r="AL92" s="56"/>
      <c r="AM92" s="62"/>
      <c r="AN92" s="56"/>
      <c r="AO92" s="56"/>
      <c r="AP92" s="62"/>
      <c r="AQ92" s="73"/>
      <c r="AR92" s="29"/>
    </row>
    <row r="93" spans="1:44" s="42" customFormat="1" ht="12.95" customHeight="1" x14ac:dyDescent="0.25">
      <c r="A93" s="66" t="s">
        <v>43</v>
      </c>
      <c r="B93" s="69" t="s">
        <v>13</v>
      </c>
      <c r="C93" s="87"/>
      <c r="D93" s="33"/>
      <c r="E93" s="33"/>
      <c r="F93" s="33"/>
      <c r="G93" s="33"/>
      <c r="H93" s="33"/>
      <c r="I93" s="33"/>
      <c r="J93" s="33"/>
      <c r="K93" s="33"/>
      <c r="L93" s="33"/>
      <c r="M93" s="33"/>
      <c r="N93" s="33"/>
      <c r="O93" s="33"/>
      <c r="P93" s="33"/>
      <c r="Q93" s="33"/>
      <c r="R93" s="33"/>
      <c r="S93" s="33"/>
      <c r="T93" s="33"/>
      <c r="U93" s="33"/>
      <c r="V93" s="33"/>
      <c r="W93" s="33"/>
      <c r="X93" s="33"/>
      <c r="Y93" s="33"/>
      <c r="Z93" s="33"/>
      <c r="AA93" s="33"/>
      <c r="AB93" s="33"/>
      <c r="AC93" s="33"/>
      <c r="AD93" s="33"/>
      <c r="AE93" s="33"/>
      <c r="AF93" s="33"/>
      <c r="AG93" s="33"/>
      <c r="AH93" s="20">
        <f>COUNTA(Juin!$C93:$AF93)</f>
        <v>0</v>
      </c>
      <c r="AI93" s="21">
        <f>(COUNTIFS(Juin!$C93:$AF93,("cp")))/2</f>
        <v>0</v>
      </c>
      <c r="AJ93" s="21">
        <f>COUNTIFS(Juin!$C93:$AG93,"RTT")/2</f>
        <v>0</v>
      </c>
      <c r="AK93" s="21">
        <f>COUNTIFS(Juin!$C93:$AG93,"m")/2</f>
        <v>0</v>
      </c>
      <c r="AL93" s="21">
        <f>COUNTIFS(Juin!$C93:$AG93,"a")/2</f>
        <v>0</v>
      </c>
      <c r="AM93" s="57"/>
      <c r="AN93" s="22"/>
      <c r="AO93" s="22"/>
      <c r="AP93" s="57"/>
      <c r="AQ93" s="71"/>
      <c r="AR93" s="22"/>
    </row>
    <row r="94" spans="1:44" s="42" customFormat="1" ht="12.95" customHeight="1" x14ac:dyDescent="0.25">
      <c r="A94" s="67">
        <v>42891</v>
      </c>
      <c r="B94" s="69" t="s">
        <v>19</v>
      </c>
      <c r="C94" s="87"/>
      <c r="D94" s="33"/>
      <c r="E94" s="33"/>
      <c r="F94" s="33"/>
      <c r="G94" s="33"/>
      <c r="H94" s="33"/>
      <c r="I94" s="33"/>
      <c r="J94" s="33"/>
      <c r="K94" s="33"/>
      <c r="L94" s="33"/>
      <c r="M94" s="33"/>
      <c r="N94" s="33"/>
      <c r="O94" s="33"/>
      <c r="P94" s="33"/>
      <c r="Q94" s="33"/>
      <c r="R94" s="33"/>
      <c r="S94" s="33"/>
      <c r="T94" s="33"/>
      <c r="U94" s="33"/>
      <c r="V94" s="33"/>
      <c r="W94" s="33"/>
      <c r="X94" s="33"/>
      <c r="Y94" s="33"/>
      <c r="Z94" s="33"/>
      <c r="AA94" s="33"/>
      <c r="AB94" s="33"/>
      <c r="AC94" s="33"/>
      <c r="AD94" s="33"/>
      <c r="AE94" s="33"/>
      <c r="AF94" s="33"/>
      <c r="AG94" s="33"/>
      <c r="AH94" s="20">
        <f>COUNTA(Juin!$C94:$AF94)</f>
        <v>0</v>
      </c>
      <c r="AI94" s="21">
        <f>(COUNTIFS(Juin!$C94:$AF94,("cp")))/2</f>
        <v>0</v>
      </c>
      <c r="AJ94" s="21">
        <f>COUNTIFS(Juin!$C94:$AG94,"RTT")/2</f>
        <v>0</v>
      </c>
      <c r="AK94" s="21">
        <f>COUNTIFS(Juin!$C94:$AG94,"m")/2</f>
        <v>0</v>
      </c>
      <c r="AL94" s="21">
        <f>COUNTIFS(Juin!$C94:$AG94,"a")/2</f>
        <v>0</v>
      </c>
      <c r="AM94" s="57"/>
      <c r="AN94" s="22"/>
      <c r="AO94" s="22"/>
      <c r="AP94" s="57"/>
      <c r="AQ94" s="71"/>
      <c r="AR94" s="22"/>
    </row>
    <row r="95" spans="1:44" s="42" customFormat="1" ht="12.95" customHeight="1" x14ac:dyDescent="0.25">
      <c r="A95" s="66"/>
      <c r="B95" s="69"/>
      <c r="C95" s="88" t="str">
        <f t="shared" ref="C95:AG95" si="48">IF(C93&gt;0,C93,IF(C94&gt;0,C94,""))</f>
        <v/>
      </c>
      <c r="D95" s="23" t="str">
        <f t="shared" si="48"/>
        <v/>
      </c>
      <c r="E95" s="23" t="str">
        <f t="shared" si="48"/>
        <v/>
      </c>
      <c r="F95" s="23" t="str">
        <f t="shared" si="48"/>
        <v/>
      </c>
      <c r="G95" s="23" t="str">
        <f t="shared" si="48"/>
        <v/>
      </c>
      <c r="H95" s="23" t="str">
        <f t="shared" si="48"/>
        <v/>
      </c>
      <c r="I95" s="23" t="str">
        <f t="shared" si="48"/>
        <v/>
      </c>
      <c r="J95" s="23" t="str">
        <f t="shared" si="48"/>
        <v/>
      </c>
      <c r="K95" s="23" t="str">
        <f t="shared" si="48"/>
        <v/>
      </c>
      <c r="L95" s="23" t="str">
        <f t="shared" si="48"/>
        <v/>
      </c>
      <c r="M95" s="23" t="str">
        <f t="shared" si="48"/>
        <v/>
      </c>
      <c r="N95" s="23" t="str">
        <f t="shared" si="48"/>
        <v/>
      </c>
      <c r="O95" s="23" t="str">
        <f t="shared" si="48"/>
        <v/>
      </c>
      <c r="P95" s="23" t="str">
        <f t="shared" si="48"/>
        <v/>
      </c>
      <c r="Q95" s="23" t="str">
        <f t="shared" si="48"/>
        <v/>
      </c>
      <c r="R95" s="23" t="str">
        <f t="shared" si="48"/>
        <v/>
      </c>
      <c r="S95" s="23" t="str">
        <f t="shared" si="48"/>
        <v/>
      </c>
      <c r="T95" s="23" t="str">
        <f t="shared" si="48"/>
        <v/>
      </c>
      <c r="U95" s="23" t="str">
        <f t="shared" si="48"/>
        <v/>
      </c>
      <c r="V95" s="23" t="str">
        <f t="shared" si="48"/>
        <v/>
      </c>
      <c r="W95" s="23" t="str">
        <f t="shared" si="48"/>
        <v/>
      </c>
      <c r="X95" s="23" t="str">
        <f t="shared" si="48"/>
        <v/>
      </c>
      <c r="Y95" s="23" t="str">
        <f t="shared" si="48"/>
        <v/>
      </c>
      <c r="Z95" s="23" t="str">
        <f t="shared" si="48"/>
        <v/>
      </c>
      <c r="AA95" s="23" t="str">
        <f t="shared" si="48"/>
        <v/>
      </c>
      <c r="AB95" s="23" t="str">
        <f t="shared" si="48"/>
        <v/>
      </c>
      <c r="AC95" s="23" t="str">
        <f t="shared" si="48"/>
        <v/>
      </c>
      <c r="AD95" s="23" t="str">
        <f t="shared" si="48"/>
        <v/>
      </c>
      <c r="AE95" s="23" t="str">
        <f t="shared" si="48"/>
        <v/>
      </c>
      <c r="AF95" s="23" t="str">
        <f t="shared" si="48"/>
        <v/>
      </c>
      <c r="AG95" s="23" t="str">
        <f t="shared" si="48"/>
        <v/>
      </c>
      <c r="AH95" s="20">
        <f>SUM(AH93:AH94)</f>
        <v>0</v>
      </c>
      <c r="AI95" s="21">
        <f>SUM(AI93:AI94)</f>
        <v>0</v>
      </c>
      <c r="AJ95" s="21">
        <f>SUM(AJ93:AJ94)</f>
        <v>0</v>
      </c>
      <c r="AK95" s="21">
        <f t="shared" ref="AK95:AL95" si="49">SUM(AK93:AK94)</f>
        <v>0</v>
      </c>
      <c r="AL95" s="21">
        <f t="shared" si="49"/>
        <v>0</v>
      </c>
      <c r="AM95" s="31"/>
      <c r="AN95" s="24">
        <f>IF(A94="","",IF(A94&lt;$A$3,2.08,(NETWORKDAYS(A94,$A$2)/21.66667)*2.08))</f>
        <v>1.91999970461543</v>
      </c>
      <c r="AO95" s="24">
        <f>IF(AN95="",0,+AN95)</f>
        <v>1.91999970461543</v>
      </c>
      <c r="AP95" s="31"/>
      <c r="AQ95" s="24">
        <f>+AM95-AI95</f>
        <v>0</v>
      </c>
      <c r="AR95" s="21">
        <f>+AP95-AJ95</f>
        <v>0</v>
      </c>
    </row>
    <row r="96" spans="1:44" s="42" customFormat="1" ht="6.75" customHeight="1" x14ac:dyDescent="0.25">
      <c r="A96" s="62"/>
      <c r="B96" s="62"/>
      <c r="C96" s="91"/>
      <c r="D96" s="62"/>
      <c r="E96" s="62"/>
      <c r="F96" s="62"/>
      <c r="G96" s="62"/>
      <c r="H96" s="62"/>
      <c r="I96" s="62"/>
      <c r="J96" s="62"/>
      <c r="K96" s="62"/>
      <c r="L96" s="62"/>
      <c r="M96" s="62"/>
      <c r="N96" s="62"/>
      <c r="O96" s="62"/>
      <c r="P96" s="62"/>
      <c r="Q96" s="62"/>
      <c r="R96" s="62"/>
      <c r="S96" s="62"/>
      <c r="T96" s="62"/>
      <c r="U96" s="62"/>
      <c r="V96" s="62"/>
      <c r="W96" s="62"/>
      <c r="X96" s="62"/>
      <c r="Y96" s="62"/>
      <c r="Z96" s="62"/>
      <c r="AA96" s="62"/>
      <c r="AB96" s="62"/>
      <c r="AC96" s="62"/>
      <c r="AD96" s="62"/>
      <c r="AE96" s="62"/>
      <c r="AF96" s="62"/>
      <c r="AG96" s="62"/>
      <c r="AH96" s="62"/>
      <c r="AI96" s="62"/>
      <c r="AJ96" s="62"/>
      <c r="AK96" s="62"/>
      <c r="AL96" s="62"/>
      <c r="AM96" s="62"/>
      <c r="AN96" s="62"/>
      <c r="AO96" s="62"/>
      <c r="AP96" s="62"/>
      <c r="AQ96" s="61"/>
      <c r="AR96" s="61"/>
    </row>
    <row r="97" spans="1:41" ht="13.5" x14ac:dyDescent="0.25">
      <c r="A97" s="43"/>
      <c r="B97" s="43"/>
      <c r="C97" s="92"/>
      <c r="D97" s="43"/>
      <c r="E97" s="43"/>
      <c r="F97" s="43"/>
      <c r="G97" s="43"/>
      <c r="H97" s="43"/>
      <c r="I97" s="43"/>
      <c r="J97" s="43"/>
      <c r="K97" s="43"/>
      <c r="L97" s="43"/>
      <c r="M97" s="43"/>
      <c r="N97" s="43"/>
      <c r="O97" s="43"/>
      <c r="P97" s="43"/>
      <c r="Q97" s="43"/>
      <c r="R97" s="43"/>
      <c r="S97" s="43"/>
      <c r="T97" s="43"/>
      <c r="U97" s="43"/>
      <c r="V97" s="43"/>
      <c r="W97" s="43"/>
      <c r="X97" s="43"/>
      <c r="Y97" s="43"/>
      <c r="Z97" s="43"/>
      <c r="AA97" s="43"/>
      <c r="AB97" s="43"/>
      <c r="AC97" s="43"/>
      <c r="AD97" s="43"/>
      <c r="AE97" s="43"/>
      <c r="AF97" s="43"/>
      <c r="AG97" s="43"/>
      <c r="AH97" s="43"/>
      <c r="AI97" s="43"/>
    </row>
    <row r="98" spans="1:41" s="44" customFormat="1" x14ac:dyDescent="0.25">
      <c r="A98" s="78"/>
      <c r="B98" s="78"/>
      <c r="C98" s="93"/>
      <c r="D98" s="78"/>
      <c r="E98" s="78"/>
      <c r="F98" s="78"/>
      <c r="G98" s="78"/>
      <c r="H98" s="78"/>
      <c r="I98" s="78"/>
      <c r="J98" s="78"/>
      <c r="K98" s="78"/>
      <c r="L98" s="78"/>
      <c r="M98" s="78"/>
      <c r="N98" s="78"/>
      <c r="O98" s="78"/>
      <c r="P98" s="78"/>
      <c r="Q98" s="78"/>
      <c r="R98" s="78"/>
      <c r="S98" s="78"/>
      <c r="T98" s="78"/>
      <c r="U98" s="78"/>
      <c r="V98" s="78"/>
      <c r="W98" s="78"/>
      <c r="X98" s="78"/>
      <c r="Y98" s="78"/>
      <c r="Z98" s="78"/>
      <c r="AA98" s="78"/>
      <c r="AB98" s="78"/>
      <c r="AC98" s="78"/>
      <c r="AD98" s="78"/>
      <c r="AE98" s="78"/>
      <c r="AF98" s="78"/>
      <c r="AG98" s="78"/>
      <c r="AH98" s="78"/>
      <c r="AM98" s="34"/>
      <c r="AN98" s="34"/>
      <c r="AO98" s="34"/>
    </row>
    <row r="99" spans="1:41" s="44" customFormat="1" x14ac:dyDescent="0.25">
      <c r="A99" s="45"/>
      <c r="B99" s="45"/>
      <c r="C99" s="94" t="s">
        <v>6</v>
      </c>
      <c r="D99" s="46"/>
      <c r="E99" s="46"/>
      <c r="F99" s="46"/>
      <c r="G99" s="47"/>
      <c r="H99" s="37" t="s">
        <v>17</v>
      </c>
      <c r="I99" s="48" t="s">
        <v>3</v>
      </c>
      <c r="J99" s="49"/>
      <c r="K99" s="49"/>
      <c r="L99" s="38" t="s">
        <v>7</v>
      </c>
      <c r="M99" s="48" t="s">
        <v>7</v>
      </c>
      <c r="N99" s="49"/>
      <c r="O99" s="49"/>
      <c r="P99" s="39" t="s">
        <v>2</v>
      </c>
      <c r="Q99" s="48" t="s">
        <v>4</v>
      </c>
      <c r="R99" s="49"/>
      <c r="S99" s="49"/>
      <c r="T99" s="40" t="s">
        <v>8</v>
      </c>
      <c r="U99" s="50" t="s">
        <v>18</v>
      </c>
      <c r="V99" s="51"/>
      <c r="W99" s="49"/>
      <c r="Y99" s="53"/>
      <c r="Z99" s="50" t="s">
        <v>5</v>
      </c>
      <c r="AA99" s="49"/>
      <c r="AB99" s="51"/>
      <c r="AC99" s="52"/>
      <c r="AD99" s="52"/>
      <c r="AE99" s="52"/>
      <c r="AF99" s="52"/>
      <c r="AG99" s="52"/>
      <c r="AH99" s="54"/>
      <c r="AM99" s="34"/>
      <c r="AN99" s="34"/>
      <c r="AO99" s="34"/>
    </row>
    <row r="100" spans="1:41" s="44" customFormat="1" x14ac:dyDescent="0.25">
      <c r="C100" s="95"/>
    </row>
    <row r="101" spans="1:41" s="44" customFormat="1" x14ac:dyDescent="0.25"/>
    <row r="102" spans="1:41" s="44" customFormat="1" x14ac:dyDescent="0.25"/>
    <row r="103" spans="1:41" s="44" customFormat="1" ht="15" customHeight="1" x14ac:dyDescent="0.25"/>
    <row r="104" spans="1:41" s="44" customFormat="1" ht="15" customHeight="1" x14ac:dyDescent="0.25"/>
    <row r="105" spans="1:41" s="44" customFormat="1" ht="15" customHeight="1" x14ac:dyDescent="0.25"/>
    <row r="106" spans="1:41" s="44" customFormat="1" ht="15" customHeight="1" x14ac:dyDescent="0.25"/>
    <row r="107" spans="1:41" s="44" customFormat="1" ht="15" customHeight="1" x14ac:dyDescent="0.25"/>
    <row r="108" spans="1:41" s="44" customFormat="1" ht="15" customHeight="1" x14ac:dyDescent="0.25"/>
    <row r="109" spans="1:41" s="44" customFormat="1" ht="15" customHeight="1" x14ac:dyDescent="0.25"/>
    <row r="110" spans="1:41" s="44" customFormat="1" ht="15" customHeight="1" x14ac:dyDescent="0.25"/>
    <row r="111" spans="1:41" s="44" customFormat="1" ht="15" customHeight="1" x14ac:dyDescent="0.25"/>
    <row r="112" spans="1:41" s="44" customFormat="1" ht="15" customHeight="1" x14ac:dyDescent="0.25"/>
    <row r="113" s="44" customFormat="1" ht="15" customHeight="1" x14ac:dyDescent="0.25"/>
    <row r="114" s="44" customFormat="1" ht="15" customHeight="1" x14ac:dyDescent="0.25"/>
    <row r="115" s="44" customFormat="1" ht="15" customHeight="1" x14ac:dyDescent="0.25"/>
    <row r="116" s="44" customFormat="1" ht="15" customHeight="1" x14ac:dyDescent="0.25"/>
    <row r="117" s="44" customFormat="1" ht="15" customHeight="1" x14ac:dyDescent="0.25"/>
    <row r="118" s="44" customFormat="1" ht="15" customHeight="1" x14ac:dyDescent="0.25"/>
    <row r="119" s="44" customFormat="1" ht="15" customHeight="1" x14ac:dyDescent="0.25"/>
    <row r="120" s="44" customFormat="1" ht="15" customHeight="1" x14ac:dyDescent="0.25"/>
    <row r="121" s="44" customFormat="1" ht="15" customHeight="1" x14ac:dyDescent="0.25"/>
    <row r="122" s="44" customFormat="1" ht="15" customHeight="1" x14ac:dyDescent="0.25"/>
    <row r="123" s="44" customFormat="1" ht="15" customHeight="1" x14ac:dyDescent="0.25"/>
    <row r="124" s="44" customFormat="1" ht="15" customHeight="1" x14ac:dyDescent="0.25"/>
    <row r="125" s="44" customFormat="1" ht="15" customHeight="1" x14ac:dyDescent="0.25"/>
    <row r="126" s="44" customFormat="1" ht="15" customHeight="1" x14ac:dyDescent="0.25"/>
    <row r="127" s="44" customFormat="1" ht="15" customHeight="1" x14ac:dyDescent="0.25"/>
    <row r="128" s="44" customFormat="1" ht="15" customHeight="1" x14ac:dyDescent="0.25"/>
    <row r="129" s="44" customFormat="1" ht="15" customHeight="1" x14ac:dyDescent="0.25"/>
    <row r="130" s="44" customFormat="1" ht="15" customHeight="1" x14ac:dyDescent="0.25"/>
    <row r="131" s="44" customFormat="1" ht="15" customHeight="1" x14ac:dyDescent="0.25"/>
    <row r="132" s="44" customFormat="1" ht="15" customHeight="1" x14ac:dyDescent="0.25"/>
    <row r="133" s="44" customFormat="1" ht="15" customHeight="1" x14ac:dyDescent="0.25"/>
    <row r="134" s="44" customFormat="1" ht="15" customHeight="1" x14ac:dyDescent="0.25"/>
    <row r="135" s="44" customFormat="1" ht="15" customHeight="1" x14ac:dyDescent="0.25"/>
    <row r="136" s="44" customFormat="1" ht="15" customHeight="1" x14ac:dyDescent="0.25"/>
    <row r="137" s="44" customFormat="1" ht="15" customHeight="1" x14ac:dyDescent="0.25"/>
    <row r="138" s="44" customFormat="1" ht="15" customHeight="1" x14ac:dyDescent="0.25"/>
    <row r="139" s="44" customFormat="1" ht="15" customHeight="1" x14ac:dyDescent="0.25"/>
    <row r="140" s="44" customFormat="1" ht="15" customHeight="1" x14ac:dyDescent="0.25"/>
    <row r="141" s="44" customFormat="1" ht="15" customHeight="1" x14ac:dyDescent="0.25"/>
    <row r="142" s="44" customFormat="1" ht="15" customHeight="1" x14ac:dyDescent="0.25"/>
    <row r="143" s="44" customFormat="1" ht="15" customHeight="1" x14ac:dyDescent="0.25"/>
    <row r="144" s="44" customFormat="1" ht="15" customHeight="1" x14ac:dyDescent="0.25"/>
    <row r="145" s="44" customFormat="1" ht="15" customHeight="1" x14ac:dyDescent="0.25"/>
    <row r="146" s="44" customFormat="1" ht="15" customHeight="1" x14ac:dyDescent="0.25"/>
    <row r="147" s="44" customFormat="1" ht="15" customHeight="1" x14ac:dyDescent="0.25"/>
    <row r="148" s="44" customFormat="1" ht="15" customHeight="1" x14ac:dyDescent="0.25"/>
    <row r="149" s="44" customFormat="1" ht="15" customHeight="1" x14ac:dyDescent="0.25"/>
    <row r="150" s="44" customFormat="1" ht="15" customHeight="1" x14ac:dyDescent="0.25"/>
    <row r="151" s="44" customFormat="1" ht="15" customHeight="1" x14ac:dyDescent="0.25"/>
    <row r="152" s="44" customFormat="1" ht="15" customHeight="1" x14ac:dyDescent="0.25"/>
    <row r="153" s="44" customFormat="1" ht="15" customHeight="1" x14ac:dyDescent="0.25"/>
    <row r="154" s="44" customFormat="1" ht="15" customHeight="1" x14ac:dyDescent="0.25"/>
    <row r="155" s="44" customFormat="1" ht="15" customHeight="1" x14ac:dyDescent="0.25"/>
    <row r="156" s="44" customFormat="1" ht="15" customHeight="1" x14ac:dyDescent="0.25"/>
    <row r="157" s="44" customFormat="1" ht="15" customHeight="1" x14ac:dyDescent="0.25"/>
    <row r="158" s="44" customFormat="1" ht="15" customHeight="1" x14ac:dyDescent="0.25"/>
    <row r="159" s="44" customFormat="1" ht="15" customHeight="1" x14ac:dyDescent="0.25"/>
    <row r="160" s="44" customFormat="1" ht="15" customHeight="1" x14ac:dyDescent="0.25"/>
    <row r="161" s="44" customFormat="1" ht="15" customHeight="1" x14ac:dyDescent="0.25"/>
    <row r="162" s="44" customFormat="1" ht="15" customHeight="1" x14ac:dyDescent="0.25"/>
    <row r="163" s="44" customFormat="1" ht="15" customHeight="1" x14ac:dyDescent="0.25"/>
    <row r="164" s="44" customFormat="1" ht="15" customHeight="1" x14ac:dyDescent="0.25"/>
    <row r="165" s="44" customFormat="1" ht="15" customHeight="1" x14ac:dyDescent="0.25"/>
    <row r="166" s="44" customFormat="1" ht="15" customHeight="1" x14ac:dyDescent="0.25"/>
    <row r="167" s="44" customFormat="1" ht="15" customHeight="1" x14ac:dyDescent="0.25"/>
    <row r="168" s="44" customFormat="1" ht="15" customHeight="1" x14ac:dyDescent="0.25"/>
    <row r="169" s="44" customFormat="1" ht="15" customHeight="1" x14ac:dyDescent="0.25"/>
    <row r="170" s="44" customFormat="1" ht="15" customHeight="1" x14ac:dyDescent="0.25"/>
    <row r="171" s="44" customFormat="1" ht="15" customHeight="1" x14ac:dyDescent="0.25"/>
    <row r="172" s="44" customFormat="1" ht="15" customHeight="1" x14ac:dyDescent="0.25"/>
    <row r="173" s="44" customFormat="1" ht="15" customHeight="1" x14ac:dyDescent="0.25"/>
    <row r="174" s="44" customFormat="1" ht="15" customHeight="1" x14ac:dyDescent="0.25"/>
    <row r="175" s="44" customFormat="1" ht="15" customHeight="1" x14ac:dyDescent="0.25"/>
    <row r="176" s="44" customFormat="1" ht="15" customHeight="1" x14ac:dyDescent="0.25"/>
    <row r="177" s="44" customFormat="1" ht="15" customHeight="1" x14ac:dyDescent="0.25"/>
    <row r="178" s="44" customFormat="1" ht="15" customHeight="1" x14ac:dyDescent="0.25"/>
    <row r="179" s="44" customFormat="1" ht="15" customHeight="1" x14ac:dyDescent="0.25"/>
    <row r="180" s="44" customFormat="1" ht="15" customHeight="1" x14ac:dyDescent="0.25"/>
    <row r="181" s="44" customFormat="1" ht="15" customHeight="1" x14ac:dyDescent="0.25"/>
    <row r="182" s="44" customFormat="1" ht="15" customHeight="1" x14ac:dyDescent="0.25"/>
    <row r="183" s="44" customFormat="1" ht="15" customHeight="1" x14ac:dyDescent="0.25"/>
    <row r="184" s="44" customFormat="1" ht="15" customHeight="1" x14ac:dyDescent="0.25"/>
    <row r="185" s="44" customFormat="1" ht="15" customHeight="1" x14ac:dyDescent="0.25"/>
    <row r="186" s="44" customFormat="1" ht="15" customHeight="1" x14ac:dyDescent="0.25"/>
    <row r="187" s="44" customFormat="1" ht="15" customHeight="1" x14ac:dyDescent="0.25"/>
    <row r="188" s="44" customFormat="1" ht="15" customHeight="1" x14ac:dyDescent="0.25"/>
    <row r="189" s="44" customFormat="1" ht="15" customHeight="1" x14ac:dyDescent="0.25"/>
    <row r="190" s="44" customFormat="1" ht="15" customHeight="1" x14ac:dyDescent="0.25"/>
    <row r="191" s="44" customFormat="1" ht="15" customHeight="1" x14ac:dyDescent="0.25"/>
    <row r="192" s="44" customFormat="1" ht="15" customHeight="1" x14ac:dyDescent="0.25"/>
    <row r="193" s="44" customFormat="1" ht="15" customHeight="1" x14ac:dyDescent="0.25"/>
    <row r="194" s="44" customFormat="1" ht="15" customHeight="1" x14ac:dyDescent="0.25"/>
    <row r="195" s="44" customFormat="1" ht="15" customHeight="1" x14ac:dyDescent="0.25"/>
    <row r="196" s="44" customFormat="1" ht="15" customHeight="1" x14ac:dyDescent="0.25"/>
    <row r="197" s="44" customFormat="1" ht="15" customHeight="1" x14ac:dyDescent="0.25"/>
    <row r="198" s="44" customFormat="1" ht="15" customHeight="1" x14ac:dyDescent="0.25"/>
    <row r="199" s="44" customFormat="1" ht="15" customHeight="1" x14ac:dyDescent="0.25"/>
    <row r="200" s="44" customFormat="1" ht="15" customHeight="1" x14ac:dyDescent="0.25"/>
    <row r="201" s="44" customFormat="1" ht="15" customHeight="1" x14ac:dyDescent="0.25"/>
    <row r="202" s="44" customFormat="1" ht="15" customHeight="1" x14ac:dyDescent="0.25"/>
    <row r="203" s="44" customFormat="1" ht="15" customHeight="1" x14ac:dyDescent="0.25"/>
    <row r="204" s="44" customFormat="1" ht="15" customHeight="1" x14ac:dyDescent="0.25"/>
    <row r="205" s="44" customFormat="1" ht="15" customHeight="1" x14ac:dyDescent="0.25"/>
    <row r="206" s="44" customFormat="1" ht="15" customHeight="1" x14ac:dyDescent="0.25"/>
    <row r="207" s="44" customFormat="1" ht="15" customHeight="1" x14ac:dyDescent="0.25"/>
    <row r="208" s="44" customFormat="1" ht="15" customHeight="1" x14ac:dyDescent="0.25"/>
    <row r="209" s="44" customFormat="1" ht="15" customHeight="1" x14ac:dyDescent="0.25"/>
    <row r="210" s="44" customFormat="1" ht="15" customHeight="1" x14ac:dyDescent="0.25"/>
    <row r="211" s="44" customFormat="1" ht="15" customHeight="1" x14ac:dyDescent="0.25"/>
    <row r="212" s="44" customFormat="1" ht="15" customHeight="1" x14ac:dyDescent="0.25"/>
    <row r="213" s="44" customFormat="1" ht="15" customHeight="1" x14ac:dyDescent="0.25"/>
    <row r="214" s="44" customFormat="1" ht="15" customHeight="1" x14ac:dyDescent="0.25"/>
    <row r="215" s="44" customFormat="1" ht="15" customHeight="1" x14ac:dyDescent="0.25"/>
    <row r="216" s="44" customFormat="1" ht="15" customHeight="1" x14ac:dyDescent="0.25"/>
    <row r="217" s="44" customFormat="1" ht="15" customHeight="1" x14ac:dyDescent="0.25"/>
    <row r="218" s="44" customFormat="1" ht="15" customHeight="1" x14ac:dyDescent="0.25"/>
    <row r="219" s="44" customFormat="1" ht="15" customHeight="1" x14ac:dyDescent="0.25"/>
    <row r="220" s="44" customFormat="1" ht="15" customHeight="1" x14ac:dyDescent="0.25"/>
    <row r="221" s="44" customFormat="1" ht="15" customHeight="1" x14ac:dyDescent="0.25"/>
    <row r="222" s="44" customFormat="1" ht="15" customHeight="1" x14ac:dyDescent="0.25"/>
    <row r="223" s="44" customFormat="1" ht="15" customHeight="1" x14ac:dyDescent="0.25"/>
    <row r="224" s="44" customFormat="1" ht="15" customHeight="1" x14ac:dyDescent="0.25"/>
    <row r="225" s="44" customFormat="1" ht="15" customHeight="1" x14ac:dyDescent="0.25"/>
    <row r="226" s="44" customFormat="1" ht="15" customHeight="1" x14ac:dyDescent="0.25"/>
    <row r="227" s="44" customFormat="1" ht="15" customHeight="1" x14ac:dyDescent="0.25"/>
    <row r="228" s="44" customFormat="1" ht="15" customHeight="1" x14ac:dyDescent="0.25"/>
    <row r="229" s="44" customFormat="1" ht="15" customHeight="1" x14ac:dyDescent="0.25"/>
    <row r="230" s="44" customFormat="1" ht="15" customHeight="1" x14ac:dyDescent="0.25"/>
    <row r="231" s="44" customFormat="1" ht="15" customHeight="1" x14ac:dyDescent="0.25"/>
    <row r="232" s="44" customFormat="1" ht="15" customHeight="1" x14ac:dyDescent="0.25"/>
    <row r="233" s="44" customFormat="1" ht="15" customHeight="1" x14ac:dyDescent="0.25"/>
    <row r="234" s="44" customFormat="1" ht="15" customHeight="1" x14ac:dyDescent="0.25"/>
    <row r="235" s="44" customFormat="1" ht="15" customHeight="1" x14ac:dyDescent="0.25"/>
    <row r="236" s="44" customFormat="1" ht="15" customHeight="1" x14ac:dyDescent="0.25"/>
    <row r="237" s="44" customFormat="1" ht="15" customHeight="1" x14ac:dyDescent="0.25"/>
    <row r="238" s="44" customFormat="1" ht="15" customHeight="1" x14ac:dyDescent="0.25"/>
    <row r="239" s="44" customFormat="1" ht="15" customHeight="1" x14ac:dyDescent="0.25"/>
    <row r="240" s="44" customFormat="1" ht="15" customHeight="1" x14ac:dyDescent="0.25"/>
    <row r="241" s="44" customFormat="1" ht="15" customHeight="1" x14ac:dyDescent="0.25"/>
    <row r="242" s="44" customFormat="1" ht="15" customHeight="1" x14ac:dyDescent="0.25"/>
    <row r="243" s="44" customFormat="1" ht="15" customHeight="1" x14ac:dyDescent="0.25"/>
    <row r="244" s="44" customFormat="1" ht="15" customHeight="1" x14ac:dyDescent="0.25"/>
    <row r="245" s="44" customFormat="1" ht="15" customHeight="1" x14ac:dyDescent="0.25"/>
    <row r="246" s="44" customFormat="1" ht="15" customHeight="1" x14ac:dyDescent="0.25"/>
    <row r="247" s="44" customFormat="1" ht="15" customHeight="1" x14ac:dyDescent="0.25"/>
    <row r="248" s="44" customFormat="1" ht="15" customHeight="1" x14ac:dyDescent="0.25"/>
    <row r="249" s="44" customFormat="1" ht="15" customHeight="1" x14ac:dyDescent="0.25"/>
    <row r="250" s="44" customFormat="1" ht="15" customHeight="1" x14ac:dyDescent="0.25"/>
    <row r="251" s="44" customFormat="1" ht="15" customHeight="1" x14ac:dyDescent="0.25"/>
    <row r="252" s="44" customFormat="1" ht="15" customHeight="1" x14ac:dyDescent="0.25"/>
    <row r="253" s="44" customFormat="1" ht="15" customHeight="1" x14ac:dyDescent="0.25"/>
    <row r="254" s="44" customFormat="1" ht="15" customHeight="1" x14ac:dyDescent="0.25"/>
    <row r="255" s="44" customFormat="1" ht="15" customHeight="1" x14ac:dyDescent="0.25"/>
    <row r="256" s="44" customFormat="1" ht="15" customHeight="1" x14ac:dyDescent="0.25"/>
    <row r="257" s="44" customFormat="1" ht="15" customHeight="1" x14ac:dyDescent="0.25"/>
    <row r="258" s="44" customFormat="1" ht="15" customHeight="1" x14ac:dyDescent="0.25"/>
    <row r="259" s="44" customFormat="1" ht="15" customHeight="1" x14ac:dyDescent="0.25"/>
    <row r="260" s="44" customFormat="1" ht="15" customHeight="1" x14ac:dyDescent="0.25"/>
    <row r="261" s="44" customFormat="1" ht="15" customHeight="1" x14ac:dyDescent="0.25"/>
    <row r="262" s="44" customFormat="1" ht="15" customHeight="1" x14ac:dyDescent="0.25"/>
    <row r="263" s="44" customFormat="1" ht="15" customHeight="1" x14ac:dyDescent="0.25"/>
    <row r="264" s="44" customFormat="1" ht="15" customHeight="1" x14ac:dyDescent="0.25"/>
    <row r="265" s="44" customFormat="1" ht="15" customHeight="1" x14ac:dyDescent="0.25"/>
    <row r="266" s="44" customFormat="1" ht="15" customHeight="1" x14ac:dyDescent="0.25"/>
    <row r="267" s="44" customFormat="1" ht="15" customHeight="1" x14ac:dyDescent="0.25"/>
    <row r="268" s="44" customFormat="1" ht="15" customHeight="1" x14ac:dyDescent="0.25"/>
    <row r="269" s="44" customFormat="1" ht="15" customHeight="1" x14ac:dyDescent="0.25"/>
    <row r="270" s="44" customFormat="1" ht="15" customHeight="1" x14ac:dyDescent="0.25"/>
    <row r="271" s="44" customFormat="1" ht="15" customHeight="1" x14ac:dyDescent="0.25"/>
    <row r="272" s="44" customFormat="1" ht="15" customHeight="1" x14ac:dyDescent="0.25"/>
    <row r="273" s="44" customFormat="1" ht="15" customHeight="1" x14ac:dyDescent="0.25"/>
    <row r="274" s="44" customFormat="1" ht="15" customHeight="1" x14ac:dyDescent="0.25"/>
    <row r="275" s="44" customFormat="1" ht="15" customHeight="1" x14ac:dyDescent="0.25"/>
    <row r="276" s="44" customFormat="1" ht="15" customHeight="1" x14ac:dyDescent="0.25"/>
    <row r="277" s="44" customFormat="1" ht="15" customHeight="1" x14ac:dyDescent="0.25"/>
    <row r="278" s="44" customFormat="1" ht="15" customHeight="1" x14ac:dyDescent="0.25"/>
    <row r="279" s="44" customFormat="1" ht="15" customHeight="1" x14ac:dyDescent="0.25"/>
    <row r="280" s="44" customFormat="1" ht="15" customHeight="1" x14ac:dyDescent="0.25"/>
    <row r="281" s="44" customFormat="1" ht="15" customHeight="1" x14ac:dyDescent="0.25"/>
    <row r="282" s="44" customFormat="1" ht="15" customHeight="1" x14ac:dyDescent="0.25"/>
    <row r="283" s="44" customFormat="1" ht="15" customHeight="1" x14ac:dyDescent="0.25"/>
    <row r="284" s="44" customFormat="1" ht="15" customHeight="1" x14ac:dyDescent="0.25"/>
    <row r="285" s="44" customFormat="1" ht="15" customHeight="1" x14ac:dyDescent="0.25"/>
    <row r="286" s="44" customFormat="1" ht="15" customHeight="1" x14ac:dyDescent="0.25"/>
    <row r="287" s="44" customFormat="1" ht="15" customHeight="1" x14ac:dyDescent="0.25"/>
    <row r="288" s="44" customFormat="1" ht="15" customHeight="1" x14ac:dyDescent="0.25"/>
    <row r="289" s="44" customFormat="1" ht="15" customHeight="1" x14ac:dyDescent="0.25"/>
    <row r="290" s="44" customFormat="1" ht="15" customHeight="1" x14ac:dyDescent="0.25"/>
    <row r="291" s="44" customFormat="1" ht="15" customHeight="1" x14ac:dyDescent="0.25"/>
    <row r="292" s="44" customFormat="1" ht="15" customHeight="1" x14ac:dyDescent="0.25"/>
    <row r="293" s="44" customFormat="1" ht="15" customHeight="1" x14ac:dyDescent="0.25"/>
    <row r="294" s="44" customFormat="1" ht="15" customHeight="1" x14ac:dyDescent="0.25"/>
    <row r="295" s="44" customFormat="1" ht="15" customHeight="1" x14ac:dyDescent="0.25"/>
    <row r="296" s="44" customFormat="1" ht="15" customHeight="1" x14ac:dyDescent="0.25"/>
    <row r="297" s="44" customFormat="1" ht="15" customHeight="1" x14ac:dyDescent="0.25"/>
    <row r="298" s="44" customFormat="1" ht="15" customHeight="1" x14ac:dyDescent="0.25"/>
    <row r="299" s="44" customFormat="1" ht="15" customHeight="1" x14ac:dyDescent="0.25"/>
    <row r="300" s="44" customFormat="1" ht="15" customHeight="1" x14ac:dyDescent="0.25"/>
    <row r="301" s="44" customFormat="1" ht="15" customHeight="1" x14ac:dyDescent="0.25"/>
    <row r="302" s="44" customFormat="1" ht="15" customHeight="1" x14ac:dyDescent="0.25"/>
    <row r="303" s="44" customFormat="1" ht="15" customHeight="1" x14ac:dyDescent="0.25"/>
    <row r="304" s="44" customFormat="1" ht="15" customHeight="1" x14ac:dyDescent="0.25"/>
    <row r="305" s="44" customFormat="1" ht="15" customHeight="1" x14ac:dyDescent="0.25"/>
    <row r="306" s="44" customFormat="1" ht="15" customHeight="1" x14ac:dyDescent="0.25"/>
    <row r="307" s="44" customFormat="1" ht="15" customHeight="1" x14ac:dyDescent="0.25"/>
    <row r="308" s="44" customFormat="1" ht="15" customHeight="1" x14ac:dyDescent="0.25"/>
    <row r="309" s="44" customFormat="1" ht="15" customHeight="1" x14ac:dyDescent="0.25"/>
    <row r="310" s="44" customFormat="1" ht="15" customHeight="1" x14ac:dyDescent="0.25"/>
    <row r="311" s="44" customFormat="1" ht="15" customHeight="1" x14ac:dyDescent="0.25"/>
    <row r="312" s="44" customFormat="1" ht="15" customHeight="1" x14ac:dyDescent="0.25"/>
    <row r="313" s="44" customFormat="1" ht="15" customHeight="1" x14ac:dyDescent="0.25"/>
    <row r="314" s="44" customFormat="1" ht="15" customHeight="1" x14ac:dyDescent="0.25"/>
    <row r="315" s="44" customFormat="1" ht="15" customHeight="1" x14ac:dyDescent="0.25"/>
    <row r="316" s="44" customFormat="1" ht="15" customHeight="1" x14ac:dyDescent="0.25"/>
    <row r="317" s="44" customFormat="1" ht="15" customHeight="1" x14ac:dyDescent="0.25"/>
    <row r="318" s="44" customFormat="1" ht="15" customHeight="1" x14ac:dyDescent="0.25"/>
    <row r="319" s="44" customFormat="1" ht="15" customHeight="1" x14ac:dyDescent="0.25"/>
    <row r="320" s="44" customFormat="1" ht="15" customHeight="1" x14ac:dyDescent="0.25"/>
    <row r="321" s="44" customFormat="1" ht="15" customHeight="1" x14ac:dyDescent="0.25"/>
    <row r="322" s="44" customFormat="1" ht="15" customHeight="1" x14ac:dyDescent="0.25"/>
    <row r="323" s="44" customFormat="1" ht="15" customHeight="1" x14ac:dyDescent="0.25"/>
    <row r="324" s="44" customFormat="1" ht="15" customHeight="1" x14ac:dyDescent="0.25"/>
    <row r="325" s="44" customFormat="1" ht="15" customHeight="1" x14ac:dyDescent="0.25"/>
    <row r="326" s="44" customFormat="1" ht="15" customHeight="1" x14ac:dyDescent="0.25"/>
    <row r="327" s="44" customFormat="1" ht="15" customHeight="1" x14ac:dyDescent="0.25"/>
    <row r="328" s="44" customFormat="1" ht="15" customHeight="1" x14ac:dyDescent="0.25"/>
    <row r="329" s="44" customFormat="1" ht="15" customHeight="1" x14ac:dyDescent="0.25"/>
    <row r="330" s="44" customFormat="1" ht="15" customHeight="1" x14ac:dyDescent="0.25"/>
    <row r="331" s="44" customFormat="1" ht="15" customHeight="1" x14ac:dyDescent="0.25"/>
    <row r="332" s="44" customFormat="1" ht="15" customHeight="1" x14ac:dyDescent="0.25"/>
    <row r="333" s="44" customFormat="1" ht="15" customHeight="1" x14ac:dyDescent="0.25"/>
    <row r="334" s="44" customFormat="1" ht="15" customHeight="1" x14ac:dyDescent="0.25"/>
    <row r="335" s="44" customFormat="1" ht="15" customHeight="1" x14ac:dyDescent="0.25"/>
    <row r="336" s="44" customFormat="1" ht="15" customHeight="1" x14ac:dyDescent="0.25"/>
    <row r="337" s="44" customFormat="1" ht="15" customHeight="1" x14ac:dyDescent="0.25"/>
    <row r="338" s="44" customFormat="1" ht="15" customHeight="1" x14ac:dyDescent="0.25"/>
    <row r="339" s="44" customFormat="1" ht="15" customHeight="1" x14ac:dyDescent="0.25"/>
    <row r="340" s="44" customFormat="1" ht="15" customHeight="1" x14ac:dyDescent="0.25"/>
    <row r="341" s="44" customFormat="1" ht="15" customHeight="1" x14ac:dyDescent="0.25"/>
    <row r="342" s="44" customFormat="1" ht="15" customHeight="1" x14ac:dyDescent="0.25"/>
    <row r="343" s="44" customFormat="1" ht="15" customHeight="1" x14ac:dyDescent="0.25"/>
    <row r="344" s="44" customFormat="1" ht="15" customHeight="1" x14ac:dyDescent="0.25"/>
    <row r="345" s="44" customFormat="1" ht="15" customHeight="1" x14ac:dyDescent="0.25"/>
    <row r="346" s="44" customFormat="1" ht="15" customHeight="1" x14ac:dyDescent="0.25"/>
    <row r="347" s="44" customFormat="1" ht="15" customHeight="1" x14ac:dyDescent="0.25"/>
    <row r="348" s="44" customFormat="1" ht="15" customHeight="1" x14ac:dyDescent="0.25"/>
    <row r="349" s="44" customFormat="1" ht="15" customHeight="1" x14ac:dyDescent="0.25"/>
    <row r="350" s="44" customFormat="1" ht="15" customHeight="1" x14ac:dyDescent="0.25"/>
    <row r="351" s="44" customFormat="1" ht="15" customHeight="1" x14ac:dyDescent="0.25"/>
    <row r="352" s="44" customFormat="1" ht="15" customHeight="1" x14ac:dyDescent="0.25"/>
    <row r="353" s="44" customFormat="1" ht="15" customHeight="1" x14ac:dyDescent="0.25"/>
    <row r="354" s="44" customFormat="1" ht="15" customHeight="1" x14ac:dyDescent="0.25"/>
    <row r="355" s="44" customFormat="1" ht="15" customHeight="1" x14ac:dyDescent="0.25"/>
    <row r="356" s="44" customFormat="1" ht="15" customHeight="1" x14ac:dyDescent="0.25"/>
    <row r="357" s="44" customFormat="1" ht="15" customHeight="1" x14ac:dyDescent="0.25"/>
    <row r="358" s="44" customFormat="1" ht="15" customHeight="1" x14ac:dyDescent="0.25"/>
    <row r="359" s="44" customFormat="1" ht="15" customHeight="1" x14ac:dyDescent="0.25"/>
    <row r="360" s="44" customFormat="1" ht="15" customHeight="1" x14ac:dyDescent="0.25"/>
    <row r="361" s="44" customFormat="1" ht="15" customHeight="1" x14ac:dyDescent="0.25"/>
    <row r="362" s="44" customFormat="1" ht="15" customHeight="1" x14ac:dyDescent="0.25"/>
    <row r="363" s="44" customFormat="1" ht="15" customHeight="1" x14ac:dyDescent="0.25"/>
    <row r="364" s="44" customFormat="1" ht="15" customHeight="1" x14ac:dyDescent="0.25"/>
    <row r="365" s="44" customFormat="1" ht="15" customHeight="1" x14ac:dyDescent="0.25"/>
    <row r="366" s="44" customFormat="1" ht="15" customHeight="1" x14ac:dyDescent="0.25"/>
    <row r="367" s="44" customFormat="1" ht="15" customHeight="1" x14ac:dyDescent="0.25"/>
    <row r="368" s="44" customFormat="1" ht="15" customHeight="1" x14ac:dyDescent="0.25"/>
    <row r="369" s="44" customFormat="1" ht="15" customHeight="1" x14ac:dyDescent="0.25"/>
    <row r="370" s="44" customFormat="1" ht="15" customHeight="1" x14ac:dyDescent="0.25"/>
    <row r="371" s="44" customFormat="1" ht="15" customHeight="1" x14ac:dyDescent="0.25"/>
    <row r="372" s="44" customFormat="1" ht="15" customHeight="1" x14ac:dyDescent="0.25"/>
    <row r="373" s="44" customFormat="1" ht="15" customHeight="1" x14ac:dyDescent="0.25"/>
    <row r="374" s="44" customFormat="1" ht="15" customHeight="1" x14ac:dyDescent="0.25"/>
    <row r="375" s="44" customFormat="1" ht="15" customHeight="1" x14ac:dyDescent="0.25"/>
    <row r="376" s="44" customFormat="1" ht="15" customHeight="1" x14ac:dyDescent="0.25"/>
    <row r="377" s="44" customFormat="1" ht="15" customHeight="1" x14ac:dyDescent="0.25"/>
    <row r="378" s="44" customFormat="1" ht="15" customHeight="1" x14ac:dyDescent="0.25"/>
    <row r="379" s="44" customFormat="1" ht="15" customHeight="1" x14ac:dyDescent="0.25"/>
    <row r="380" s="44" customFormat="1" ht="15" customHeight="1" x14ac:dyDescent="0.25"/>
    <row r="381" s="44" customFormat="1" ht="15" customHeight="1" x14ac:dyDescent="0.25"/>
    <row r="382" s="44" customFormat="1" ht="15" customHeight="1" x14ac:dyDescent="0.25"/>
    <row r="383" s="44" customFormat="1" ht="15" customHeight="1" x14ac:dyDescent="0.25"/>
    <row r="384" s="44" customFormat="1" ht="15" customHeight="1" x14ac:dyDescent="0.25"/>
    <row r="385" s="44" customFormat="1" ht="15" customHeight="1" x14ac:dyDescent="0.25"/>
    <row r="386" s="44" customFormat="1" ht="15" customHeight="1" x14ac:dyDescent="0.25"/>
    <row r="387" s="44" customFormat="1" ht="15" customHeight="1" x14ac:dyDescent="0.25"/>
    <row r="388" s="44" customFormat="1" ht="15" customHeight="1" x14ac:dyDescent="0.25"/>
    <row r="389" s="44" customFormat="1" ht="15" customHeight="1" x14ac:dyDescent="0.25"/>
    <row r="390" s="44" customFormat="1" ht="15" customHeight="1" x14ac:dyDescent="0.25"/>
    <row r="391" s="44" customFormat="1" ht="15" customHeight="1" x14ac:dyDescent="0.25"/>
    <row r="392" s="44" customFormat="1" ht="15" customHeight="1" x14ac:dyDescent="0.25"/>
    <row r="393" s="44" customFormat="1" ht="15" customHeight="1" x14ac:dyDescent="0.25"/>
    <row r="394" s="44" customFormat="1" ht="15" customHeight="1" x14ac:dyDescent="0.25"/>
    <row r="395" s="44" customFormat="1" ht="15" customHeight="1" x14ac:dyDescent="0.25"/>
    <row r="396" s="44" customFormat="1" ht="15" customHeight="1" x14ac:dyDescent="0.25"/>
    <row r="397" s="44" customFormat="1" ht="15" customHeight="1" x14ac:dyDescent="0.25"/>
    <row r="398" s="44" customFormat="1" ht="15" customHeight="1" x14ac:dyDescent="0.25"/>
    <row r="399" s="44" customFormat="1" ht="15" customHeight="1" x14ac:dyDescent="0.25"/>
    <row r="400" s="44" customFormat="1" ht="15" customHeight="1" x14ac:dyDescent="0.25"/>
    <row r="401" s="44" customFormat="1" ht="15" customHeight="1" x14ac:dyDescent="0.25"/>
    <row r="402" s="44" customFormat="1" ht="15" customHeight="1" x14ac:dyDescent="0.25"/>
    <row r="403" s="44" customFormat="1" ht="15" customHeight="1" x14ac:dyDescent="0.25"/>
    <row r="404" s="44" customFormat="1" ht="15" customHeight="1" x14ac:dyDescent="0.25"/>
    <row r="405" s="44" customFormat="1" ht="15" customHeight="1" x14ac:dyDescent="0.25"/>
    <row r="406" s="44" customFormat="1" ht="15" customHeight="1" x14ac:dyDescent="0.25"/>
    <row r="407" s="44" customFormat="1" ht="15" customHeight="1" x14ac:dyDescent="0.25"/>
    <row r="408" s="44" customFormat="1" ht="15" customHeight="1" x14ac:dyDescent="0.25"/>
    <row r="409" s="44" customFormat="1" ht="15" customHeight="1" x14ac:dyDescent="0.25"/>
    <row r="410" s="44" customFormat="1" ht="15" customHeight="1" x14ac:dyDescent="0.25"/>
    <row r="411" s="44" customFormat="1" ht="15" customHeight="1" x14ac:dyDescent="0.25"/>
    <row r="412" s="44" customFormat="1" ht="15" customHeight="1" x14ac:dyDescent="0.25"/>
    <row r="413" s="44" customFormat="1" ht="15" customHeight="1" x14ac:dyDescent="0.25"/>
    <row r="414" s="44" customFormat="1" ht="15" customHeight="1" x14ac:dyDescent="0.25"/>
    <row r="415" s="44" customFormat="1" ht="15" customHeight="1" x14ac:dyDescent="0.25"/>
    <row r="416" s="44" customFormat="1" ht="15" customHeight="1" x14ac:dyDescent="0.25"/>
    <row r="417" s="44" customFormat="1" ht="15" customHeight="1" x14ac:dyDescent="0.25"/>
    <row r="418" s="44" customFormat="1" ht="15" customHeight="1" x14ac:dyDescent="0.25"/>
    <row r="419" s="44" customFormat="1" ht="15" customHeight="1" x14ac:dyDescent="0.25"/>
    <row r="420" s="44" customFormat="1" ht="15" customHeight="1" x14ac:dyDescent="0.25"/>
    <row r="421" s="44" customFormat="1" ht="15" customHeight="1" x14ac:dyDescent="0.25"/>
    <row r="422" s="44" customFormat="1" ht="15" customHeight="1" x14ac:dyDescent="0.25"/>
    <row r="423" s="44" customFormat="1" ht="15" customHeight="1" x14ac:dyDescent="0.25"/>
    <row r="424" s="44" customFormat="1" ht="15" customHeight="1" x14ac:dyDescent="0.25"/>
    <row r="425" s="44" customFormat="1" ht="15" customHeight="1" x14ac:dyDescent="0.25"/>
    <row r="426" s="44" customFormat="1" ht="15" customHeight="1" x14ac:dyDescent="0.25"/>
    <row r="427" s="44" customFormat="1" ht="15" customHeight="1" x14ac:dyDescent="0.25"/>
    <row r="428" s="44" customFormat="1" ht="15" customHeight="1" x14ac:dyDescent="0.25"/>
    <row r="429" s="44" customFormat="1" ht="15" customHeight="1" x14ac:dyDescent="0.25"/>
    <row r="430" s="44" customFormat="1" ht="15" customHeight="1" x14ac:dyDescent="0.25"/>
    <row r="431" s="44" customFormat="1" ht="15" customHeight="1" x14ac:dyDescent="0.25"/>
    <row r="432" s="44" customFormat="1" ht="15" customHeight="1" x14ac:dyDescent="0.25"/>
    <row r="433" s="44" customFormat="1" ht="15" customHeight="1" x14ac:dyDescent="0.25"/>
    <row r="434" s="44" customFormat="1" ht="15" customHeight="1" x14ac:dyDescent="0.25"/>
    <row r="435" s="44" customFormat="1" ht="15" customHeight="1" x14ac:dyDescent="0.25"/>
    <row r="436" s="44" customFormat="1" ht="15" customHeight="1" x14ac:dyDescent="0.25"/>
    <row r="437" s="44" customFormat="1" ht="15" customHeight="1" x14ac:dyDescent="0.25"/>
    <row r="438" s="44" customFormat="1" ht="15" customHeight="1" x14ac:dyDescent="0.25"/>
    <row r="439" s="44" customFormat="1" ht="15" customHeight="1" x14ac:dyDescent="0.25"/>
    <row r="440" s="44" customFormat="1" ht="15" customHeight="1" x14ac:dyDescent="0.25"/>
    <row r="441" s="44" customFormat="1" ht="15" customHeight="1" x14ac:dyDescent="0.25"/>
    <row r="442" s="44" customFormat="1" ht="15" customHeight="1" x14ac:dyDescent="0.25"/>
    <row r="443" s="44" customFormat="1" ht="15" customHeight="1" x14ac:dyDescent="0.25"/>
    <row r="444" s="44" customFormat="1" ht="15" customHeight="1" x14ac:dyDescent="0.25"/>
    <row r="445" s="44" customFormat="1" ht="15" customHeight="1" x14ac:dyDescent="0.25"/>
    <row r="446" s="44" customFormat="1" ht="15" customHeight="1" x14ac:dyDescent="0.25"/>
    <row r="447" s="44" customFormat="1" ht="15" customHeight="1" x14ac:dyDescent="0.25"/>
    <row r="448" s="44" customFormat="1" ht="15" customHeight="1" x14ac:dyDescent="0.25"/>
    <row r="449" s="44" customFormat="1" ht="15" customHeight="1" x14ac:dyDescent="0.25"/>
    <row r="450" s="44" customFormat="1" ht="15" customHeight="1" x14ac:dyDescent="0.25"/>
    <row r="451" s="44" customFormat="1" ht="15" customHeight="1" x14ac:dyDescent="0.25"/>
    <row r="452" s="44" customFormat="1" ht="15" customHeight="1" x14ac:dyDescent="0.25"/>
    <row r="453" s="44" customFormat="1" ht="15" customHeight="1" x14ac:dyDescent="0.25"/>
    <row r="454" s="44" customFormat="1" ht="15" customHeight="1" x14ac:dyDescent="0.25"/>
    <row r="455" s="44" customFormat="1" ht="15" customHeight="1" x14ac:dyDescent="0.25"/>
    <row r="456" s="44" customFormat="1" ht="15" customHeight="1" x14ac:dyDescent="0.25"/>
    <row r="457" s="44" customFormat="1" ht="15" customHeight="1" x14ac:dyDescent="0.25"/>
    <row r="458" s="44" customFormat="1" ht="15" customHeight="1" x14ac:dyDescent="0.25"/>
    <row r="459" s="44" customFormat="1" ht="15" customHeight="1" x14ac:dyDescent="0.25"/>
    <row r="460" s="44" customFormat="1" ht="15" customHeight="1" x14ac:dyDescent="0.25"/>
    <row r="461" s="44" customFormat="1" ht="15" customHeight="1" x14ac:dyDescent="0.25"/>
    <row r="462" s="44" customFormat="1" ht="15" customHeight="1" x14ac:dyDescent="0.25"/>
    <row r="463" s="44" customFormat="1" ht="15" customHeight="1" x14ac:dyDescent="0.25"/>
    <row r="464" s="44" customFormat="1" ht="15" customHeight="1" x14ac:dyDescent="0.25"/>
    <row r="465" s="44" customFormat="1" ht="15" customHeight="1" x14ac:dyDescent="0.25"/>
    <row r="466" s="44" customFormat="1" ht="15" customHeight="1" x14ac:dyDescent="0.25"/>
    <row r="467" s="44" customFormat="1" ht="15" customHeight="1" x14ac:dyDescent="0.25"/>
    <row r="468" s="44" customFormat="1" ht="15" customHeight="1" x14ac:dyDescent="0.25"/>
    <row r="469" s="44" customFormat="1" ht="15" customHeight="1" x14ac:dyDescent="0.25"/>
    <row r="470" s="44" customFormat="1" ht="15" customHeight="1" x14ac:dyDescent="0.25"/>
    <row r="471" s="44" customFormat="1" ht="15" customHeight="1" x14ac:dyDescent="0.25"/>
    <row r="472" s="44" customFormat="1" ht="15" customHeight="1" x14ac:dyDescent="0.25"/>
    <row r="473" s="44" customFormat="1" ht="15" customHeight="1" x14ac:dyDescent="0.25"/>
    <row r="474" s="44" customFormat="1" ht="15" customHeight="1" x14ac:dyDescent="0.25"/>
    <row r="475" s="44" customFormat="1" ht="15" customHeight="1" x14ac:dyDescent="0.25"/>
    <row r="476" s="44" customFormat="1" ht="15" customHeight="1" x14ac:dyDescent="0.25"/>
    <row r="477" s="44" customFormat="1" ht="15" customHeight="1" x14ac:dyDescent="0.25"/>
    <row r="478" s="44" customFormat="1" ht="15" customHeight="1" x14ac:dyDescent="0.25"/>
    <row r="479" s="44" customFormat="1" ht="15" customHeight="1" x14ac:dyDescent="0.25"/>
    <row r="480" s="44" customFormat="1" ht="15" customHeight="1" x14ac:dyDescent="0.25"/>
    <row r="481" s="44" customFormat="1" ht="15" customHeight="1" x14ac:dyDescent="0.25"/>
    <row r="482" s="44" customFormat="1" ht="15" customHeight="1" x14ac:dyDescent="0.25"/>
    <row r="483" s="44" customFormat="1" ht="15" customHeight="1" x14ac:dyDescent="0.25"/>
    <row r="484" s="44" customFormat="1" ht="15" customHeight="1" x14ac:dyDescent="0.25"/>
    <row r="485" s="44" customFormat="1" ht="15" customHeight="1" x14ac:dyDescent="0.25"/>
    <row r="486" s="44" customFormat="1" ht="15" customHeight="1" x14ac:dyDescent="0.25"/>
    <row r="487" s="44" customFormat="1" ht="15" customHeight="1" x14ac:dyDescent="0.25"/>
    <row r="488" s="44" customFormat="1" ht="15" customHeight="1" x14ac:dyDescent="0.25"/>
    <row r="489" s="44" customFormat="1" ht="15" customHeight="1" x14ac:dyDescent="0.25"/>
    <row r="490" s="44" customFormat="1" ht="15" customHeight="1" x14ac:dyDescent="0.25"/>
    <row r="491" s="44" customFormat="1" ht="15" customHeight="1" x14ac:dyDescent="0.25"/>
    <row r="492" s="44" customFormat="1" ht="15" customHeight="1" x14ac:dyDescent="0.25"/>
    <row r="493" s="44" customFormat="1" ht="15" customHeight="1" x14ac:dyDescent="0.25"/>
    <row r="494" s="44" customFormat="1" ht="15" customHeight="1" x14ac:dyDescent="0.25"/>
    <row r="495" s="44" customFormat="1" ht="15" customHeight="1" x14ac:dyDescent="0.25"/>
    <row r="496" s="44" customFormat="1" ht="15" customHeight="1" x14ac:dyDescent="0.25"/>
    <row r="497" s="44" customFormat="1" ht="15" customHeight="1" x14ac:dyDescent="0.25"/>
    <row r="498" s="44" customFormat="1" ht="15" customHeight="1" x14ac:dyDescent="0.25"/>
    <row r="499" s="44" customFormat="1" ht="15" customHeight="1" x14ac:dyDescent="0.25"/>
    <row r="500" s="44" customFormat="1" ht="15" customHeight="1" x14ac:dyDescent="0.25"/>
    <row r="501" s="44" customFormat="1" ht="15" customHeight="1" x14ac:dyDescent="0.25"/>
    <row r="502" s="44" customFormat="1" ht="15" customHeight="1" x14ac:dyDescent="0.25"/>
    <row r="503" s="44" customFormat="1" ht="15" customHeight="1" x14ac:dyDescent="0.25"/>
    <row r="504" s="44" customFormat="1" ht="15" customHeight="1" x14ac:dyDescent="0.25"/>
    <row r="505" s="44" customFormat="1" ht="15" customHeight="1" x14ac:dyDescent="0.25"/>
    <row r="506" s="44" customFormat="1" ht="15" customHeight="1" x14ac:dyDescent="0.25"/>
    <row r="507" s="44" customFormat="1" ht="15" customHeight="1" x14ac:dyDescent="0.25"/>
    <row r="508" s="44" customFormat="1" ht="15" customHeight="1" x14ac:dyDescent="0.25"/>
    <row r="509" s="44" customFormat="1" ht="15" customHeight="1" x14ac:dyDescent="0.25"/>
    <row r="510" s="44" customFormat="1" ht="15" customHeight="1" x14ac:dyDescent="0.25"/>
    <row r="511" s="44" customFormat="1" ht="15" customHeight="1" x14ac:dyDescent="0.25"/>
    <row r="512" s="44" customFormat="1" ht="15" customHeight="1" x14ac:dyDescent="0.25"/>
    <row r="513" s="44" customFormat="1" ht="15" customHeight="1" x14ac:dyDescent="0.25"/>
    <row r="514" s="44" customFormat="1" ht="15" customHeight="1" x14ac:dyDescent="0.25"/>
    <row r="515" s="44" customFormat="1" ht="15" customHeight="1" x14ac:dyDescent="0.25"/>
    <row r="516" s="44" customFormat="1" ht="15" customHeight="1" x14ac:dyDescent="0.25"/>
    <row r="517" s="44" customFormat="1" ht="15" customHeight="1" x14ac:dyDescent="0.25"/>
    <row r="518" s="44" customFormat="1" ht="15" customHeight="1" x14ac:dyDescent="0.25"/>
    <row r="519" s="44" customFormat="1" ht="15" customHeight="1" x14ac:dyDescent="0.25"/>
    <row r="520" s="44" customFormat="1" ht="15" customHeight="1" x14ac:dyDescent="0.25"/>
    <row r="521" s="44" customFormat="1" ht="15" customHeight="1" x14ac:dyDescent="0.25"/>
    <row r="522" s="44" customFormat="1" ht="15" customHeight="1" x14ac:dyDescent="0.25"/>
    <row r="523" s="44" customFormat="1" ht="15" customHeight="1" x14ac:dyDescent="0.25"/>
    <row r="524" s="44" customFormat="1" ht="15" customHeight="1" x14ac:dyDescent="0.25"/>
    <row r="525" s="44" customFormat="1" ht="15" customHeight="1" x14ac:dyDescent="0.25"/>
    <row r="526" s="44" customFormat="1" ht="15" customHeight="1" x14ac:dyDescent="0.25"/>
    <row r="527" s="44" customFormat="1" ht="15" customHeight="1" x14ac:dyDescent="0.25"/>
    <row r="528" s="44" customFormat="1" ht="15" customHeight="1" x14ac:dyDescent="0.25"/>
    <row r="529" s="44" customFormat="1" ht="15" customHeight="1" x14ac:dyDescent="0.25"/>
    <row r="530" s="44" customFormat="1" ht="15" customHeight="1" x14ac:dyDescent="0.25"/>
    <row r="531" s="44" customFormat="1" ht="15" customHeight="1" x14ac:dyDescent="0.25"/>
    <row r="532" s="44" customFormat="1" ht="15" customHeight="1" x14ac:dyDescent="0.25"/>
    <row r="533" s="44" customFormat="1" ht="15" customHeight="1" x14ac:dyDescent="0.25"/>
    <row r="534" s="44" customFormat="1" ht="15" customHeight="1" x14ac:dyDescent="0.25"/>
    <row r="535" s="44" customFormat="1" ht="15" customHeight="1" x14ac:dyDescent="0.25"/>
    <row r="536" s="44" customFormat="1" ht="15" customHeight="1" x14ac:dyDescent="0.25"/>
    <row r="537" s="44" customFormat="1" ht="15" customHeight="1" x14ac:dyDescent="0.25"/>
    <row r="538" s="44" customFormat="1" ht="15" customHeight="1" x14ac:dyDescent="0.25"/>
    <row r="539" s="44" customFormat="1" ht="15" customHeight="1" x14ac:dyDescent="0.25"/>
    <row r="540" s="44" customFormat="1" ht="15" customHeight="1" x14ac:dyDescent="0.25"/>
    <row r="541" s="44" customFormat="1" ht="15" customHeight="1" x14ac:dyDescent="0.25"/>
    <row r="542" s="44" customFormat="1" ht="15" customHeight="1" x14ac:dyDescent="0.25"/>
    <row r="543" s="44" customFormat="1" ht="15" customHeight="1" x14ac:dyDescent="0.25"/>
    <row r="544" s="44" customFormat="1" ht="15" customHeight="1" x14ac:dyDescent="0.25"/>
    <row r="545" s="44" customFormat="1" ht="15" customHeight="1" x14ac:dyDescent="0.25"/>
    <row r="546" s="44" customFormat="1" ht="15" customHeight="1" x14ac:dyDescent="0.25"/>
    <row r="547" s="44" customFormat="1" ht="15" customHeight="1" x14ac:dyDescent="0.25"/>
    <row r="548" s="44" customFormat="1" ht="15" customHeight="1" x14ac:dyDescent="0.25"/>
    <row r="549" s="44" customFormat="1" ht="15" customHeight="1" x14ac:dyDescent="0.25"/>
    <row r="550" s="44" customFormat="1" ht="15" customHeight="1" x14ac:dyDescent="0.25"/>
    <row r="551" s="44" customFormat="1" ht="15" customHeight="1" x14ac:dyDescent="0.25"/>
    <row r="552" s="44" customFormat="1" ht="15" customHeight="1" x14ac:dyDescent="0.25"/>
    <row r="553" s="44" customFormat="1" ht="15" customHeight="1" x14ac:dyDescent="0.25"/>
    <row r="554" s="44" customFormat="1" ht="15" customHeight="1" x14ac:dyDescent="0.25"/>
    <row r="555" s="44" customFormat="1" ht="15" customHeight="1" x14ac:dyDescent="0.25"/>
    <row r="556" s="44" customFormat="1" ht="15" customHeight="1" x14ac:dyDescent="0.25"/>
    <row r="557" s="44" customFormat="1" ht="15" customHeight="1" x14ac:dyDescent="0.25"/>
    <row r="558" s="44" customFormat="1" ht="15" customHeight="1" x14ac:dyDescent="0.25"/>
    <row r="559" s="44" customFormat="1" ht="15" customHeight="1" x14ac:dyDescent="0.25"/>
    <row r="560" s="44" customFormat="1" ht="15" customHeight="1" x14ac:dyDescent="0.25"/>
    <row r="561" s="44" customFormat="1" ht="15" customHeight="1" x14ac:dyDescent="0.25"/>
    <row r="562" s="44" customFormat="1" ht="15" customHeight="1" x14ac:dyDescent="0.25"/>
    <row r="563" s="44" customFormat="1" ht="15" customHeight="1" x14ac:dyDescent="0.25"/>
    <row r="564" s="44" customFormat="1" ht="15" customHeight="1" x14ac:dyDescent="0.25"/>
    <row r="565" s="44" customFormat="1" ht="15" customHeight="1" x14ac:dyDescent="0.25"/>
    <row r="566" s="44" customFormat="1" ht="15" customHeight="1" x14ac:dyDescent="0.25"/>
    <row r="567" s="44" customFormat="1" ht="15" customHeight="1" x14ac:dyDescent="0.25"/>
    <row r="568" s="44" customFormat="1" ht="15" customHeight="1" x14ac:dyDescent="0.25"/>
    <row r="569" s="44" customFormat="1" ht="15" customHeight="1" x14ac:dyDescent="0.25"/>
    <row r="570" s="44" customFormat="1" ht="15" customHeight="1" x14ac:dyDescent="0.25"/>
    <row r="571" s="44" customFormat="1" ht="15" customHeight="1" x14ac:dyDescent="0.25"/>
    <row r="572" s="44" customFormat="1" ht="15" customHeight="1" x14ac:dyDescent="0.25"/>
    <row r="573" s="44" customFormat="1" ht="15" customHeight="1" x14ac:dyDescent="0.25"/>
    <row r="574" s="44" customFormat="1" ht="15" customHeight="1" x14ac:dyDescent="0.25"/>
    <row r="575" s="44" customFormat="1" ht="15" customHeight="1" x14ac:dyDescent="0.25"/>
    <row r="576" s="44" customFormat="1" ht="15" customHeight="1" x14ac:dyDescent="0.25"/>
    <row r="577" s="44" customFormat="1" ht="15" customHeight="1" x14ac:dyDescent="0.25"/>
    <row r="578" s="44" customFormat="1" ht="15" customHeight="1" x14ac:dyDescent="0.25"/>
    <row r="579" s="44" customFormat="1" ht="15" customHeight="1" x14ac:dyDescent="0.25"/>
    <row r="580" s="44" customFormat="1" ht="15" customHeight="1" x14ac:dyDescent="0.25"/>
    <row r="581" s="44" customFormat="1" ht="15" customHeight="1" x14ac:dyDescent="0.25"/>
    <row r="582" s="44" customFormat="1" ht="15" customHeight="1" x14ac:dyDescent="0.25"/>
    <row r="583" s="44" customFormat="1" ht="15" customHeight="1" x14ac:dyDescent="0.25"/>
    <row r="584" s="44" customFormat="1" ht="15" customHeight="1" x14ac:dyDescent="0.25"/>
    <row r="585" s="44" customFormat="1" ht="15" customHeight="1" x14ac:dyDescent="0.25"/>
    <row r="586" s="44" customFormat="1" ht="15" customHeight="1" x14ac:dyDescent="0.25"/>
    <row r="587" s="44" customFormat="1" ht="15" customHeight="1" x14ac:dyDescent="0.25"/>
    <row r="588" s="44" customFormat="1" ht="15" customHeight="1" x14ac:dyDescent="0.25"/>
    <row r="589" s="44" customFormat="1" ht="15" customHeight="1" x14ac:dyDescent="0.25"/>
    <row r="590" s="44" customFormat="1" ht="15" customHeight="1" x14ac:dyDescent="0.25"/>
    <row r="591" s="44" customFormat="1" ht="15" customHeight="1" x14ac:dyDescent="0.25"/>
    <row r="592" s="44" customFormat="1" ht="15" customHeight="1" x14ac:dyDescent="0.25"/>
    <row r="593" s="44" customFormat="1" ht="15" customHeight="1" x14ac:dyDescent="0.25"/>
    <row r="594" s="44" customFormat="1" ht="15" customHeight="1" x14ac:dyDescent="0.25"/>
    <row r="595" s="44" customFormat="1" ht="15" customHeight="1" x14ac:dyDescent="0.25"/>
    <row r="596" s="44" customFormat="1" ht="15" customHeight="1" x14ac:dyDescent="0.25"/>
    <row r="597" s="44" customFormat="1" ht="15" customHeight="1" x14ac:dyDescent="0.25"/>
    <row r="598" s="44" customFormat="1" ht="15" customHeight="1" x14ac:dyDescent="0.25"/>
    <row r="599" s="44" customFormat="1" ht="15" customHeight="1" x14ac:dyDescent="0.25"/>
    <row r="600" s="44" customFormat="1" ht="15" customHeight="1" x14ac:dyDescent="0.25"/>
    <row r="601" s="44" customFormat="1" ht="15" customHeight="1" x14ac:dyDescent="0.25"/>
    <row r="602" s="44" customFormat="1" ht="15" customHeight="1" x14ac:dyDescent="0.25"/>
    <row r="603" s="44" customFormat="1" ht="15" customHeight="1" x14ac:dyDescent="0.25"/>
    <row r="604" s="44" customFormat="1" ht="15" customHeight="1" x14ac:dyDescent="0.25"/>
    <row r="605" s="44" customFormat="1" ht="15" customHeight="1" x14ac:dyDescent="0.25"/>
    <row r="606" s="44" customFormat="1" ht="15" customHeight="1" x14ac:dyDescent="0.25"/>
    <row r="607" s="44" customFormat="1" ht="15" customHeight="1" x14ac:dyDescent="0.25"/>
    <row r="608" s="44" customFormat="1" ht="15" customHeight="1" x14ac:dyDescent="0.25"/>
    <row r="609" s="44" customFormat="1" ht="15" customHeight="1" x14ac:dyDescent="0.25"/>
    <row r="610" s="44" customFormat="1" ht="15" customHeight="1" x14ac:dyDescent="0.25"/>
    <row r="611" s="44" customFormat="1" ht="15" customHeight="1" x14ac:dyDescent="0.25"/>
    <row r="612" s="44" customFormat="1" ht="15" customHeight="1" x14ac:dyDescent="0.25"/>
    <row r="613" s="44" customFormat="1" ht="15" customHeight="1" x14ac:dyDescent="0.25"/>
    <row r="614" s="44" customFormat="1" ht="15" customHeight="1" x14ac:dyDescent="0.25"/>
    <row r="615" s="44" customFormat="1" ht="15" customHeight="1" x14ac:dyDescent="0.25"/>
    <row r="616" s="44" customFormat="1" ht="15" customHeight="1" x14ac:dyDescent="0.25"/>
    <row r="617" s="44" customFormat="1" ht="15" customHeight="1" x14ac:dyDescent="0.25"/>
    <row r="618" s="44" customFormat="1" ht="15" customHeight="1" x14ac:dyDescent="0.25"/>
    <row r="619" s="44" customFormat="1" ht="15" customHeight="1" x14ac:dyDescent="0.25"/>
    <row r="620" s="44" customFormat="1" ht="15" customHeight="1" x14ac:dyDescent="0.25"/>
    <row r="621" s="44" customFormat="1" ht="15" customHeight="1" x14ac:dyDescent="0.25"/>
    <row r="622" s="44" customFormat="1" ht="15" customHeight="1" x14ac:dyDescent="0.25"/>
    <row r="623" s="44" customFormat="1" ht="15" customHeight="1" x14ac:dyDescent="0.25"/>
    <row r="624" s="44" customFormat="1" ht="15" customHeight="1" x14ac:dyDescent="0.25"/>
    <row r="625" s="44" customFormat="1" ht="15" customHeight="1" x14ac:dyDescent="0.25"/>
    <row r="626" s="44" customFormat="1" ht="15" customHeight="1" x14ac:dyDescent="0.25"/>
    <row r="627" s="44" customFormat="1" ht="15" customHeight="1" x14ac:dyDescent="0.25"/>
    <row r="628" s="44" customFormat="1" ht="15" customHeight="1" x14ac:dyDescent="0.25"/>
    <row r="629" s="44" customFormat="1" ht="15" customHeight="1" x14ac:dyDescent="0.25"/>
    <row r="630" s="44" customFormat="1" ht="15" customHeight="1" x14ac:dyDescent="0.25"/>
    <row r="631" s="44" customFormat="1" ht="15" customHeight="1" x14ac:dyDescent="0.25"/>
    <row r="632" s="44" customFormat="1" ht="15" customHeight="1" x14ac:dyDescent="0.25"/>
    <row r="633" s="44" customFormat="1" ht="15" customHeight="1" x14ac:dyDescent="0.25"/>
    <row r="634" s="44" customFormat="1" ht="15" customHeight="1" x14ac:dyDescent="0.25"/>
    <row r="635" s="44" customFormat="1" ht="15" customHeight="1" x14ac:dyDescent="0.25"/>
    <row r="636" s="44" customFormat="1" ht="15" customHeight="1" x14ac:dyDescent="0.25"/>
    <row r="637" s="44" customFormat="1" ht="15" customHeight="1" x14ac:dyDescent="0.25"/>
    <row r="638" s="44" customFormat="1" ht="15" customHeight="1" x14ac:dyDescent="0.25"/>
    <row r="639" s="44" customFormat="1" ht="15" customHeight="1" x14ac:dyDescent="0.25"/>
    <row r="640" s="44" customFormat="1" ht="15" customHeight="1" x14ac:dyDescent="0.25"/>
    <row r="641" s="44" customFormat="1" ht="15" customHeight="1" x14ac:dyDescent="0.25"/>
    <row r="642" s="44" customFormat="1" ht="15" customHeight="1" x14ac:dyDescent="0.25"/>
    <row r="643" s="44" customFormat="1" ht="15" customHeight="1" x14ac:dyDescent="0.25"/>
    <row r="644" s="44" customFormat="1" ht="15" customHeight="1" x14ac:dyDescent="0.25"/>
    <row r="645" s="44" customFormat="1" ht="15" customHeight="1" x14ac:dyDescent="0.25"/>
    <row r="646" s="44" customFormat="1" ht="15" customHeight="1" x14ac:dyDescent="0.25"/>
    <row r="647" s="44" customFormat="1" ht="15" customHeight="1" x14ac:dyDescent="0.25"/>
    <row r="648" s="44" customFormat="1" ht="15" customHeight="1" x14ac:dyDescent="0.25"/>
    <row r="649" s="44" customFormat="1" ht="15" customHeight="1" x14ac:dyDescent="0.25"/>
    <row r="650" s="44" customFormat="1" ht="15" customHeight="1" x14ac:dyDescent="0.25"/>
    <row r="651" s="44" customFormat="1" ht="15" customHeight="1" x14ac:dyDescent="0.25"/>
    <row r="652" s="44" customFormat="1" ht="15" customHeight="1" x14ac:dyDescent="0.25"/>
    <row r="653" s="44" customFormat="1" ht="15" customHeight="1" x14ac:dyDescent="0.25"/>
    <row r="654" s="44" customFormat="1" ht="15" customHeight="1" x14ac:dyDescent="0.25"/>
    <row r="655" s="44" customFormat="1" ht="15" customHeight="1" x14ac:dyDescent="0.25"/>
    <row r="656" s="44" customFormat="1" ht="15" customHeight="1" x14ac:dyDescent="0.25"/>
    <row r="657" s="44" customFormat="1" ht="15" customHeight="1" x14ac:dyDescent="0.25"/>
    <row r="658" s="44" customFormat="1" ht="15" customHeight="1" x14ac:dyDescent="0.25"/>
    <row r="659" s="44" customFormat="1" ht="15" customHeight="1" x14ac:dyDescent="0.25"/>
    <row r="660" s="44" customFormat="1" ht="15" customHeight="1" x14ac:dyDescent="0.25"/>
    <row r="661" s="44" customFormat="1" ht="15" customHeight="1" x14ac:dyDescent="0.25"/>
    <row r="662" s="44" customFormat="1" ht="15" customHeight="1" x14ac:dyDescent="0.25"/>
    <row r="663" s="44" customFormat="1" ht="15" customHeight="1" x14ac:dyDescent="0.25"/>
    <row r="664" s="44" customFormat="1" ht="15" customHeight="1" x14ac:dyDescent="0.25"/>
    <row r="665" s="44" customFormat="1" ht="15" customHeight="1" x14ac:dyDescent="0.25"/>
    <row r="666" s="44" customFormat="1" ht="15" customHeight="1" x14ac:dyDescent="0.25"/>
    <row r="667" s="44" customFormat="1" ht="15" customHeight="1" x14ac:dyDescent="0.25"/>
    <row r="668" s="44" customFormat="1" ht="15" customHeight="1" x14ac:dyDescent="0.25"/>
    <row r="669" s="44" customFormat="1" ht="15" customHeight="1" x14ac:dyDescent="0.25"/>
    <row r="670" s="44" customFormat="1" ht="15" customHeight="1" x14ac:dyDescent="0.25"/>
    <row r="671" s="44" customFormat="1" ht="15" customHeight="1" x14ac:dyDescent="0.25"/>
    <row r="672" s="44" customFormat="1" ht="15" customHeight="1" x14ac:dyDescent="0.25"/>
    <row r="673" s="44" customFormat="1" ht="15" customHeight="1" x14ac:dyDescent="0.25"/>
    <row r="674" s="44" customFormat="1" ht="15" customHeight="1" x14ac:dyDescent="0.25"/>
    <row r="675" s="44" customFormat="1" ht="15" customHeight="1" x14ac:dyDescent="0.25"/>
    <row r="676" s="44" customFormat="1" ht="15" customHeight="1" x14ac:dyDescent="0.25"/>
    <row r="677" s="44" customFormat="1" ht="15" customHeight="1" x14ac:dyDescent="0.25"/>
    <row r="678" s="44" customFormat="1" ht="15" customHeight="1" x14ac:dyDescent="0.25"/>
    <row r="679" s="44" customFormat="1" ht="15" customHeight="1" x14ac:dyDescent="0.25"/>
    <row r="680" s="44" customFormat="1" ht="15" customHeight="1" x14ac:dyDescent="0.25"/>
    <row r="681" s="44" customFormat="1" ht="15" customHeight="1" x14ac:dyDescent="0.25"/>
    <row r="682" s="44" customFormat="1" ht="15" customHeight="1" x14ac:dyDescent="0.25"/>
    <row r="683" s="44" customFormat="1" ht="15" customHeight="1" x14ac:dyDescent="0.25"/>
    <row r="684" s="44" customFormat="1" ht="15" customHeight="1" x14ac:dyDescent="0.25"/>
    <row r="685" s="44" customFormat="1" ht="15" customHeight="1" x14ac:dyDescent="0.25"/>
    <row r="686" s="44" customFormat="1" ht="15" customHeight="1" x14ac:dyDescent="0.25"/>
    <row r="687" s="44" customFormat="1" ht="15" customHeight="1" x14ac:dyDescent="0.25"/>
    <row r="688" s="44" customFormat="1" ht="15" customHeight="1" x14ac:dyDescent="0.25"/>
    <row r="689" s="44" customFormat="1" ht="15" customHeight="1" x14ac:dyDescent="0.25"/>
    <row r="690" s="44" customFormat="1" ht="15" customHeight="1" x14ac:dyDescent="0.25"/>
    <row r="691" s="44" customFormat="1" ht="15" customHeight="1" x14ac:dyDescent="0.25"/>
    <row r="692" s="44" customFormat="1" ht="15" customHeight="1" x14ac:dyDescent="0.25"/>
    <row r="693" s="44" customFormat="1" ht="15" customHeight="1" x14ac:dyDescent="0.25"/>
    <row r="694" s="44" customFormat="1" ht="15" customHeight="1" x14ac:dyDescent="0.25"/>
    <row r="695" s="44" customFormat="1" ht="15" customHeight="1" x14ac:dyDescent="0.25"/>
    <row r="696" s="44" customFormat="1" ht="15" customHeight="1" x14ac:dyDescent="0.25"/>
    <row r="697" s="44" customFormat="1" ht="15" customHeight="1" x14ac:dyDescent="0.25"/>
    <row r="698" s="44" customFormat="1" ht="15" customHeight="1" x14ac:dyDescent="0.25"/>
    <row r="699" s="44" customFormat="1" ht="15" customHeight="1" x14ac:dyDescent="0.25"/>
    <row r="700" s="44" customFormat="1" ht="15" customHeight="1" x14ac:dyDescent="0.25"/>
    <row r="701" s="44" customFormat="1" ht="15" customHeight="1" x14ac:dyDescent="0.25"/>
    <row r="702" s="44" customFormat="1" ht="15" customHeight="1" x14ac:dyDescent="0.25"/>
    <row r="703" s="44" customFormat="1" ht="15" customHeight="1" x14ac:dyDescent="0.25"/>
    <row r="704" s="44" customFormat="1" ht="15" customHeight="1" x14ac:dyDescent="0.25"/>
    <row r="705" s="44" customFormat="1" ht="15" customHeight="1" x14ac:dyDescent="0.25"/>
    <row r="706" s="44" customFormat="1" ht="15" customHeight="1" x14ac:dyDescent="0.25"/>
    <row r="707" s="44" customFormat="1" ht="15" customHeight="1" x14ac:dyDescent="0.25"/>
    <row r="708" s="44" customFormat="1" ht="15" customHeight="1" x14ac:dyDescent="0.25"/>
    <row r="709" s="44" customFormat="1" ht="15" customHeight="1" x14ac:dyDescent="0.25"/>
    <row r="710" s="44" customFormat="1" ht="15" customHeight="1" x14ac:dyDescent="0.25"/>
    <row r="711" s="44" customFormat="1" ht="15" customHeight="1" x14ac:dyDescent="0.25"/>
    <row r="712" s="44" customFormat="1" ht="15" customHeight="1" x14ac:dyDescent="0.25"/>
    <row r="713" s="44" customFormat="1" ht="15" customHeight="1" x14ac:dyDescent="0.25"/>
    <row r="714" s="44" customFormat="1" ht="15" customHeight="1" x14ac:dyDescent="0.25"/>
    <row r="715" s="44" customFormat="1" ht="15" customHeight="1" x14ac:dyDescent="0.25"/>
    <row r="716" s="44" customFormat="1" ht="15" customHeight="1" x14ac:dyDescent="0.25"/>
    <row r="717" s="44" customFormat="1" ht="15" customHeight="1" x14ac:dyDescent="0.25"/>
    <row r="718" s="44" customFormat="1" ht="15" customHeight="1" x14ac:dyDescent="0.25"/>
    <row r="719" s="44" customFormat="1" ht="15" customHeight="1" x14ac:dyDescent="0.25"/>
    <row r="720" s="44" customFormat="1" ht="15" customHeight="1" x14ac:dyDescent="0.25"/>
    <row r="721" s="44" customFormat="1" ht="15" customHeight="1" x14ac:dyDescent="0.25"/>
    <row r="722" s="44" customFormat="1" ht="15" customHeight="1" x14ac:dyDescent="0.25"/>
    <row r="723" s="44" customFormat="1" ht="15" customHeight="1" x14ac:dyDescent="0.25"/>
    <row r="724" s="44" customFormat="1" ht="15" customHeight="1" x14ac:dyDescent="0.25"/>
    <row r="725" s="44" customFormat="1" ht="15" customHeight="1" x14ac:dyDescent="0.25"/>
    <row r="726" s="44" customFormat="1" ht="15" customHeight="1" x14ac:dyDescent="0.25"/>
    <row r="727" s="44" customFormat="1" ht="15" customHeight="1" x14ac:dyDescent="0.25"/>
    <row r="728" s="44" customFormat="1" ht="15" customHeight="1" x14ac:dyDescent="0.25"/>
    <row r="729" s="44" customFormat="1" ht="15" customHeight="1" x14ac:dyDescent="0.25"/>
    <row r="730" s="44" customFormat="1" ht="15" customHeight="1" x14ac:dyDescent="0.25"/>
    <row r="731" s="44" customFormat="1" ht="15" customHeight="1" x14ac:dyDescent="0.25"/>
    <row r="732" s="44" customFormat="1" ht="15" customHeight="1" x14ac:dyDescent="0.25"/>
    <row r="733" s="44" customFormat="1" ht="15" customHeight="1" x14ac:dyDescent="0.25"/>
    <row r="734" s="44" customFormat="1" ht="15" customHeight="1" x14ac:dyDescent="0.25"/>
    <row r="735" s="44" customFormat="1" ht="15" customHeight="1" x14ac:dyDescent="0.25"/>
    <row r="736" s="44" customFormat="1" ht="15" customHeight="1" x14ac:dyDescent="0.25"/>
    <row r="737" s="44" customFormat="1" ht="15" customHeight="1" x14ac:dyDescent="0.25"/>
    <row r="738" s="44" customFormat="1" ht="15" customHeight="1" x14ac:dyDescent="0.25"/>
    <row r="739" s="44" customFormat="1" ht="15" customHeight="1" x14ac:dyDescent="0.25"/>
    <row r="740" s="44" customFormat="1" ht="15" customHeight="1" x14ac:dyDescent="0.25"/>
    <row r="741" s="44" customFormat="1" ht="15" customHeight="1" x14ac:dyDescent="0.25"/>
    <row r="742" s="44" customFormat="1" ht="15" customHeight="1" x14ac:dyDescent="0.25"/>
    <row r="743" s="44" customFormat="1" ht="15" customHeight="1" x14ac:dyDescent="0.25"/>
    <row r="744" s="44" customFormat="1" ht="15" customHeight="1" x14ac:dyDescent="0.25"/>
    <row r="745" s="44" customFormat="1" ht="15" customHeight="1" x14ac:dyDescent="0.25"/>
    <row r="746" s="44" customFormat="1" ht="15" customHeight="1" x14ac:dyDescent="0.25"/>
    <row r="747" s="44" customFormat="1" ht="15" customHeight="1" x14ac:dyDescent="0.25"/>
    <row r="748" s="44" customFormat="1" ht="15" customHeight="1" x14ac:dyDescent="0.25"/>
    <row r="749" s="44" customFormat="1" ht="15" customHeight="1" x14ac:dyDescent="0.25"/>
    <row r="750" s="44" customFormat="1" ht="15" customHeight="1" x14ac:dyDescent="0.25"/>
    <row r="751" s="44" customFormat="1" ht="15" customHeight="1" x14ac:dyDescent="0.25"/>
    <row r="752" s="44" customFormat="1" ht="15" customHeight="1" x14ac:dyDescent="0.25"/>
    <row r="753" s="44" customFormat="1" ht="15" customHeight="1" x14ac:dyDescent="0.25"/>
    <row r="754" s="44" customFormat="1" ht="15" customHeight="1" x14ac:dyDescent="0.25"/>
    <row r="755" s="44" customFormat="1" ht="15" customHeight="1" x14ac:dyDescent="0.25"/>
    <row r="756" s="44" customFormat="1" ht="15" customHeight="1" x14ac:dyDescent="0.25"/>
    <row r="757" s="44" customFormat="1" ht="15" customHeight="1" x14ac:dyDescent="0.25"/>
    <row r="758" s="44" customFormat="1" ht="15" customHeight="1" x14ac:dyDescent="0.25"/>
    <row r="759" s="44" customFormat="1" ht="15" customHeight="1" x14ac:dyDescent="0.25"/>
    <row r="760" s="44" customFormat="1" ht="15" customHeight="1" x14ac:dyDescent="0.25"/>
    <row r="761" s="44" customFormat="1" ht="15" customHeight="1" x14ac:dyDescent="0.25"/>
    <row r="762" s="44" customFormat="1" ht="15" customHeight="1" x14ac:dyDescent="0.25"/>
    <row r="763" s="44" customFormat="1" ht="15" customHeight="1" x14ac:dyDescent="0.25"/>
    <row r="764" s="44" customFormat="1" ht="15" customHeight="1" x14ac:dyDescent="0.25"/>
    <row r="765" s="44" customFormat="1" ht="15" customHeight="1" x14ac:dyDescent="0.25"/>
    <row r="766" s="44" customFormat="1" ht="15" customHeight="1" x14ac:dyDescent="0.25"/>
    <row r="767" s="44" customFormat="1" ht="15" customHeight="1" x14ac:dyDescent="0.25"/>
    <row r="768" s="44" customFormat="1" ht="15" customHeight="1" x14ac:dyDescent="0.25"/>
    <row r="769" s="44" customFormat="1" ht="15" customHeight="1" x14ac:dyDescent="0.25"/>
    <row r="770" s="44" customFormat="1" ht="15" customHeight="1" x14ac:dyDescent="0.25"/>
    <row r="771" s="44" customFormat="1" ht="15" customHeight="1" x14ac:dyDescent="0.25"/>
    <row r="772" s="44" customFormat="1" ht="15" customHeight="1" x14ac:dyDescent="0.25"/>
    <row r="773" s="44" customFormat="1" ht="15" customHeight="1" x14ac:dyDescent="0.25"/>
    <row r="774" s="44" customFormat="1" ht="15" customHeight="1" x14ac:dyDescent="0.25"/>
    <row r="775" s="44" customFormat="1" ht="15" customHeight="1" x14ac:dyDescent="0.25"/>
    <row r="776" s="44" customFormat="1" ht="15" customHeight="1" x14ac:dyDescent="0.25"/>
    <row r="777" s="44" customFormat="1" ht="15" customHeight="1" x14ac:dyDescent="0.25"/>
    <row r="778" s="44" customFormat="1" ht="15" customHeight="1" x14ac:dyDescent="0.25"/>
    <row r="779" s="44" customFormat="1" ht="15" customHeight="1" x14ac:dyDescent="0.25"/>
    <row r="780" s="44" customFormat="1" ht="15" customHeight="1" x14ac:dyDescent="0.25"/>
    <row r="781" s="44" customFormat="1" ht="15" customHeight="1" x14ac:dyDescent="0.25"/>
    <row r="782" s="44" customFormat="1" ht="15" customHeight="1" x14ac:dyDescent="0.25"/>
    <row r="783" s="44" customFormat="1" ht="15" customHeight="1" x14ac:dyDescent="0.25"/>
    <row r="784" s="44" customFormat="1" ht="15" customHeight="1" x14ac:dyDescent="0.25"/>
    <row r="785" s="44" customFormat="1" ht="15" customHeight="1" x14ac:dyDescent="0.25"/>
    <row r="786" s="44" customFormat="1" ht="15" customHeight="1" x14ac:dyDescent="0.25"/>
    <row r="787" s="44" customFormat="1" ht="15" customHeight="1" x14ac:dyDescent="0.25"/>
    <row r="788" s="44" customFormat="1" ht="15" customHeight="1" x14ac:dyDescent="0.25"/>
    <row r="789" s="44" customFormat="1" ht="15" customHeight="1" x14ac:dyDescent="0.25"/>
    <row r="790" s="44" customFormat="1" ht="15" customHeight="1" x14ac:dyDescent="0.25"/>
    <row r="791" s="44" customFormat="1" ht="15" customHeight="1" x14ac:dyDescent="0.25"/>
    <row r="792" s="44" customFormat="1" ht="15" customHeight="1" x14ac:dyDescent="0.25"/>
    <row r="793" s="44" customFormat="1" ht="15" customHeight="1" x14ac:dyDescent="0.25"/>
    <row r="794" s="44" customFormat="1" ht="15" customHeight="1" x14ac:dyDescent="0.25"/>
    <row r="795" s="44" customFormat="1" ht="15" customHeight="1" x14ac:dyDescent="0.25"/>
    <row r="796" s="44" customFormat="1" ht="15" customHeight="1" x14ac:dyDescent="0.25"/>
    <row r="797" s="44" customFormat="1" ht="15" customHeight="1" x14ac:dyDescent="0.25"/>
    <row r="798" s="44" customFormat="1" ht="15" customHeight="1" x14ac:dyDescent="0.25"/>
    <row r="799" s="44" customFormat="1" ht="15" customHeight="1" x14ac:dyDescent="0.25"/>
    <row r="800" s="44" customFormat="1" ht="15" customHeight="1" x14ac:dyDescent="0.25"/>
    <row r="801" s="44" customFormat="1" ht="15" customHeight="1" x14ac:dyDescent="0.25"/>
    <row r="802" s="44" customFormat="1" ht="15" customHeight="1" x14ac:dyDescent="0.25"/>
    <row r="803" s="44" customFormat="1" ht="15" customHeight="1" x14ac:dyDescent="0.25"/>
    <row r="804" s="44" customFormat="1" ht="15" customHeight="1" x14ac:dyDescent="0.25"/>
    <row r="805" s="44" customFormat="1" ht="15" customHeight="1" x14ac:dyDescent="0.25"/>
    <row r="806" s="44" customFormat="1" ht="15" customHeight="1" x14ac:dyDescent="0.25"/>
    <row r="807" s="44" customFormat="1" ht="15" customHeight="1" x14ac:dyDescent="0.25"/>
    <row r="808" s="44" customFormat="1" ht="15" customHeight="1" x14ac:dyDescent="0.25"/>
    <row r="809" s="44" customFormat="1" ht="15" customHeight="1" x14ac:dyDescent="0.25"/>
    <row r="810" s="44" customFormat="1" ht="15" customHeight="1" x14ac:dyDescent="0.25"/>
    <row r="811" s="44" customFormat="1" ht="15" customHeight="1" x14ac:dyDescent="0.25"/>
    <row r="812" s="44" customFormat="1" ht="15" customHeight="1" x14ac:dyDescent="0.25"/>
    <row r="813" s="44" customFormat="1" ht="15" customHeight="1" x14ac:dyDescent="0.25"/>
    <row r="814" s="44" customFormat="1" ht="15" customHeight="1" x14ac:dyDescent="0.25"/>
    <row r="815" s="44" customFormat="1" ht="15" customHeight="1" x14ac:dyDescent="0.25"/>
    <row r="816" s="44" customFormat="1" ht="15" customHeight="1" x14ac:dyDescent="0.25"/>
    <row r="817" s="44" customFormat="1" ht="15" customHeight="1" x14ac:dyDescent="0.25"/>
    <row r="818" s="44" customFormat="1" ht="15" customHeight="1" x14ac:dyDescent="0.25"/>
    <row r="819" s="44" customFormat="1" ht="15" customHeight="1" x14ac:dyDescent="0.25"/>
    <row r="820" s="44" customFormat="1" ht="15" customHeight="1" x14ac:dyDescent="0.25"/>
    <row r="821" s="44" customFormat="1" ht="15" customHeight="1" x14ac:dyDescent="0.25"/>
    <row r="822" s="44" customFormat="1" ht="15" customHeight="1" x14ac:dyDescent="0.25"/>
    <row r="823" s="44" customFormat="1" ht="15" customHeight="1" x14ac:dyDescent="0.25"/>
    <row r="824" s="44" customFormat="1" ht="15" customHeight="1" x14ac:dyDescent="0.25"/>
    <row r="825" s="44" customFormat="1" ht="15" customHeight="1" x14ac:dyDescent="0.25"/>
    <row r="826" s="44" customFormat="1" ht="15" customHeight="1" x14ac:dyDescent="0.25"/>
    <row r="827" s="44" customFormat="1" ht="15" customHeight="1" x14ac:dyDescent="0.25"/>
    <row r="828" s="44" customFormat="1" ht="15" customHeight="1" x14ac:dyDescent="0.25"/>
    <row r="829" s="44" customFormat="1" ht="15" customHeight="1" x14ac:dyDescent="0.25"/>
    <row r="830" s="44" customFormat="1" ht="15" customHeight="1" x14ac:dyDescent="0.25"/>
    <row r="831" s="44" customFormat="1" ht="15" customHeight="1" x14ac:dyDescent="0.25"/>
    <row r="832" s="44" customFormat="1" ht="15" customHeight="1" x14ac:dyDescent="0.25"/>
    <row r="833" s="44" customFormat="1" ht="15" customHeight="1" x14ac:dyDescent="0.25"/>
    <row r="834" s="44" customFormat="1" ht="15" customHeight="1" x14ac:dyDescent="0.25"/>
    <row r="835" s="44" customFormat="1" ht="15" customHeight="1" x14ac:dyDescent="0.25"/>
    <row r="836" s="44" customFormat="1" ht="15" customHeight="1" x14ac:dyDescent="0.25"/>
    <row r="837" s="44" customFormat="1" ht="15" customHeight="1" x14ac:dyDescent="0.25"/>
    <row r="838" s="44" customFormat="1" ht="15" customHeight="1" x14ac:dyDescent="0.25"/>
    <row r="839" s="44" customFormat="1" ht="15" customHeight="1" x14ac:dyDescent="0.25"/>
    <row r="840" s="44" customFormat="1" ht="15" customHeight="1" x14ac:dyDescent="0.25"/>
    <row r="841" s="44" customFormat="1" ht="15" customHeight="1" x14ac:dyDescent="0.25"/>
    <row r="842" s="44" customFormat="1" ht="15" customHeight="1" x14ac:dyDescent="0.25"/>
    <row r="843" s="44" customFormat="1" ht="15" customHeight="1" x14ac:dyDescent="0.25"/>
    <row r="844" s="44" customFormat="1" ht="15" customHeight="1" x14ac:dyDescent="0.25"/>
    <row r="845" s="44" customFormat="1" ht="15" customHeight="1" x14ac:dyDescent="0.25"/>
    <row r="846" s="44" customFormat="1" ht="15" customHeight="1" x14ac:dyDescent="0.25"/>
    <row r="847" s="44" customFormat="1" ht="15" customHeight="1" x14ac:dyDescent="0.25"/>
    <row r="848" s="44" customFormat="1" ht="15" customHeight="1" x14ac:dyDescent="0.25"/>
    <row r="849" s="44" customFormat="1" ht="15" customHeight="1" x14ac:dyDescent="0.25"/>
    <row r="850" s="44" customFormat="1" ht="15" customHeight="1" x14ac:dyDescent="0.25"/>
    <row r="851" s="44" customFormat="1" ht="15" customHeight="1" x14ac:dyDescent="0.25"/>
    <row r="852" s="44" customFormat="1" ht="15" customHeight="1" x14ac:dyDescent="0.25"/>
    <row r="853" s="44" customFormat="1" ht="15" customHeight="1" x14ac:dyDescent="0.25"/>
    <row r="854" s="44" customFormat="1" ht="15" customHeight="1" x14ac:dyDescent="0.25"/>
    <row r="855" s="44" customFormat="1" ht="15" customHeight="1" x14ac:dyDescent="0.25"/>
    <row r="856" s="44" customFormat="1" ht="15" customHeight="1" x14ac:dyDescent="0.25"/>
    <row r="857" s="44" customFormat="1" ht="15" customHeight="1" x14ac:dyDescent="0.25"/>
    <row r="858" s="44" customFormat="1" ht="15" customHeight="1" x14ac:dyDescent="0.25"/>
    <row r="859" s="44" customFormat="1" ht="15" customHeight="1" x14ac:dyDescent="0.25"/>
    <row r="860" s="44" customFormat="1" ht="15" customHeight="1" x14ac:dyDescent="0.25"/>
    <row r="861" s="44" customFormat="1" ht="15" customHeight="1" x14ac:dyDescent="0.25"/>
    <row r="862" s="44" customFormat="1" ht="15" customHeight="1" x14ac:dyDescent="0.25"/>
    <row r="863" s="44" customFormat="1" ht="15" customHeight="1" x14ac:dyDescent="0.25"/>
    <row r="864" s="44" customFormat="1" ht="15" customHeight="1" x14ac:dyDescent="0.25"/>
    <row r="865" s="44" customFormat="1" ht="15" customHeight="1" x14ac:dyDescent="0.25"/>
    <row r="866" s="44" customFormat="1" ht="15" customHeight="1" x14ac:dyDescent="0.25"/>
    <row r="867" s="44" customFormat="1" ht="15" customHeight="1" x14ac:dyDescent="0.25"/>
    <row r="868" s="44" customFormat="1" ht="15" customHeight="1" x14ac:dyDescent="0.25"/>
    <row r="869" s="44" customFormat="1" ht="15" customHeight="1" x14ac:dyDescent="0.25"/>
    <row r="870" s="44" customFormat="1" ht="15" customHeight="1" x14ac:dyDescent="0.25"/>
    <row r="871" s="44" customFormat="1" ht="15" customHeight="1" x14ac:dyDescent="0.25"/>
    <row r="872" s="44" customFormat="1" ht="15" customHeight="1" x14ac:dyDescent="0.25"/>
    <row r="873" s="44" customFormat="1" ht="15" customHeight="1" x14ac:dyDescent="0.25"/>
    <row r="874" s="44" customFormat="1" ht="15" customHeight="1" x14ac:dyDescent="0.25"/>
    <row r="875" s="44" customFormat="1" ht="15" customHeight="1" x14ac:dyDescent="0.25"/>
    <row r="876" s="44" customFormat="1" ht="15" customHeight="1" x14ac:dyDescent="0.25"/>
    <row r="877" s="44" customFormat="1" ht="15" customHeight="1" x14ac:dyDescent="0.25"/>
    <row r="878" s="44" customFormat="1" ht="15" customHeight="1" x14ac:dyDescent="0.25"/>
    <row r="879" s="44" customFormat="1" ht="15" customHeight="1" x14ac:dyDescent="0.25"/>
    <row r="880" s="44" customFormat="1" ht="15" customHeight="1" x14ac:dyDescent="0.25"/>
    <row r="881" s="44" customFormat="1" ht="15" customHeight="1" x14ac:dyDescent="0.25"/>
    <row r="882" s="44" customFormat="1" ht="15" customHeight="1" x14ac:dyDescent="0.25"/>
    <row r="883" s="44" customFormat="1" ht="15" customHeight="1" x14ac:dyDescent="0.25"/>
    <row r="884" s="44" customFormat="1" ht="15" customHeight="1" x14ac:dyDescent="0.25"/>
    <row r="885" s="44" customFormat="1" ht="15" customHeight="1" x14ac:dyDescent="0.25"/>
    <row r="886" s="44" customFormat="1" ht="15" customHeight="1" x14ac:dyDescent="0.25"/>
    <row r="887" s="44" customFormat="1" ht="15" customHeight="1" x14ac:dyDescent="0.25"/>
    <row r="888" s="44" customFormat="1" ht="15" customHeight="1" x14ac:dyDescent="0.25"/>
    <row r="889" s="44" customFormat="1" ht="15" customHeight="1" x14ac:dyDescent="0.25"/>
    <row r="890" s="44" customFormat="1" ht="15" customHeight="1" x14ac:dyDescent="0.25"/>
    <row r="891" s="44" customFormat="1" ht="15" customHeight="1" x14ac:dyDescent="0.25"/>
    <row r="892" s="44" customFormat="1" ht="15" customHeight="1" x14ac:dyDescent="0.25"/>
    <row r="893" s="44" customFormat="1" ht="15" customHeight="1" x14ac:dyDescent="0.25"/>
    <row r="894" s="44" customFormat="1" ht="15" customHeight="1" x14ac:dyDescent="0.25"/>
    <row r="895" s="44" customFormat="1" ht="15" customHeight="1" x14ac:dyDescent="0.25"/>
    <row r="896" s="44" customFormat="1" ht="15" customHeight="1" x14ac:dyDescent="0.25"/>
    <row r="897" s="44" customFormat="1" ht="15" customHeight="1" x14ac:dyDescent="0.25"/>
    <row r="898" s="44" customFormat="1" ht="15" customHeight="1" x14ac:dyDescent="0.25"/>
    <row r="899" s="44" customFormat="1" ht="15" customHeight="1" x14ac:dyDescent="0.25"/>
    <row r="900" s="44" customFormat="1" ht="15" customHeight="1" x14ac:dyDescent="0.25"/>
    <row r="901" s="44" customFormat="1" ht="15" customHeight="1" x14ac:dyDescent="0.25"/>
    <row r="902" s="44" customFormat="1" ht="15" customHeight="1" x14ac:dyDescent="0.25"/>
    <row r="903" s="44" customFormat="1" ht="15" customHeight="1" x14ac:dyDescent="0.25"/>
    <row r="904" s="44" customFormat="1" ht="15" customHeight="1" x14ac:dyDescent="0.25"/>
    <row r="905" s="44" customFormat="1" ht="15" customHeight="1" x14ac:dyDescent="0.25"/>
    <row r="906" s="44" customFormat="1" ht="15" customHeight="1" x14ac:dyDescent="0.25"/>
    <row r="907" s="44" customFormat="1" ht="15" customHeight="1" x14ac:dyDescent="0.25"/>
    <row r="908" s="44" customFormat="1" ht="15" customHeight="1" x14ac:dyDescent="0.25"/>
    <row r="909" s="44" customFormat="1" ht="15" customHeight="1" x14ac:dyDescent="0.25"/>
    <row r="910" s="44" customFormat="1" ht="15" customHeight="1" x14ac:dyDescent="0.25"/>
    <row r="911" s="44" customFormat="1" ht="15" customHeight="1" x14ac:dyDescent="0.25"/>
    <row r="912" s="44" customFormat="1" ht="15" customHeight="1" x14ac:dyDescent="0.25"/>
    <row r="913" s="44" customFormat="1" ht="15" customHeight="1" x14ac:dyDescent="0.25"/>
    <row r="914" s="44" customFormat="1" ht="15" customHeight="1" x14ac:dyDescent="0.25"/>
    <row r="915" s="44" customFormat="1" ht="15" customHeight="1" x14ac:dyDescent="0.25"/>
    <row r="916" s="44" customFormat="1" ht="15" customHeight="1" x14ac:dyDescent="0.25"/>
    <row r="917" s="44" customFormat="1" ht="15" customHeight="1" x14ac:dyDescent="0.25"/>
    <row r="918" s="44" customFormat="1" ht="15" customHeight="1" x14ac:dyDescent="0.25"/>
    <row r="919" s="44" customFormat="1" ht="15" customHeight="1" x14ac:dyDescent="0.25"/>
    <row r="920" s="44" customFormat="1" ht="15" customHeight="1" x14ac:dyDescent="0.25"/>
    <row r="921" s="44" customFormat="1" ht="15" customHeight="1" x14ac:dyDescent="0.25"/>
    <row r="922" s="44" customFormat="1" ht="15" customHeight="1" x14ac:dyDescent="0.25"/>
    <row r="923" s="44" customFormat="1" ht="15" customHeight="1" x14ac:dyDescent="0.25"/>
    <row r="924" s="44" customFormat="1" ht="15" customHeight="1" x14ac:dyDescent="0.25"/>
    <row r="925" s="44" customFormat="1" ht="15" customHeight="1" x14ac:dyDescent="0.25"/>
    <row r="926" s="44" customFormat="1" ht="15" customHeight="1" x14ac:dyDescent="0.25"/>
    <row r="927" s="44" customFormat="1" ht="15" customHeight="1" x14ac:dyDescent="0.25"/>
    <row r="928" s="44" customFormat="1" ht="15" customHeight="1" x14ac:dyDescent="0.25"/>
    <row r="929" s="44" customFormat="1" ht="15" customHeight="1" x14ac:dyDescent="0.25"/>
    <row r="930" s="44" customFormat="1" ht="15" customHeight="1" x14ac:dyDescent="0.25"/>
    <row r="931" s="44" customFormat="1" ht="15" customHeight="1" x14ac:dyDescent="0.25"/>
    <row r="932" s="44" customFormat="1" ht="15" customHeight="1" x14ac:dyDescent="0.25"/>
    <row r="933" s="44" customFormat="1" ht="15" customHeight="1" x14ac:dyDescent="0.25"/>
    <row r="934" s="44" customFormat="1" ht="15" customHeight="1" x14ac:dyDescent="0.25"/>
    <row r="935" s="44" customFormat="1" ht="15" customHeight="1" x14ac:dyDescent="0.25"/>
    <row r="936" s="44" customFormat="1" ht="15" customHeight="1" x14ac:dyDescent="0.25"/>
    <row r="937" s="44" customFormat="1" ht="15" customHeight="1" x14ac:dyDescent="0.25"/>
    <row r="938" s="44" customFormat="1" ht="15" customHeight="1" x14ac:dyDescent="0.25"/>
    <row r="939" s="44" customFormat="1" ht="15" customHeight="1" x14ac:dyDescent="0.25"/>
    <row r="940" s="44" customFormat="1" ht="15" customHeight="1" x14ac:dyDescent="0.25"/>
    <row r="941" s="44" customFormat="1" ht="15" customHeight="1" x14ac:dyDescent="0.25"/>
    <row r="942" s="44" customFormat="1" ht="15" customHeight="1" x14ac:dyDescent="0.25"/>
    <row r="943" s="44" customFormat="1" ht="15" customHeight="1" x14ac:dyDescent="0.25"/>
    <row r="944" s="44" customFormat="1" ht="15" customHeight="1" x14ac:dyDescent="0.25"/>
    <row r="945" s="44" customFormat="1" ht="15" customHeight="1" x14ac:dyDescent="0.25"/>
    <row r="946" s="44" customFormat="1" ht="15" customHeight="1" x14ac:dyDescent="0.25"/>
    <row r="947" s="44" customFormat="1" ht="15" customHeight="1" x14ac:dyDescent="0.25"/>
    <row r="948" s="44" customFormat="1" ht="15" customHeight="1" x14ac:dyDescent="0.25"/>
    <row r="949" s="44" customFormat="1" ht="15" customHeight="1" x14ac:dyDescent="0.25"/>
    <row r="950" s="44" customFormat="1" ht="15" customHeight="1" x14ac:dyDescent="0.25"/>
    <row r="951" s="44" customFormat="1" ht="15" customHeight="1" x14ac:dyDescent="0.25"/>
    <row r="952" s="44" customFormat="1" ht="15" customHeight="1" x14ac:dyDescent="0.25"/>
    <row r="953" s="44" customFormat="1" ht="15" customHeight="1" x14ac:dyDescent="0.25"/>
    <row r="954" s="44" customFormat="1" ht="15" customHeight="1" x14ac:dyDescent="0.25"/>
    <row r="955" s="44" customFormat="1" ht="15" customHeight="1" x14ac:dyDescent="0.25"/>
    <row r="956" s="44" customFormat="1" ht="15" customHeight="1" x14ac:dyDescent="0.25"/>
    <row r="957" s="44" customFormat="1" ht="15" customHeight="1" x14ac:dyDescent="0.25"/>
    <row r="958" s="44" customFormat="1" ht="15" customHeight="1" x14ac:dyDescent="0.25"/>
    <row r="959" s="44" customFormat="1" ht="15" customHeight="1" x14ac:dyDescent="0.25"/>
    <row r="960" s="44" customFormat="1" ht="15" customHeight="1" x14ac:dyDescent="0.25"/>
    <row r="961" s="44" customFormat="1" ht="15" customHeight="1" x14ac:dyDescent="0.25"/>
    <row r="962" s="44" customFormat="1" ht="15" customHeight="1" x14ac:dyDescent="0.25"/>
    <row r="963" s="44" customFormat="1" ht="15" customHeight="1" x14ac:dyDescent="0.25"/>
    <row r="964" s="44" customFormat="1" ht="15" customHeight="1" x14ac:dyDescent="0.25"/>
    <row r="965" s="44" customFormat="1" ht="15" customHeight="1" x14ac:dyDescent="0.25"/>
    <row r="966" s="44" customFormat="1" ht="15" customHeight="1" x14ac:dyDescent="0.25"/>
    <row r="967" s="44" customFormat="1" ht="15" customHeight="1" x14ac:dyDescent="0.25"/>
    <row r="968" s="44" customFormat="1" ht="15" customHeight="1" x14ac:dyDescent="0.25"/>
    <row r="969" s="44" customFormat="1" ht="15" customHeight="1" x14ac:dyDescent="0.25"/>
    <row r="970" s="44" customFormat="1" ht="15" customHeight="1" x14ac:dyDescent="0.25"/>
    <row r="971" s="44" customFormat="1" ht="15" customHeight="1" x14ac:dyDescent="0.25"/>
    <row r="972" s="44" customFormat="1" ht="15" customHeight="1" x14ac:dyDescent="0.25"/>
    <row r="973" s="44" customFormat="1" ht="15" customHeight="1" x14ac:dyDescent="0.25"/>
    <row r="974" s="44" customFormat="1" ht="15" customHeight="1" x14ac:dyDescent="0.25"/>
    <row r="975" s="44" customFormat="1" ht="15" customHeight="1" x14ac:dyDescent="0.25"/>
    <row r="976" s="44" customFormat="1" ht="15" customHeight="1" x14ac:dyDescent="0.25"/>
    <row r="977" s="44" customFormat="1" ht="15" customHeight="1" x14ac:dyDescent="0.25"/>
    <row r="978" s="44" customFormat="1" ht="15" customHeight="1" x14ac:dyDescent="0.25"/>
    <row r="979" s="44" customFormat="1" ht="15" customHeight="1" x14ac:dyDescent="0.25"/>
    <row r="980" s="44" customFormat="1" ht="15" customHeight="1" x14ac:dyDescent="0.25"/>
    <row r="981" s="44" customFormat="1" ht="15" customHeight="1" x14ac:dyDescent="0.25"/>
    <row r="982" s="44" customFormat="1" ht="15" customHeight="1" x14ac:dyDescent="0.25"/>
    <row r="983" s="44" customFormat="1" ht="15" customHeight="1" x14ac:dyDescent="0.25"/>
    <row r="984" s="44" customFormat="1" ht="15" customHeight="1" x14ac:dyDescent="0.25"/>
    <row r="985" s="44" customFormat="1" ht="15" customHeight="1" x14ac:dyDescent="0.25"/>
    <row r="986" s="44" customFormat="1" ht="15" customHeight="1" x14ac:dyDescent="0.25"/>
    <row r="987" s="44" customFormat="1" ht="15" customHeight="1" x14ac:dyDescent="0.25"/>
    <row r="988" s="44" customFormat="1" ht="15" customHeight="1" x14ac:dyDescent="0.25"/>
    <row r="989" s="44" customFormat="1" ht="15" customHeight="1" x14ac:dyDescent="0.25"/>
    <row r="990" s="44" customFormat="1" ht="15" customHeight="1" x14ac:dyDescent="0.25"/>
    <row r="991" s="44" customFormat="1" ht="15" customHeight="1" x14ac:dyDescent="0.25"/>
    <row r="992" s="44" customFormat="1" ht="15" customHeight="1" x14ac:dyDescent="0.25"/>
    <row r="993" s="44" customFormat="1" ht="15" customHeight="1" x14ac:dyDescent="0.25"/>
    <row r="994" s="44" customFormat="1" ht="15" customHeight="1" x14ac:dyDescent="0.25"/>
    <row r="995" s="44" customFormat="1" ht="15" customHeight="1" x14ac:dyDescent="0.25"/>
    <row r="996" s="44" customFormat="1" ht="15" customHeight="1" x14ac:dyDescent="0.25"/>
    <row r="997" s="44" customFormat="1" ht="15" customHeight="1" x14ac:dyDescent="0.25"/>
    <row r="998" s="44" customFormat="1" ht="15" customHeight="1" x14ac:dyDescent="0.25"/>
    <row r="999" s="44" customFormat="1" ht="15" customHeight="1" x14ac:dyDescent="0.25"/>
    <row r="1000" s="44" customFormat="1" ht="15" customHeight="1" x14ac:dyDescent="0.25"/>
    <row r="1001" s="44" customFormat="1" ht="15" customHeight="1" x14ac:dyDescent="0.25"/>
    <row r="1002" s="44" customFormat="1" ht="15" customHeight="1" x14ac:dyDescent="0.25"/>
    <row r="1003" s="44" customFormat="1" ht="15" customHeight="1" x14ac:dyDescent="0.25"/>
    <row r="1004" s="44" customFormat="1" ht="15" customHeight="1" x14ac:dyDescent="0.25"/>
    <row r="1005" s="44" customFormat="1" ht="15" customHeight="1" x14ac:dyDescent="0.25"/>
    <row r="1006" s="44" customFormat="1" ht="15" customHeight="1" x14ac:dyDescent="0.25"/>
    <row r="1007" s="44" customFormat="1" ht="15" customHeight="1" x14ac:dyDescent="0.25"/>
    <row r="1008" s="44" customFormat="1" ht="15" customHeight="1" x14ac:dyDescent="0.25"/>
    <row r="1009" s="44" customFormat="1" ht="15" customHeight="1" x14ac:dyDescent="0.25"/>
    <row r="1010" s="44" customFormat="1" ht="15" customHeight="1" x14ac:dyDescent="0.25"/>
    <row r="1011" s="44" customFormat="1" ht="15" customHeight="1" x14ac:dyDescent="0.25"/>
    <row r="1012" s="44" customFormat="1" ht="15" customHeight="1" x14ac:dyDescent="0.25"/>
    <row r="1013" s="44" customFormat="1" ht="15" customHeight="1" x14ac:dyDescent="0.25"/>
    <row r="1014" s="44" customFormat="1" ht="15" customHeight="1" x14ac:dyDescent="0.25"/>
    <row r="1015" s="44" customFormat="1" ht="15" customHeight="1" x14ac:dyDescent="0.25"/>
    <row r="1016" s="44" customFormat="1" ht="15" customHeight="1" x14ac:dyDescent="0.25"/>
    <row r="1017" s="44" customFormat="1" ht="15" customHeight="1" x14ac:dyDescent="0.25"/>
    <row r="1018" s="44" customFormat="1" ht="15" customHeight="1" x14ac:dyDescent="0.25"/>
    <row r="1019" s="44" customFormat="1" ht="15" customHeight="1" x14ac:dyDescent="0.25"/>
    <row r="1020" s="44" customFormat="1" ht="15" customHeight="1" x14ac:dyDescent="0.25"/>
    <row r="1021" s="44" customFormat="1" ht="15" customHeight="1" x14ac:dyDescent="0.25"/>
    <row r="1022" s="44" customFormat="1" ht="15" customHeight="1" x14ac:dyDescent="0.25"/>
    <row r="1023" s="44" customFormat="1" ht="15" customHeight="1" x14ac:dyDescent="0.25"/>
    <row r="1024" s="44" customFormat="1" ht="15" customHeight="1" x14ac:dyDescent="0.25"/>
    <row r="1025" s="44" customFormat="1" ht="15" customHeight="1" x14ac:dyDescent="0.25"/>
    <row r="1026" s="44" customFormat="1" ht="15" customHeight="1" x14ac:dyDescent="0.25"/>
    <row r="1027" s="44" customFormat="1" ht="15" customHeight="1" x14ac:dyDescent="0.25"/>
    <row r="1028" s="44" customFormat="1" ht="15" customHeight="1" x14ac:dyDescent="0.25"/>
    <row r="1029" s="44" customFormat="1" ht="15" customHeight="1" x14ac:dyDescent="0.25"/>
    <row r="1030" s="44" customFormat="1" ht="15" customHeight="1" x14ac:dyDescent="0.25"/>
    <row r="1031" s="44" customFormat="1" ht="15" customHeight="1" x14ac:dyDescent="0.25"/>
    <row r="1032" s="44" customFormat="1" ht="15" customHeight="1" x14ac:dyDescent="0.25"/>
    <row r="1033" s="44" customFormat="1" ht="15" customHeight="1" x14ac:dyDescent="0.25"/>
    <row r="1034" s="44" customFormat="1" ht="15" customHeight="1" x14ac:dyDescent="0.25"/>
    <row r="1035" s="44" customFormat="1" ht="15" customHeight="1" x14ac:dyDescent="0.25"/>
    <row r="1036" s="44" customFormat="1" ht="15" customHeight="1" x14ac:dyDescent="0.25"/>
    <row r="1037" s="44" customFormat="1" ht="15" customHeight="1" x14ac:dyDescent="0.25"/>
    <row r="1038" s="44" customFormat="1" ht="15" customHeight="1" x14ac:dyDescent="0.25"/>
    <row r="1039" s="44" customFormat="1" ht="15" customHeight="1" x14ac:dyDescent="0.25"/>
    <row r="1040" s="44" customFormat="1" ht="15" customHeight="1" x14ac:dyDescent="0.25"/>
    <row r="1041" s="44" customFormat="1" ht="15" customHeight="1" x14ac:dyDescent="0.25"/>
    <row r="1042" s="44" customFormat="1" ht="15" customHeight="1" x14ac:dyDescent="0.25"/>
    <row r="1043" s="44" customFormat="1" ht="15" customHeight="1" x14ac:dyDescent="0.25"/>
    <row r="1044" s="44" customFormat="1" ht="15" customHeight="1" x14ac:dyDescent="0.25"/>
    <row r="1045" s="44" customFormat="1" ht="15" customHeight="1" x14ac:dyDescent="0.25"/>
    <row r="1046" s="44" customFormat="1" ht="15" customHeight="1" x14ac:dyDescent="0.25"/>
    <row r="1047" s="44" customFormat="1" ht="15" customHeight="1" x14ac:dyDescent="0.25"/>
    <row r="1048" s="44" customFormat="1" ht="15" customHeight="1" x14ac:dyDescent="0.25"/>
    <row r="1049" s="44" customFormat="1" ht="15" customHeight="1" x14ac:dyDescent="0.25"/>
    <row r="1050" s="44" customFormat="1" ht="15" customHeight="1" x14ac:dyDescent="0.25"/>
    <row r="1051" s="44" customFormat="1" ht="15" customHeight="1" x14ac:dyDescent="0.25"/>
    <row r="1052" s="44" customFormat="1" ht="15" customHeight="1" x14ac:dyDescent="0.25"/>
    <row r="1053" s="44" customFormat="1" ht="15" customHeight="1" x14ac:dyDescent="0.25"/>
    <row r="1054" s="44" customFormat="1" ht="15" customHeight="1" x14ac:dyDescent="0.25"/>
    <row r="1055" s="44" customFormat="1" ht="15" customHeight="1" x14ac:dyDescent="0.25"/>
    <row r="1056" s="44" customFormat="1" ht="15" customHeight="1" x14ac:dyDescent="0.25"/>
    <row r="1057" s="44" customFormat="1" ht="15" customHeight="1" x14ac:dyDescent="0.25"/>
    <row r="1058" s="44" customFormat="1" ht="15" customHeight="1" x14ac:dyDescent="0.25"/>
    <row r="1059" s="44" customFormat="1" ht="15" customHeight="1" x14ac:dyDescent="0.25"/>
    <row r="1060" s="44" customFormat="1" ht="15" customHeight="1" x14ac:dyDescent="0.25"/>
    <row r="1061" s="44" customFormat="1" ht="15" customHeight="1" x14ac:dyDescent="0.25"/>
    <row r="1062" s="44" customFormat="1" ht="15" customHeight="1" x14ac:dyDescent="0.25"/>
    <row r="1063" s="44" customFormat="1" ht="15" customHeight="1" x14ac:dyDescent="0.25"/>
    <row r="1064" s="44" customFormat="1" ht="15" customHeight="1" x14ac:dyDescent="0.25"/>
    <row r="1065" s="44" customFormat="1" ht="15" customHeight="1" x14ac:dyDescent="0.25"/>
    <row r="1066" s="44" customFormat="1" ht="15" customHeight="1" x14ac:dyDescent="0.25"/>
    <row r="1067" s="44" customFormat="1" ht="15" customHeight="1" x14ac:dyDescent="0.25"/>
    <row r="1068" s="44" customFormat="1" ht="15" customHeight="1" x14ac:dyDescent="0.25"/>
    <row r="1069" s="44" customFormat="1" ht="15" customHeight="1" x14ac:dyDescent="0.25"/>
    <row r="1070" s="44" customFormat="1" ht="15" customHeight="1" x14ac:dyDescent="0.25"/>
    <row r="1071" s="44" customFormat="1" ht="15" customHeight="1" x14ac:dyDescent="0.25"/>
    <row r="1072" s="44" customFormat="1" ht="15" customHeight="1" x14ac:dyDescent="0.25"/>
    <row r="1073" s="44" customFormat="1" ht="15" customHeight="1" x14ac:dyDescent="0.25"/>
    <row r="1074" s="44" customFormat="1" ht="15" customHeight="1" x14ac:dyDescent="0.25"/>
    <row r="1075" s="44" customFormat="1" ht="15" customHeight="1" x14ac:dyDescent="0.25"/>
    <row r="1076" s="44" customFormat="1" ht="15" customHeight="1" x14ac:dyDescent="0.25"/>
    <row r="1077" s="44" customFormat="1" ht="15" customHeight="1" x14ac:dyDescent="0.25"/>
    <row r="1078" s="44" customFormat="1" ht="15" customHeight="1" x14ac:dyDescent="0.25"/>
    <row r="1079" s="44" customFormat="1" ht="15" customHeight="1" x14ac:dyDescent="0.25"/>
    <row r="1080" s="44" customFormat="1" ht="15" customHeight="1" x14ac:dyDescent="0.25"/>
    <row r="1081" s="44" customFormat="1" ht="15" customHeight="1" x14ac:dyDescent="0.25"/>
    <row r="1082" s="44" customFormat="1" ht="15" customHeight="1" x14ac:dyDescent="0.25"/>
    <row r="1083" s="44" customFormat="1" ht="15" customHeight="1" x14ac:dyDescent="0.25"/>
    <row r="1084" s="44" customFormat="1" ht="15" customHeight="1" x14ac:dyDescent="0.25"/>
    <row r="1085" s="44" customFormat="1" ht="15" customHeight="1" x14ac:dyDescent="0.25"/>
    <row r="1086" s="44" customFormat="1" ht="15" customHeight="1" x14ac:dyDescent="0.25"/>
    <row r="1087" s="44" customFormat="1" ht="15" customHeight="1" x14ac:dyDescent="0.25"/>
    <row r="1088" s="44" customFormat="1" ht="15" customHeight="1" x14ac:dyDescent="0.25"/>
    <row r="1089" s="44" customFormat="1" ht="15" customHeight="1" x14ac:dyDescent="0.25"/>
    <row r="1090" s="44" customFormat="1" ht="15" customHeight="1" x14ac:dyDescent="0.25"/>
    <row r="1091" s="44" customFormat="1" ht="15" customHeight="1" x14ac:dyDescent="0.25"/>
    <row r="1092" s="44" customFormat="1" ht="15" customHeight="1" x14ac:dyDescent="0.25"/>
    <row r="1093" s="44" customFormat="1" ht="15" customHeight="1" x14ac:dyDescent="0.25"/>
    <row r="1094" s="44" customFormat="1" ht="15" customHeight="1" x14ac:dyDescent="0.25"/>
    <row r="1095" s="44" customFormat="1" ht="15" customHeight="1" x14ac:dyDescent="0.25"/>
    <row r="1096" s="44" customFormat="1" ht="15" customHeight="1" x14ac:dyDescent="0.25"/>
    <row r="1097" s="44" customFormat="1" ht="15" customHeight="1" x14ac:dyDescent="0.25"/>
    <row r="1098" s="44" customFormat="1" ht="15" customHeight="1" x14ac:dyDescent="0.25"/>
    <row r="1099" s="44" customFormat="1" ht="15" customHeight="1" x14ac:dyDescent="0.25"/>
    <row r="1100" s="44" customFormat="1" ht="15" customHeight="1" x14ac:dyDescent="0.25"/>
    <row r="1101" s="44" customFormat="1" ht="15" customHeight="1" x14ac:dyDescent="0.25"/>
    <row r="1102" s="44" customFormat="1" ht="15" customHeight="1" x14ac:dyDescent="0.25"/>
    <row r="1103" s="44" customFormat="1" ht="15" customHeight="1" x14ac:dyDescent="0.25"/>
    <row r="1104" s="44" customFormat="1" ht="15" customHeight="1" x14ac:dyDescent="0.25"/>
    <row r="1105" s="44" customFormat="1" ht="15" customHeight="1" x14ac:dyDescent="0.25"/>
    <row r="1106" s="44" customFormat="1" ht="15" customHeight="1" x14ac:dyDescent="0.25"/>
    <row r="1107" s="44" customFormat="1" ht="15" customHeight="1" x14ac:dyDescent="0.25"/>
    <row r="1108" s="44" customFormat="1" ht="15" customHeight="1" x14ac:dyDescent="0.25"/>
    <row r="1109" s="44" customFormat="1" ht="15" customHeight="1" x14ac:dyDescent="0.25"/>
    <row r="1110" s="44" customFormat="1" ht="15" customHeight="1" x14ac:dyDescent="0.25"/>
    <row r="1111" s="44" customFormat="1" ht="15" customHeight="1" x14ac:dyDescent="0.25"/>
    <row r="1112" s="44" customFormat="1" ht="15" customHeight="1" x14ac:dyDescent="0.25"/>
    <row r="1113" s="44" customFormat="1" ht="15" customHeight="1" x14ac:dyDescent="0.25"/>
    <row r="1114" s="44" customFormat="1" ht="15" customHeight="1" x14ac:dyDescent="0.25"/>
    <row r="1115" s="44" customFormat="1" ht="15" customHeight="1" x14ac:dyDescent="0.25"/>
    <row r="1116" s="44" customFormat="1" ht="15" customHeight="1" x14ac:dyDescent="0.25"/>
    <row r="1117" s="44" customFormat="1" ht="15" customHeight="1" x14ac:dyDescent="0.25"/>
    <row r="1118" s="44" customFormat="1" ht="15" customHeight="1" x14ac:dyDescent="0.25"/>
    <row r="1119" s="44" customFormat="1" ht="15" customHeight="1" x14ac:dyDescent="0.25"/>
    <row r="1120" s="44" customFormat="1" ht="15" customHeight="1" x14ac:dyDescent="0.25"/>
    <row r="1121" s="44" customFormat="1" ht="15" customHeight="1" x14ac:dyDescent="0.25"/>
    <row r="1122" s="44" customFormat="1" ht="15" customHeight="1" x14ac:dyDescent="0.25"/>
    <row r="1123" s="44" customFormat="1" ht="15" customHeight="1" x14ac:dyDescent="0.25"/>
    <row r="1124" s="44" customFormat="1" ht="15" customHeight="1" x14ac:dyDescent="0.25"/>
    <row r="1125" s="44" customFormat="1" ht="15" customHeight="1" x14ac:dyDescent="0.25"/>
    <row r="1126" s="44" customFormat="1" ht="15" customHeight="1" x14ac:dyDescent="0.25"/>
    <row r="1127" s="44" customFormat="1" ht="15" customHeight="1" x14ac:dyDescent="0.25"/>
    <row r="1128" s="44" customFormat="1" ht="15" customHeight="1" x14ac:dyDescent="0.25"/>
    <row r="1129" s="44" customFormat="1" ht="15" customHeight="1" x14ac:dyDescent="0.25"/>
    <row r="1130" s="44" customFormat="1" ht="15" customHeight="1" x14ac:dyDescent="0.25"/>
    <row r="1131" s="44" customFormat="1" ht="15" customHeight="1" x14ac:dyDescent="0.25"/>
    <row r="1132" s="44" customFormat="1" ht="15" customHeight="1" x14ac:dyDescent="0.25"/>
    <row r="1133" s="44" customFormat="1" ht="15" customHeight="1" x14ac:dyDescent="0.25"/>
    <row r="1134" s="44" customFormat="1" ht="15" customHeight="1" x14ac:dyDescent="0.25"/>
    <row r="1135" s="44" customFormat="1" ht="15" customHeight="1" x14ac:dyDescent="0.25"/>
    <row r="1136" s="44" customFormat="1" ht="15" customHeight="1" x14ac:dyDescent="0.25"/>
    <row r="1137" s="44" customFormat="1" ht="15" customHeight="1" x14ac:dyDescent="0.25"/>
    <row r="1138" s="44" customFormat="1" ht="15" customHeight="1" x14ac:dyDescent="0.25"/>
    <row r="1139" s="44" customFormat="1" ht="15" customHeight="1" x14ac:dyDescent="0.25"/>
    <row r="1140" s="44" customFormat="1" ht="15" customHeight="1" x14ac:dyDescent="0.25"/>
    <row r="1141" s="44" customFormat="1" ht="15" customHeight="1" x14ac:dyDescent="0.25"/>
    <row r="1142" s="44" customFormat="1" ht="15" customHeight="1" x14ac:dyDescent="0.25"/>
    <row r="1143" s="44" customFormat="1" ht="15" customHeight="1" x14ac:dyDescent="0.25"/>
    <row r="1144" s="44" customFormat="1" ht="15" customHeight="1" x14ac:dyDescent="0.25"/>
    <row r="1145" s="44" customFormat="1" ht="15" customHeight="1" x14ac:dyDescent="0.25"/>
    <row r="1146" s="44" customFormat="1" ht="15" customHeight="1" x14ac:dyDescent="0.25"/>
    <row r="1147" s="44" customFormat="1" ht="15" customHeight="1" x14ac:dyDescent="0.25"/>
    <row r="1148" s="44" customFormat="1" ht="15" customHeight="1" x14ac:dyDescent="0.25"/>
    <row r="1149" s="44" customFormat="1" ht="15" customHeight="1" x14ac:dyDescent="0.25"/>
    <row r="1150" s="44" customFormat="1" ht="15" customHeight="1" x14ac:dyDescent="0.25"/>
    <row r="1151" s="44" customFormat="1" ht="15" customHeight="1" x14ac:dyDescent="0.25"/>
    <row r="1152" s="44" customFormat="1" ht="15" customHeight="1" x14ac:dyDescent="0.25"/>
    <row r="1153" s="44" customFormat="1" ht="15" customHeight="1" x14ac:dyDescent="0.25"/>
    <row r="1154" s="44" customFormat="1" ht="15" customHeight="1" x14ac:dyDescent="0.25"/>
    <row r="1155" s="44" customFormat="1" ht="15" customHeight="1" x14ac:dyDescent="0.25"/>
    <row r="1156" s="44" customFormat="1" ht="15" customHeight="1" x14ac:dyDescent="0.25"/>
    <row r="1157" s="44" customFormat="1" ht="15" customHeight="1" x14ac:dyDescent="0.25"/>
    <row r="1158" s="44" customFormat="1" ht="15" customHeight="1" x14ac:dyDescent="0.25"/>
    <row r="1159" s="44" customFormat="1" ht="15" customHeight="1" x14ac:dyDescent="0.25"/>
    <row r="1160" s="44" customFormat="1" ht="15" customHeight="1" x14ac:dyDescent="0.25"/>
    <row r="1161" s="44" customFormat="1" ht="15" customHeight="1" x14ac:dyDescent="0.25"/>
    <row r="1162" s="44" customFormat="1" ht="15" customHeight="1" x14ac:dyDescent="0.25"/>
    <row r="1163" s="44" customFormat="1" ht="15" customHeight="1" x14ac:dyDescent="0.25"/>
    <row r="1164" s="44" customFormat="1" ht="15" customHeight="1" x14ac:dyDescent="0.25"/>
    <row r="1165" s="44" customFormat="1" ht="15" customHeight="1" x14ac:dyDescent="0.25"/>
    <row r="1166" s="44" customFormat="1" ht="15" customHeight="1" x14ac:dyDescent="0.25"/>
    <row r="1167" s="44" customFormat="1" ht="15" customHeight="1" x14ac:dyDescent="0.25"/>
    <row r="1168" s="44" customFormat="1" ht="15" customHeight="1" x14ac:dyDescent="0.25"/>
    <row r="1169" s="44" customFormat="1" ht="15" customHeight="1" x14ac:dyDescent="0.25"/>
    <row r="1170" s="44" customFormat="1" ht="15" customHeight="1" x14ac:dyDescent="0.25"/>
    <row r="1171" s="44" customFormat="1" ht="15" customHeight="1" x14ac:dyDescent="0.25"/>
    <row r="1172" s="44" customFormat="1" ht="15" customHeight="1" x14ac:dyDescent="0.25"/>
    <row r="1173" s="44" customFormat="1" ht="15" customHeight="1" x14ac:dyDescent="0.25"/>
    <row r="1174" s="44" customFormat="1" ht="15" customHeight="1" x14ac:dyDescent="0.25"/>
    <row r="1175" s="44" customFormat="1" ht="15" customHeight="1" x14ac:dyDescent="0.25"/>
    <row r="1176" s="44" customFormat="1" ht="15" customHeight="1" x14ac:dyDescent="0.25"/>
    <row r="1177" s="44" customFormat="1" ht="15" customHeight="1" x14ac:dyDescent="0.25"/>
    <row r="1178" s="44" customFormat="1" ht="15" customHeight="1" x14ac:dyDescent="0.25"/>
    <row r="1179" s="44" customFormat="1" ht="15" customHeight="1" x14ac:dyDescent="0.25"/>
    <row r="1180" s="44" customFormat="1" ht="15" customHeight="1" x14ac:dyDescent="0.25"/>
    <row r="1181" s="44" customFormat="1" ht="15" customHeight="1" x14ac:dyDescent="0.25"/>
    <row r="1182" s="44" customFormat="1" ht="15" customHeight="1" x14ac:dyDescent="0.25"/>
    <row r="1183" s="44" customFormat="1" ht="15" customHeight="1" x14ac:dyDescent="0.25"/>
    <row r="1184" s="44" customFormat="1" ht="15" customHeight="1" x14ac:dyDescent="0.25"/>
    <row r="1185" s="44" customFormat="1" ht="15" customHeight="1" x14ac:dyDescent="0.25"/>
    <row r="1186" s="44" customFormat="1" ht="15" customHeight="1" x14ac:dyDescent="0.25"/>
    <row r="1187" s="44" customFormat="1" ht="15" customHeight="1" x14ac:dyDescent="0.25"/>
    <row r="1188" s="44" customFormat="1" ht="15" customHeight="1" x14ac:dyDescent="0.25"/>
    <row r="1189" s="44" customFormat="1" ht="15" customHeight="1" x14ac:dyDescent="0.25"/>
    <row r="1190" s="44" customFormat="1" ht="15" customHeight="1" x14ac:dyDescent="0.25"/>
    <row r="1191" s="44" customFormat="1" ht="15" customHeight="1" x14ac:dyDescent="0.25"/>
    <row r="1192" s="44" customFormat="1" ht="15" customHeight="1" x14ac:dyDescent="0.25"/>
    <row r="1193" s="44" customFormat="1" ht="15" customHeight="1" x14ac:dyDescent="0.25"/>
    <row r="1194" s="44" customFormat="1" ht="15" customHeight="1" x14ac:dyDescent="0.25"/>
    <row r="1195" s="44" customFormat="1" ht="15" customHeight="1" x14ac:dyDescent="0.25"/>
    <row r="1196" s="44" customFormat="1" ht="15" customHeight="1" x14ac:dyDescent="0.25"/>
    <row r="1197" s="44" customFormat="1" ht="15" customHeight="1" x14ac:dyDescent="0.25"/>
    <row r="1198" s="44" customFormat="1" ht="15" customHeight="1" x14ac:dyDescent="0.25"/>
    <row r="1199" s="44" customFormat="1" ht="15" customHeight="1" x14ac:dyDescent="0.25"/>
    <row r="1200" s="44" customFormat="1" ht="15" customHeight="1" x14ac:dyDescent="0.25"/>
    <row r="1201" s="44" customFormat="1" ht="15" customHeight="1" x14ac:dyDescent="0.25"/>
    <row r="1202" s="44" customFormat="1" ht="15" customHeight="1" x14ac:dyDescent="0.25"/>
    <row r="1203" s="44" customFormat="1" ht="15" customHeight="1" x14ac:dyDescent="0.25"/>
    <row r="1204" s="44" customFormat="1" ht="15" customHeight="1" x14ac:dyDescent="0.25"/>
    <row r="1205" s="44" customFormat="1" ht="15" customHeight="1" x14ac:dyDescent="0.25"/>
    <row r="1206" s="44" customFormat="1" ht="15" customHeight="1" x14ac:dyDescent="0.25"/>
    <row r="1207" s="44" customFormat="1" ht="15" customHeight="1" x14ac:dyDescent="0.25"/>
    <row r="1208" s="44" customFormat="1" ht="15" customHeight="1" x14ac:dyDescent="0.25"/>
    <row r="1209" s="44" customFormat="1" ht="15" customHeight="1" x14ac:dyDescent="0.25"/>
    <row r="1210" s="44" customFormat="1" ht="15" customHeight="1" x14ac:dyDescent="0.25"/>
    <row r="1211" s="44" customFormat="1" ht="15" customHeight="1" x14ac:dyDescent="0.25"/>
    <row r="1212" s="44" customFormat="1" ht="15" customHeight="1" x14ac:dyDescent="0.25"/>
    <row r="1213" s="44" customFormat="1" ht="15" customHeight="1" x14ac:dyDescent="0.25"/>
    <row r="1214" s="44" customFormat="1" ht="15" customHeight="1" x14ac:dyDescent="0.25"/>
    <row r="1215" s="44" customFormat="1" ht="15" customHeight="1" x14ac:dyDescent="0.25"/>
    <row r="1216" s="44" customFormat="1" ht="15" customHeight="1" x14ac:dyDescent="0.25"/>
    <row r="1217" s="44" customFormat="1" ht="15" customHeight="1" x14ac:dyDescent="0.25"/>
    <row r="1218" s="44" customFormat="1" ht="15" customHeight="1" x14ac:dyDescent="0.25"/>
    <row r="1219" s="44" customFormat="1" ht="15" customHeight="1" x14ac:dyDescent="0.25"/>
    <row r="1220" s="44" customFormat="1" ht="15" customHeight="1" x14ac:dyDescent="0.25"/>
    <row r="1221" s="44" customFormat="1" ht="15" customHeight="1" x14ac:dyDescent="0.25"/>
    <row r="1222" s="44" customFormat="1" ht="15" customHeight="1" x14ac:dyDescent="0.25"/>
    <row r="1223" s="44" customFormat="1" ht="15" customHeight="1" x14ac:dyDescent="0.25"/>
    <row r="1224" s="44" customFormat="1" ht="15" customHeight="1" x14ac:dyDescent="0.25"/>
    <row r="1225" s="44" customFormat="1" ht="15" customHeight="1" x14ac:dyDescent="0.25"/>
    <row r="1226" s="44" customFormat="1" ht="15" customHeight="1" x14ac:dyDescent="0.25"/>
    <row r="1227" s="44" customFormat="1" ht="15" customHeight="1" x14ac:dyDescent="0.25"/>
    <row r="1228" s="44" customFormat="1" ht="15" customHeight="1" x14ac:dyDescent="0.25"/>
    <row r="1229" s="44" customFormat="1" ht="15" customHeight="1" x14ac:dyDescent="0.25"/>
    <row r="1230" s="44" customFormat="1" ht="15" customHeight="1" x14ac:dyDescent="0.25"/>
    <row r="1231" s="44" customFormat="1" ht="15" customHeight="1" x14ac:dyDescent="0.25"/>
    <row r="1232" s="44" customFormat="1" ht="15" customHeight="1" x14ac:dyDescent="0.25"/>
    <row r="1233" s="44" customFormat="1" ht="15" customHeight="1" x14ac:dyDescent="0.25"/>
    <row r="1234" s="44" customFormat="1" ht="15" customHeight="1" x14ac:dyDescent="0.25"/>
    <row r="1235" s="44" customFormat="1" ht="15" customHeight="1" x14ac:dyDescent="0.25"/>
    <row r="1236" s="44" customFormat="1" ht="15" customHeight="1" x14ac:dyDescent="0.25"/>
    <row r="1237" s="44" customFormat="1" ht="15" customHeight="1" x14ac:dyDescent="0.25"/>
    <row r="1238" s="44" customFormat="1" ht="15" customHeight="1" x14ac:dyDescent="0.25"/>
    <row r="1239" s="44" customFormat="1" ht="15" customHeight="1" x14ac:dyDescent="0.25"/>
    <row r="1240" s="44" customFormat="1" ht="15" customHeight="1" x14ac:dyDescent="0.25"/>
    <row r="1241" s="44" customFormat="1" ht="15" customHeight="1" x14ac:dyDescent="0.25"/>
    <row r="1242" s="44" customFormat="1" ht="15" customHeight="1" x14ac:dyDescent="0.25"/>
    <row r="1243" s="44" customFormat="1" ht="15" customHeight="1" x14ac:dyDescent="0.25"/>
    <row r="1244" s="44" customFormat="1" ht="15" customHeight="1" x14ac:dyDescent="0.25"/>
    <row r="1245" s="44" customFormat="1" ht="15" customHeight="1" x14ac:dyDescent="0.25"/>
    <row r="1246" s="44" customFormat="1" ht="15" customHeight="1" x14ac:dyDescent="0.25"/>
    <row r="1247" s="44" customFormat="1" ht="15" customHeight="1" x14ac:dyDescent="0.25"/>
    <row r="1248" s="44" customFormat="1" ht="15" customHeight="1" x14ac:dyDescent="0.25"/>
    <row r="1249" s="44" customFormat="1" ht="15" customHeight="1" x14ac:dyDescent="0.25"/>
    <row r="1250" s="44" customFormat="1" ht="15" customHeight="1" x14ac:dyDescent="0.25"/>
    <row r="1251" s="44" customFormat="1" ht="15" customHeight="1" x14ac:dyDescent="0.25"/>
    <row r="1252" s="44" customFormat="1" ht="15" customHeight="1" x14ac:dyDescent="0.25"/>
    <row r="1253" s="44" customFormat="1" ht="15" customHeight="1" x14ac:dyDescent="0.25"/>
    <row r="1254" s="44" customFormat="1" ht="15" customHeight="1" x14ac:dyDescent="0.25"/>
    <row r="1255" s="44" customFormat="1" ht="15" customHeight="1" x14ac:dyDescent="0.25"/>
    <row r="1256" s="44" customFormat="1" ht="15" customHeight="1" x14ac:dyDescent="0.25"/>
    <row r="1257" s="44" customFormat="1" ht="15" customHeight="1" x14ac:dyDescent="0.25"/>
    <row r="1258" s="44" customFormat="1" ht="15" customHeight="1" x14ac:dyDescent="0.25"/>
    <row r="1259" s="44" customFormat="1" ht="15" customHeight="1" x14ac:dyDescent="0.25"/>
    <row r="1260" s="44" customFormat="1" ht="15" customHeight="1" x14ac:dyDescent="0.25"/>
    <row r="1261" s="44" customFormat="1" ht="15" customHeight="1" x14ac:dyDescent="0.25"/>
    <row r="1262" s="44" customFormat="1" ht="15" customHeight="1" x14ac:dyDescent="0.25"/>
    <row r="1263" s="44" customFormat="1" ht="15" customHeight="1" x14ac:dyDescent="0.25"/>
    <row r="1264" s="44" customFormat="1" ht="15" customHeight="1" x14ac:dyDescent="0.25"/>
    <row r="1265" s="44" customFormat="1" ht="15" customHeight="1" x14ac:dyDescent="0.25"/>
    <row r="1266" s="44" customFormat="1" ht="15" customHeight="1" x14ac:dyDescent="0.25"/>
    <row r="1267" s="44" customFormat="1" ht="15" customHeight="1" x14ac:dyDescent="0.25"/>
    <row r="1268" s="44" customFormat="1" ht="15" customHeight="1" x14ac:dyDescent="0.25"/>
    <row r="1269" s="44" customFormat="1" ht="15" customHeight="1" x14ac:dyDescent="0.25"/>
    <row r="1270" s="44" customFormat="1" ht="15" customHeight="1" x14ac:dyDescent="0.25"/>
    <row r="1271" s="44" customFormat="1" ht="15" customHeight="1" x14ac:dyDescent="0.25"/>
    <row r="1272" s="44" customFormat="1" ht="15" customHeight="1" x14ac:dyDescent="0.25"/>
    <row r="1273" s="44" customFormat="1" ht="15" customHeight="1" x14ac:dyDescent="0.25"/>
    <row r="1274" s="44" customFormat="1" ht="15" customHeight="1" x14ac:dyDescent="0.25"/>
    <row r="1275" s="44" customFormat="1" ht="15" customHeight="1" x14ac:dyDescent="0.25"/>
    <row r="1276" s="44" customFormat="1" ht="15" customHeight="1" x14ac:dyDescent="0.25"/>
    <row r="1277" s="44" customFormat="1" ht="15" customHeight="1" x14ac:dyDescent="0.25"/>
    <row r="1278" s="44" customFormat="1" ht="15" customHeight="1" x14ac:dyDescent="0.25"/>
    <row r="1279" s="44" customFormat="1" ht="15" customHeight="1" x14ac:dyDescent="0.25"/>
    <row r="1280" s="44" customFormat="1" ht="15" customHeight="1" x14ac:dyDescent="0.25"/>
    <row r="1281" s="44" customFormat="1" ht="15" customHeight="1" x14ac:dyDescent="0.25"/>
    <row r="1282" s="44" customFormat="1" ht="15" customHeight="1" x14ac:dyDescent="0.25"/>
    <row r="1283" s="44" customFormat="1" ht="15" customHeight="1" x14ac:dyDescent="0.25"/>
    <row r="1284" s="44" customFormat="1" ht="15" customHeight="1" x14ac:dyDescent="0.25"/>
    <row r="1285" s="44" customFormat="1" ht="15" customHeight="1" x14ac:dyDescent="0.25"/>
    <row r="1286" s="44" customFormat="1" ht="15" customHeight="1" x14ac:dyDescent="0.25"/>
    <row r="1287" s="44" customFormat="1" ht="15" customHeight="1" x14ac:dyDescent="0.25"/>
    <row r="1288" s="44" customFormat="1" ht="15" customHeight="1" x14ac:dyDescent="0.25"/>
    <row r="1289" s="44" customFormat="1" ht="15" customHeight="1" x14ac:dyDescent="0.25"/>
    <row r="1290" s="44" customFormat="1" ht="15" customHeight="1" x14ac:dyDescent="0.25"/>
    <row r="1291" s="44" customFormat="1" ht="15" customHeight="1" x14ac:dyDescent="0.25"/>
    <row r="1292" s="44" customFormat="1" ht="15" customHeight="1" x14ac:dyDescent="0.25"/>
    <row r="1293" s="44" customFormat="1" ht="15" customHeight="1" x14ac:dyDescent="0.25"/>
    <row r="1294" s="44" customFormat="1" ht="15" customHeight="1" x14ac:dyDescent="0.25"/>
    <row r="1295" s="44" customFormat="1" ht="15" customHeight="1" x14ac:dyDescent="0.25"/>
    <row r="1296" s="44" customFormat="1" ht="15" customHeight="1" x14ac:dyDescent="0.25"/>
    <row r="1297" s="44" customFormat="1" ht="15" customHeight="1" x14ac:dyDescent="0.25"/>
    <row r="1298" s="44" customFormat="1" ht="15" customHeight="1" x14ac:dyDescent="0.25"/>
    <row r="1299" s="44" customFormat="1" ht="15" customHeight="1" x14ac:dyDescent="0.25"/>
    <row r="1300" s="44" customFormat="1" ht="15" customHeight="1" x14ac:dyDescent="0.25"/>
    <row r="1301" s="44" customFormat="1" ht="15" customHeight="1" x14ac:dyDescent="0.25"/>
    <row r="1302" s="44" customFormat="1" ht="15" customHeight="1" x14ac:dyDescent="0.25"/>
    <row r="1303" s="44" customFormat="1" ht="15" customHeight="1" x14ac:dyDescent="0.25"/>
    <row r="1304" s="44" customFormat="1" ht="15" customHeight="1" x14ac:dyDescent="0.25"/>
    <row r="1305" s="44" customFormat="1" ht="15" customHeight="1" x14ac:dyDescent="0.25"/>
    <row r="1306" s="44" customFormat="1" ht="15" customHeight="1" x14ac:dyDescent="0.25"/>
    <row r="1307" s="44" customFormat="1" ht="15" customHeight="1" x14ac:dyDescent="0.25"/>
    <row r="1308" s="44" customFormat="1" ht="15" customHeight="1" x14ac:dyDescent="0.25"/>
    <row r="1309" s="44" customFormat="1" ht="15" customHeight="1" x14ac:dyDescent="0.25"/>
    <row r="1310" s="44" customFormat="1" ht="15" customHeight="1" x14ac:dyDescent="0.25"/>
    <row r="1311" s="44" customFormat="1" ht="15" customHeight="1" x14ac:dyDescent="0.25"/>
    <row r="1312" s="44" customFormat="1" ht="15" customHeight="1" x14ac:dyDescent="0.25"/>
    <row r="1313" s="44" customFormat="1" ht="15" customHeight="1" x14ac:dyDescent="0.25"/>
    <row r="1314" s="44" customFormat="1" ht="15" customHeight="1" x14ac:dyDescent="0.25"/>
    <row r="1315" s="44" customFormat="1" ht="15" customHeight="1" x14ac:dyDescent="0.25"/>
    <row r="1316" s="44" customFormat="1" ht="15" customHeight="1" x14ac:dyDescent="0.25"/>
    <row r="1317" s="44" customFormat="1" ht="15" customHeight="1" x14ac:dyDescent="0.25"/>
    <row r="1318" s="44" customFormat="1" ht="15" customHeight="1" x14ac:dyDescent="0.25"/>
    <row r="1319" s="44" customFormat="1" ht="15" customHeight="1" x14ac:dyDescent="0.25"/>
    <row r="1320" s="44" customFormat="1" ht="15" customHeight="1" x14ac:dyDescent="0.25"/>
    <row r="1321" s="44" customFormat="1" ht="15" customHeight="1" x14ac:dyDescent="0.25"/>
    <row r="1322" s="44" customFormat="1" ht="15" customHeight="1" x14ac:dyDescent="0.25"/>
    <row r="1323" s="44" customFormat="1" ht="15" customHeight="1" x14ac:dyDescent="0.25"/>
    <row r="1324" s="44" customFormat="1" ht="15" customHeight="1" x14ac:dyDescent="0.25"/>
    <row r="1325" s="44" customFormat="1" ht="15" customHeight="1" x14ac:dyDescent="0.25"/>
    <row r="1326" s="44" customFormat="1" ht="15" customHeight="1" x14ac:dyDescent="0.25"/>
    <row r="1327" s="44" customFormat="1" ht="15" customHeight="1" x14ac:dyDescent="0.25"/>
    <row r="1328" s="44" customFormat="1" ht="15" customHeight="1" x14ac:dyDescent="0.25"/>
    <row r="1329" s="44" customFormat="1" ht="15" customHeight="1" x14ac:dyDescent="0.25"/>
    <row r="1330" s="44" customFormat="1" ht="15" customHeight="1" x14ac:dyDescent="0.25"/>
    <row r="1331" s="44" customFormat="1" ht="15" customHeight="1" x14ac:dyDescent="0.25"/>
    <row r="1332" s="44" customFormat="1" ht="15" customHeight="1" x14ac:dyDescent="0.25"/>
    <row r="1333" s="44" customFormat="1" ht="15" customHeight="1" x14ac:dyDescent="0.25"/>
    <row r="1334" s="44" customFormat="1" ht="15" customHeight="1" x14ac:dyDescent="0.25"/>
    <row r="1335" s="44" customFormat="1" ht="15" customHeight="1" x14ac:dyDescent="0.25"/>
    <row r="1336" s="44" customFormat="1" ht="15" customHeight="1" x14ac:dyDescent="0.25"/>
    <row r="1337" s="44" customFormat="1" ht="15" customHeight="1" x14ac:dyDescent="0.25"/>
    <row r="1338" s="44" customFormat="1" ht="15" customHeight="1" x14ac:dyDescent="0.25"/>
    <row r="1339" s="44" customFormat="1" ht="15" customHeight="1" x14ac:dyDescent="0.25"/>
    <row r="1340" s="44" customFormat="1" ht="15" customHeight="1" x14ac:dyDescent="0.25"/>
    <row r="1341" s="44" customFormat="1" ht="15" customHeight="1" x14ac:dyDescent="0.25"/>
    <row r="1342" s="44" customFormat="1" ht="15" customHeight="1" x14ac:dyDescent="0.25"/>
    <row r="1343" s="44" customFormat="1" ht="15" customHeight="1" x14ac:dyDescent="0.25"/>
    <row r="1344" s="44" customFormat="1" ht="15" customHeight="1" x14ac:dyDescent="0.25"/>
    <row r="1345" s="44" customFormat="1" ht="15" customHeight="1" x14ac:dyDescent="0.25"/>
    <row r="1346" s="44" customFormat="1" ht="15" customHeight="1" x14ac:dyDescent="0.25"/>
    <row r="1347" s="44" customFormat="1" ht="15" customHeight="1" x14ac:dyDescent="0.25"/>
    <row r="1348" s="44" customFormat="1" ht="15" customHeight="1" x14ac:dyDescent="0.25"/>
    <row r="1349" s="44" customFormat="1" ht="15" customHeight="1" x14ac:dyDescent="0.25"/>
    <row r="1350" s="44" customFormat="1" ht="15" customHeight="1" x14ac:dyDescent="0.25"/>
    <row r="1351" s="44" customFormat="1" ht="15" customHeight="1" x14ac:dyDescent="0.25"/>
    <row r="1352" s="44" customFormat="1" ht="15" customHeight="1" x14ac:dyDescent="0.25"/>
    <row r="1353" s="44" customFormat="1" ht="15" customHeight="1" x14ac:dyDescent="0.25"/>
    <row r="1354" s="44" customFormat="1" ht="15" customHeight="1" x14ac:dyDescent="0.25"/>
    <row r="1355" s="44" customFormat="1" ht="15" customHeight="1" x14ac:dyDescent="0.25"/>
    <row r="1356" s="44" customFormat="1" ht="15" customHeight="1" x14ac:dyDescent="0.25"/>
    <row r="1357" s="44" customFormat="1" ht="15" customHeight="1" x14ac:dyDescent="0.25"/>
    <row r="1358" s="44" customFormat="1" ht="15" customHeight="1" x14ac:dyDescent="0.25"/>
    <row r="1359" s="44" customFormat="1" ht="15" customHeight="1" x14ac:dyDescent="0.25"/>
    <row r="1360" s="44" customFormat="1" ht="15" customHeight="1" x14ac:dyDescent="0.25"/>
    <row r="1361" s="44" customFormat="1" ht="15" customHeight="1" x14ac:dyDescent="0.25"/>
    <row r="1362" s="44" customFormat="1" ht="15" customHeight="1" x14ac:dyDescent="0.25"/>
    <row r="1363" s="44" customFormat="1" ht="15" customHeight="1" x14ac:dyDescent="0.25"/>
    <row r="1364" s="44" customFormat="1" ht="15" customHeight="1" x14ac:dyDescent="0.25"/>
    <row r="1365" s="44" customFormat="1" ht="15" customHeight="1" x14ac:dyDescent="0.25"/>
    <row r="1366" s="44" customFormat="1" ht="15" customHeight="1" x14ac:dyDescent="0.25"/>
    <row r="1367" s="44" customFormat="1" ht="15" customHeight="1" x14ac:dyDescent="0.25"/>
    <row r="1368" s="44" customFormat="1" ht="15" customHeight="1" x14ac:dyDescent="0.25"/>
    <row r="1369" s="44" customFormat="1" ht="15" customHeight="1" x14ac:dyDescent="0.25"/>
    <row r="1370" s="44" customFormat="1" ht="15" customHeight="1" x14ac:dyDescent="0.25"/>
    <row r="1371" s="44" customFormat="1" ht="15" customHeight="1" x14ac:dyDescent="0.25"/>
    <row r="1372" s="44" customFormat="1" ht="15" customHeight="1" x14ac:dyDescent="0.25"/>
    <row r="1373" s="44" customFormat="1" ht="15" customHeight="1" x14ac:dyDescent="0.25"/>
    <row r="1374" s="44" customFormat="1" ht="15" customHeight="1" x14ac:dyDescent="0.25"/>
    <row r="1375" s="44" customFormat="1" ht="15" customHeight="1" x14ac:dyDescent="0.25"/>
    <row r="1376" s="44" customFormat="1" ht="15" customHeight="1" x14ac:dyDescent="0.25"/>
    <row r="1377" s="44" customFormat="1" ht="15" customHeight="1" x14ac:dyDescent="0.25"/>
    <row r="1378" s="44" customFormat="1" ht="15" customHeight="1" x14ac:dyDescent="0.25"/>
    <row r="1379" s="44" customFormat="1" ht="15" customHeight="1" x14ac:dyDescent="0.25"/>
    <row r="1380" s="44" customFormat="1" ht="15" customHeight="1" x14ac:dyDescent="0.25"/>
    <row r="1381" s="44" customFormat="1" ht="15" customHeight="1" x14ac:dyDescent="0.25"/>
    <row r="1382" s="44" customFormat="1" ht="15" customHeight="1" x14ac:dyDescent="0.25"/>
    <row r="1383" s="44" customFormat="1" ht="15" customHeight="1" x14ac:dyDescent="0.25"/>
    <row r="1384" s="44" customFormat="1" ht="15" customHeight="1" x14ac:dyDescent="0.25"/>
    <row r="1385" s="44" customFormat="1" ht="15" customHeight="1" x14ac:dyDescent="0.25"/>
    <row r="1386" s="44" customFormat="1" ht="15" customHeight="1" x14ac:dyDescent="0.25"/>
    <row r="1387" s="44" customFormat="1" ht="15" customHeight="1" x14ac:dyDescent="0.25"/>
    <row r="1388" s="44" customFormat="1" ht="15" customHeight="1" x14ac:dyDescent="0.25"/>
    <row r="1389" s="44" customFormat="1" ht="15" customHeight="1" x14ac:dyDescent="0.25"/>
    <row r="1390" s="44" customFormat="1" ht="15" customHeight="1" x14ac:dyDescent="0.25"/>
    <row r="1391" s="44" customFormat="1" ht="15" customHeight="1" x14ac:dyDescent="0.25"/>
    <row r="1392" s="44" customFormat="1" ht="15" customHeight="1" x14ac:dyDescent="0.25"/>
    <row r="1393" s="44" customFormat="1" ht="15" customHeight="1" x14ac:dyDescent="0.25"/>
    <row r="1394" s="44" customFormat="1" ht="15" customHeight="1" x14ac:dyDescent="0.25"/>
    <row r="1395" s="44" customFormat="1" ht="15" customHeight="1" x14ac:dyDescent="0.25"/>
    <row r="1396" s="44" customFormat="1" ht="15" customHeight="1" x14ac:dyDescent="0.25"/>
    <row r="1397" s="44" customFormat="1" ht="15" customHeight="1" x14ac:dyDescent="0.25"/>
    <row r="1398" s="44" customFormat="1" ht="15" customHeight="1" x14ac:dyDescent="0.25"/>
    <row r="1399" s="44" customFormat="1" ht="15" customHeight="1" x14ac:dyDescent="0.25"/>
    <row r="1400" s="44" customFormat="1" ht="15" customHeight="1" x14ac:dyDescent="0.25"/>
    <row r="1401" s="44" customFormat="1" ht="15" customHeight="1" x14ac:dyDescent="0.25"/>
    <row r="1402" s="44" customFormat="1" ht="15" customHeight="1" x14ac:dyDescent="0.25"/>
    <row r="1403" s="44" customFormat="1" ht="15" customHeight="1" x14ac:dyDescent="0.25"/>
    <row r="1404" s="44" customFormat="1" ht="15" customHeight="1" x14ac:dyDescent="0.25"/>
    <row r="1405" s="44" customFormat="1" ht="15" customHeight="1" x14ac:dyDescent="0.25"/>
    <row r="1406" s="44" customFormat="1" ht="15" customHeight="1" x14ac:dyDescent="0.25"/>
    <row r="1407" s="44" customFormat="1" ht="15" customHeight="1" x14ac:dyDescent="0.25"/>
    <row r="1408" s="44" customFormat="1" ht="15" customHeight="1" x14ac:dyDescent="0.25"/>
    <row r="1409" s="44" customFormat="1" ht="15" customHeight="1" x14ac:dyDescent="0.25"/>
    <row r="1410" s="44" customFormat="1" ht="15" customHeight="1" x14ac:dyDescent="0.25"/>
    <row r="1411" s="44" customFormat="1" ht="15" customHeight="1" x14ac:dyDescent="0.25"/>
    <row r="1412" s="44" customFormat="1" ht="15" customHeight="1" x14ac:dyDescent="0.25"/>
    <row r="1413" s="44" customFormat="1" ht="15" customHeight="1" x14ac:dyDescent="0.25"/>
    <row r="1414" s="44" customFormat="1" ht="15" customHeight="1" x14ac:dyDescent="0.25"/>
    <row r="1415" s="44" customFormat="1" ht="15" customHeight="1" x14ac:dyDescent="0.25"/>
    <row r="1416" s="44" customFormat="1" ht="15" customHeight="1" x14ac:dyDescent="0.25"/>
    <row r="1417" s="44" customFormat="1" ht="15" customHeight="1" x14ac:dyDescent="0.25"/>
    <row r="1418" s="44" customFormat="1" ht="15" customHeight="1" x14ac:dyDescent="0.25"/>
    <row r="1419" s="44" customFormat="1" ht="15" customHeight="1" x14ac:dyDescent="0.25"/>
    <row r="1420" s="44" customFormat="1" ht="15" customHeight="1" x14ac:dyDescent="0.25"/>
    <row r="1421" s="44" customFormat="1" ht="15" customHeight="1" x14ac:dyDescent="0.25"/>
    <row r="1422" s="44" customFormat="1" ht="15" customHeight="1" x14ac:dyDescent="0.25"/>
    <row r="1423" s="44" customFormat="1" ht="15" customHeight="1" x14ac:dyDescent="0.25"/>
    <row r="1424" s="44" customFormat="1" ht="15" customHeight="1" x14ac:dyDescent="0.25"/>
    <row r="1425" s="44" customFormat="1" ht="15" customHeight="1" x14ac:dyDescent="0.25"/>
    <row r="1426" s="44" customFormat="1" ht="15" customHeight="1" x14ac:dyDescent="0.25"/>
    <row r="1427" s="44" customFormat="1" ht="15" customHeight="1" x14ac:dyDescent="0.25"/>
    <row r="1428" s="44" customFormat="1" ht="15" customHeight="1" x14ac:dyDescent="0.25"/>
    <row r="1429" s="44" customFormat="1" ht="15" customHeight="1" x14ac:dyDescent="0.25"/>
    <row r="1430" s="44" customFormat="1" ht="15" customHeight="1" x14ac:dyDescent="0.25"/>
    <row r="1431" s="44" customFormat="1" ht="15" customHeight="1" x14ac:dyDescent="0.25"/>
    <row r="1432" s="44" customFormat="1" ht="15" customHeight="1" x14ac:dyDescent="0.25"/>
    <row r="1433" s="44" customFormat="1" ht="15" customHeight="1" x14ac:dyDescent="0.25"/>
    <row r="1434" s="44" customFormat="1" ht="15" customHeight="1" x14ac:dyDescent="0.25"/>
    <row r="1435" s="44" customFormat="1" ht="15" customHeight="1" x14ac:dyDescent="0.25"/>
    <row r="1436" s="44" customFormat="1" ht="15" customHeight="1" x14ac:dyDescent="0.25"/>
    <row r="1437" s="44" customFormat="1" ht="15" customHeight="1" x14ac:dyDescent="0.25"/>
    <row r="1438" s="44" customFormat="1" ht="15" customHeight="1" x14ac:dyDescent="0.25"/>
    <row r="1439" s="44" customFormat="1" ht="15" customHeight="1" x14ac:dyDescent="0.25"/>
    <row r="1440" s="44" customFormat="1" ht="15" customHeight="1" x14ac:dyDescent="0.25"/>
    <row r="1441" s="44" customFormat="1" ht="15" customHeight="1" x14ac:dyDescent="0.25"/>
    <row r="1442" s="44" customFormat="1" ht="15" customHeight="1" x14ac:dyDescent="0.25"/>
    <row r="1443" s="44" customFormat="1" ht="15" customHeight="1" x14ac:dyDescent="0.25"/>
    <row r="1444" s="44" customFormat="1" ht="15" customHeight="1" x14ac:dyDescent="0.25"/>
    <row r="1445" s="44" customFormat="1" ht="15" customHeight="1" x14ac:dyDescent="0.25"/>
    <row r="1446" s="44" customFormat="1" ht="15" customHeight="1" x14ac:dyDescent="0.25"/>
    <row r="1447" s="44" customFormat="1" ht="15" customHeight="1" x14ac:dyDescent="0.25"/>
    <row r="1448" s="44" customFormat="1" ht="15" customHeight="1" x14ac:dyDescent="0.25"/>
    <row r="1449" s="44" customFormat="1" ht="15" customHeight="1" x14ac:dyDescent="0.25"/>
    <row r="1450" s="44" customFormat="1" ht="15" customHeight="1" x14ac:dyDescent="0.25"/>
    <row r="1451" s="44" customFormat="1" ht="15" customHeight="1" x14ac:dyDescent="0.25"/>
    <row r="1452" s="44" customFormat="1" ht="15" customHeight="1" x14ac:dyDescent="0.25"/>
    <row r="1453" s="44" customFormat="1" ht="15" customHeight="1" x14ac:dyDescent="0.25"/>
    <row r="1454" s="44" customFormat="1" ht="15" customHeight="1" x14ac:dyDescent="0.25"/>
    <row r="1455" s="44" customFormat="1" ht="15" customHeight="1" x14ac:dyDescent="0.25"/>
    <row r="1456" s="44" customFormat="1" ht="15" customHeight="1" x14ac:dyDescent="0.25"/>
    <row r="1457" s="44" customFormat="1" ht="15" customHeight="1" x14ac:dyDescent="0.25"/>
    <row r="1458" s="44" customFormat="1" ht="15" customHeight="1" x14ac:dyDescent="0.25"/>
    <row r="1459" s="44" customFormat="1" ht="15" customHeight="1" x14ac:dyDescent="0.25"/>
    <row r="1460" s="44" customFormat="1" ht="15" customHeight="1" x14ac:dyDescent="0.25"/>
    <row r="1461" s="44" customFormat="1" ht="15" customHeight="1" x14ac:dyDescent="0.25"/>
    <row r="1462" s="44" customFormat="1" ht="15" customHeight="1" x14ac:dyDescent="0.25"/>
    <row r="1463" s="44" customFormat="1" ht="15" customHeight="1" x14ac:dyDescent="0.25"/>
    <row r="1464" s="44" customFormat="1" ht="15" customHeight="1" x14ac:dyDescent="0.25"/>
    <row r="1465" s="44" customFormat="1" ht="15" customHeight="1" x14ac:dyDescent="0.25"/>
    <row r="1466" s="44" customFormat="1" ht="15" customHeight="1" x14ac:dyDescent="0.25"/>
    <row r="1467" s="44" customFormat="1" ht="15" customHeight="1" x14ac:dyDescent="0.25"/>
    <row r="1468" s="44" customFormat="1" ht="15" customHeight="1" x14ac:dyDescent="0.25"/>
    <row r="1469" s="44" customFormat="1" ht="15" customHeight="1" x14ac:dyDescent="0.25"/>
    <row r="1470" s="44" customFormat="1" ht="15" customHeight="1" x14ac:dyDescent="0.25"/>
    <row r="1471" s="44" customFormat="1" ht="15" customHeight="1" x14ac:dyDescent="0.25"/>
    <row r="1472" s="44" customFormat="1" ht="15" customHeight="1" x14ac:dyDescent="0.25"/>
    <row r="1473" s="44" customFormat="1" ht="15" customHeight="1" x14ac:dyDescent="0.25"/>
    <row r="1474" s="44" customFormat="1" ht="15" customHeight="1" x14ac:dyDescent="0.25"/>
    <row r="1475" s="44" customFormat="1" ht="15" customHeight="1" x14ac:dyDescent="0.25"/>
    <row r="1476" s="44" customFormat="1" ht="15" customHeight="1" x14ac:dyDescent="0.25"/>
    <row r="1477" s="44" customFormat="1" ht="15" customHeight="1" x14ac:dyDescent="0.25"/>
    <row r="1478" s="44" customFormat="1" ht="15" customHeight="1" x14ac:dyDescent="0.25"/>
    <row r="1479" s="44" customFormat="1" ht="15" customHeight="1" x14ac:dyDescent="0.25"/>
    <row r="1480" s="44" customFormat="1" ht="15" customHeight="1" x14ac:dyDescent="0.25"/>
    <row r="1481" s="44" customFormat="1" ht="15" customHeight="1" x14ac:dyDescent="0.25"/>
    <row r="1482" s="44" customFormat="1" ht="15" customHeight="1" x14ac:dyDescent="0.25"/>
    <row r="1483" s="44" customFormat="1" ht="15" customHeight="1" x14ac:dyDescent="0.25"/>
    <row r="1484" s="44" customFormat="1" ht="15" customHeight="1" x14ac:dyDescent="0.25"/>
    <row r="1485" s="44" customFormat="1" ht="15" customHeight="1" x14ac:dyDescent="0.25"/>
    <row r="1486" s="44" customFormat="1" ht="15" customHeight="1" x14ac:dyDescent="0.25"/>
  </sheetData>
  <sheetProtection selectLockedCells="1"/>
  <mergeCells count="6">
    <mergeCell ref="AQ2:AR3"/>
    <mergeCell ref="A98:AH98"/>
    <mergeCell ref="C2:AG2"/>
    <mergeCell ref="AH2:AH3"/>
    <mergeCell ref="AI2:AL3"/>
    <mergeCell ref="AM2:AP3"/>
  </mergeCells>
  <conditionalFormatting sqref="C13:C14 C9:AG11 C5:AG7 C57:AG57">
    <cfRule type="expression" priority="1670" stopIfTrue="1">
      <formula>C5=""</formula>
    </cfRule>
    <cfRule type="expression" dxfId="1189" priority="1671" stopIfTrue="1">
      <formula>C5=CléPersonnalisée2</formula>
    </cfRule>
    <cfRule type="expression" dxfId="1188" priority="1672" stopIfTrue="1">
      <formula>C5=CléPersonnalisée1</formula>
    </cfRule>
    <cfRule type="expression" dxfId="1187" priority="1673" stopIfTrue="1">
      <formula>C5=CléMaladie</formula>
    </cfRule>
    <cfRule type="expression" dxfId="1186" priority="1674" stopIfTrue="1">
      <formula>C5=CléPersonnelle</formula>
    </cfRule>
    <cfRule type="expression" dxfId="1185" priority="1675" stopIfTrue="1">
      <formula>C5=CléCongés</formula>
    </cfRule>
  </conditionalFormatting>
  <conditionalFormatting sqref="AH5:AH6 AH9:AH11">
    <cfRule type="dataBar" priority="1676">
      <dataBar>
        <cfvo type="min"/>
        <cfvo type="num" val="31"/>
        <color theme="2" tint="-0.249977111117893"/>
      </dataBar>
      <extLst>
        <ext xmlns:x14="http://schemas.microsoft.com/office/spreadsheetml/2009/9/main" uri="{B025F937-C7B1-47D3-B67F-A62EFF666E3E}">
          <x14:id>{545749C5-784A-49DA-AD1F-15B63ECC9867}</x14:id>
        </ext>
      </extLst>
    </cfRule>
  </conditionalFormatting>
  <conditionalFormatting sqref="AI5:AL6 AI9:AL11">
    <cfRule type="expression" priority="1664" stopIfTrue="1">
      <formula>AI5=""</formula>
    </cfRule>
    <cfRule type="expression" dxfId="1184" priority="1665" stopIfTrue="1">
      <formula>AI5=CléPersonnalisée2</formula>
    </cfRule>
    <cfRule type="expression" dxfId="1183" priority="1666" stopIfTrue="1">
      <formula>AI5=CléPersonnalisée1</formula>
    </cfRule>
    <cfRule type="expression" dxfId="1182" priority="1667" stopIfTrue="1">
      <formula>AI5=CléMaladie</formula>
    </cfRule>
    <cfRule type="expression" dxfId="1181" priority="1668" stopIfTrue="1">
      <formula>AI5=CléPersonnelle</formula>
    </cfRule>
    <cfRule type="expression" dxfId="1180" priority="1669" stopIfTrue="1">
      <formula>AI5=CléCongés</formula>
    </cfRule>
  </conditionalFormatting>
  <conditionalFormatting sqref="AM5:AP6 AM9:AP10">
    <cfRule type="expression" priority="1658" stopIfTrue="1">
      <formula>AM5=""</formula>
    </cfRule>
    <cfRule type="expression" dxfId="1179" priority="1659" stopIfTrue="1">
      <formula>AM5=CléPersonnalisée2</formula>
    </cfRule>
    <cfRule type="expression" dxfId="1178" priority="1660" stopIfTrue="1">
      <formula>AM5=CléPersonnalisée1</formula>
    </cfRule>
    <cfRule type="expression" dxfId="1177" priority="1661" stopIfTrue="1">
      <formula>AM5=CléMaladie</formula>
    </cfRule>
    <cfRule type="expression" dxfId="1176" priority="1662" stopIfTrue="1">
      <formula>AM5=CléPersonnelle</formula>
    </cfRule>
    <cfRule type="expression" dxfId="1175" priority="1663" stopIfTrue="1">
      <formula>AM5=CléCongés</formula>
    </cfRule>
  </conditionalFormatting>
  <conditionalFormatting sqref="AQ5:AR6 AQ9:AR10 AQ28:AR28 AQ40:AR40">
    <cfRule type="expression" priority="1652" stopIfTrue="1">
      <formula>AQ5=""</formula>
    </cfRule>
    <cfRule type="expression" dxfId="1174" priority="1653" stopIfTrue="1">
      <formula>AQ5=CléPersonnalisée2</formula>
    </cfRule>
    <cfRule type="expression" dxfId="1173" priority="1654" stopIfTrue="1">
      <formula>AQ5=CléPersonnalisée1</formula>
    </cfRule>
    <cfRule type="expression" dxfId="1172" priority="1655" stopIfTrue="1">
      <formula>AQ5=CléMaladie</formula>
    </cfRule>
    <cfRule type="expression" dxfId="1171" priority="1656" stopIfTrue="1">
      <formula>AQ5=CléPersonnelle</formula>
    </cfRule>
    <cfRule type="expression" dxfId="1170" priority="1657" stopIfTrue="1">
      <formula>AQ5=CléCongés</formula>
    </cfRule>
  </conditionalFormatting>
  <conditionalFormatting sqref="AP7:AP8">
    <cfRule type="expression" priority="1646" stopIfTrue="1">
      <formula>AP7=""</formula>
    </cfRule>
    <cfRule type="expression" dxfId="1169" priority="1647" stopIfTrue="1">
      <formula>AP7=CléPersonnalisée2</formula>
    </cfRule>
    <cfRule type="expression" dxfId="1168" priority="1648" stopIfTrue="1">
      <formula>AP7=CléPersonnalisée1</formula>
    </cfRule>
    <cfRule type="expression" dxfId="1167" priority="1649" stopIfTrue="1">
      <formula>AP7=CléMaladie</formula>
    </cfRule>
    <cfRule type="expression" dxfId="1166" priority="1650" stopIfTrue="1">
      <formula>AP7=CléPersonnelle</formula>
    </cfRule>
    <cfRule type="expression" dxfId="1165" priority="1651" stopIfTrue="1">
      <formula>AP7=CléCongés</formula>
    </cfRule>
  </conditionalFormatting>
  <conditionalFormatting sqref="AQ8:AR8 AR7">
    <cfRule type="expression" priority="1640" stopIfTrue="1">
      <formula>AQ7=""</formula>
    </cfRule>
    <cfRule type="expression" dxfId="1164" priority="1641" stopIfTrue="1">
      <formula>AQ7=CléPersonnalisée2</formula>
    </cfRule>
    <cfRule type="expression" dxfId="1163" priority="1642" stopIfTrue="1">
      <formula>AQ7=CléPersonnalisée1</formula>
    </cfRule>
    <cfRule type="expression" dxfId="1162" priority="1643" stopIfTrue="1">
      <formula>AQ7=CléMaladie</formula>
    </cfRule>
    <cfRule type="expression" dxfId="1161" priority="1644" stopIfTrue="1">
      <formula>AQ7=CléPersonnelle</formula>
    </cfRule>
    <cfRule type="expression" dxfId="1160" priority="1645" stopIfTrue="1">
      <formula>AQ7=CléCongés</formula>
    </cfRule>
  </conditionalFormatting>
  <conditionalFormatting sqref="AM11 AP11">
    <cfRule type="expression" priority="1634" stopIfTrue="1">
      <formula>AM11=""</formula>
    </cfRule>
    <cfRule type="expression" dxfId="1159" priority="1635" stopIfTrue="1">
      <formula>AM11=CléPersonnalisée2</formula>
    </cfRule>
    <cfRule type="expression" dxfId="1158" priority="1636" stopIfTrue="1">
      <formula>AM11=CléPersonnalisée1</formula>
    </cfRule>
    <cfRule type="expression" dxfId="1157" priority="1637" stopIfTrue="1">
      <formula>AM11=CléMaladie</formula>
    </cfRule>
    <cfRule type="expression" dxfId="1156" priority="1638" stopIfTrue="1">
      <formula>AM11=CléPersonnelle</formula>
    </cfRule>
    <cfRule type="expression" dxfId="1155" priority="1639" stopIfTrue="1">
      <formula>AM11=CléCongés</formula>
    </cfRule>
  </conditionalFormatting>
  <conditionalFormatting sqref="AQ44:AR44">
    <cfRule type="expression" priority="1622" stopIfTrue="1">
      <formula>AQ44=""</formula>
    </cfRule>
    <cfRule type="expression" dxfId="1154" priority="1623" stopIfTrue="1">
      <formula>AQ44=CléPersonnalisée2</formula>
    </cfRule>
    <cfRule type="expression" dxfId="1153" priority="1624" stopIfTrue="1">
      <formula>AQ44=CléPersonnalisée1</formula>
    </cfRule>
    <cfRule type="expression" dxfId="1152" priority="1625" stopIfTrue="1">
      <formula>AQ44=CléMaladie</formula>
    </cfRule>
    <cfRule type="expression" dxfId="1151" priority="1626" stopIfTrue="1">
      <formula>AQ44=CléPersonnelle</formula>
    </cfRule>
    <cfRule type="expression" dxfId="1150" priority="1627" stopIfTrue="1">
      <formula>AQ44=CléCongés</formula>
    </cfRule>
  </conditionalFormatting>
  <conditionalFormatting sqref="AQ48:AR48">
    <cfRule type="expression" priority="1616" stopIfTrue="1">
      <formula>AQ48=""</formula>
    </cfRule>
    <cfRule type="expression" dxfId="1149" priority="1617" stopIfTrue="1">
      <formula>AQ48=CléPersonnalisée2</formula>
    </cfRule>
    <cfRule type="expression" dxfId="1148" priority="1618" stopIfTrue="1">
      <formula>AQ48=CléPersonnalisée1</formula>
    </cfRule>
    <cfRule type="expression" dxfId="1147" priority="1619" stopIfTrue="1">
      <formula>AQ48=CléMaladie</formula>
    </cfRule>
    <cfRule type="expression" dxfId="1146" priority="1620" stopIfTrue="1">
      <formula>AQ48=CléPersonnelle</formula>
    </cfRule>
    <cfRule type="expression" dxfId="1145" priority="1621" stopIfTrue="1">
      <formula>AQ48=CléCongés</formula>
    </cfRule>
  </conditionalFormatting>
  <conditionalFormatting sqref="AQ52:AR52">
    <cfRule type="expression" priority="1610" stopIfTrue="1">
      <formula>AQ52=""</formula>
    </cfRule>
    <cfRule type="expression" dxfId="1144" priority="1611" stopIfTrue="1">
      <formula>AQ52=CléPersonnalisée2</formula>
    </cfRule>
    <cfRule type="expression" dxfId="1143" priority="1612" stopIfTrue="1">
      <formula>AQ52=CléPersonnalisée1</formula>
    </cfRule>
    <cfRule type="expression" dxfId="1142" priority="1613" stopIfTrue="1">
      <formula>AQ52=CléMaladie</formula>
    </cfRule>
    <cfRule type="expression" dxfId="1141" priority="1614" stopIfTrue="1">
      <formula>AQ52=CléPersonnelle</formula>
    </cfRule>
    <cfRule type="expression" dxfId="1140" priority="1615" stopIfTrue="1">
      <formula>AQ52=CléCongés</formula>
    </cfRule>
  </conditionalFormatting>
  <conditionalFormatting sqref="AQ56:AR56 AQ60:AR60">
    <cfRule type="expression" priority="1604" stopIfTrue="1">
      <formula>AQ56=""</formula>
    </cfRule>
    <cfRule type="expression" dxfId="1139" priority="1605" stopIfTrue="1">
      <formula>AQ56=CléPersonnalisée2</formula>
    </cfRule>
    <cfRule type="expression" dxfId="1138" priority="1606" stopIfTrue="1">
      <formula>AQ56=CléPersonnalisée1</formula>
    </cfRule>
    <cfRule type="expression" dxfId="1137" priority="1607" stopIfTrue="1">
      <formula>AQ56=CléMaladie</formula>
    </cfRule>
    <cfRule type="expression" dxfId="1136" priority="1608" stopIfTrue="1">
      <formula>AQ56=CléPersonnelle</formula>
    </cfRule>
    <cfRule type="expression" dxfId="1135" priority="1609" stopIfTrue="1">
      <formula>AQ56=CléCongés</formula>
    </cfRule>
  </conditionalFormatting>
  <conditionalFormatting sqref="AQ64:AR64 AQ68:AR68 AQ72:AR72 AQ76:AR76 AQ80:AR80 AQ96:AR96">
    <cfRule type="expression" priority="1598" stopIfTrue="1">
      <formula>AQ64=""</formula>
    </cfRule>
    <cfRule type="expression" dxfId="1134" priority="1599" stopIfTrue="1">
      <formula>AQ64=CléPersonnalisée2</formula>
    </cfRule>
    <cfRule type="expression" dxfId="1133" priority="1600" stopIfTrue="1">
      <formula>AQ64=CléPersonnalisée1</formula>
    </cfRule>
    <cfRule type="expression" dxfId="1132" priority="1601" stopIfTrue="1">
      <formula>AQ64=CléMaladie</formula>
    </cfRule>
    <cfRule type="expression" dxfId="1131" priority="1602" stopIfTrue="1">
      <formula>AQ64=CléPersonnelle</formula>
    </cfRule>
    <cfRule type="expression" dxfId="1130" priority="1603" stopIfTrue="1">
      <formula>AQ64=CléCongés</formula>
    </cfRule>
  </conditionalFormatting>
  <conditionalFormatting sqref="D13:AG14 C15:AG15">
    <cfRule type="expression" priority="1592" stopIfTrue="1">
      <formula>C13=""</formula>
    </cfRule>
    <cfRule type="expression" dxfId="1129" priority="1593" stopIfTrue="1">
      <formula>C13=CléPersonnalisée2</formula>
    </cfRule>
    <cfRule type="expression" dxfId="1128" priority="1594" stopIfTrue="1">
      <formula>C13=CléPersonnalisée1</formula>
    </cfRule>
    <cfRule type="expression" dxfId="1127" priority="1595" stopIfTrue="1">
      <formula>C13=CléMaladie</formula>
    </cfRule>
    <cfRule type="expression" dxfId="1126" priority="1596" stopIfTrue="1">
      <formula>C13=CléPersonnelle</formula>
    </cfRule>
    <cfRule type="expression" dxfId="1125" priority="1597" stopIfTrue="1">
      <formula>C13=CléCongés</formula>
    </cfRule>
  </conditionalFormatting>
  <conditionalFormatting sqref="AJ13:AL15">
    <cfRule type="expression" priority="1586" stopIfTrue="1">
      <formula>AJ13=""</formula>
    </cfRule>
    <cfRule type="expression" dxfId="1124" priority="1587" stopIfTrue="1">
      <formula>AJ13=CléPersonnalisée2</formula>
    </cfRule>
    <cfRule type="expression" dxfId="1123" priority="1588" stopIfTrue="1">
      <formula>AJ13=CléPersonnalisée1</formula>
    </cfRule>
    <cfRule type="expression" dxfId="1122" priority="1589" stopIfTrue="1">
      <formula>AJ13=CléMaladie</formula>
    </cfRule>
    <cfRule type="expression" dxfId="1121" priority="1590" stopIfTrue="1">
      <formula>AJ13=CléPersonnelle</formula>
    </cfRule>
    <cfRule type="expression" dxfId="1120" priority="1591" stopIfTrue="1">
      <formula>AJ13=CléCongés</formula>
    </cfRule>
  </conditionalFormatting>
  <conditionalFormatting sqref="AS13:AS14">
    <cfRule type="expression" priority="1580" stopIfTrue="1">
      <formula>AS13=""</formula>
    </cfRule>
    <cfRule type="expression" dxfId="1119" priority="1581" stopIfTrue="1">
      <formula>AS13=CléPersonnalisée2</formula>
    </cfRule>
    <cfRule type="expression" dxfId="1118" priority="1582" stopIfTrue="1">
      <formula>AS13=CléPersonnalisée1</formula>
    </cfRule>
    <cfRule type="expression" dxfId="1117" priority="1583" stopIfTrue="1">
      <formula>AS13=CléMaladie</formula>
    </cfRule>
    <cfRule type="expression" dxfId="1116" priority="1584" stopIfTrue="1">
      <formula>AS13=CléPersonnelle</formula>
    </cfRule>
    <cfRule type="expression" dxfId="1115" priority="1585" stopIfTrue="1">
      <formula>AS13=CléCongés</formula>
    </cfRule>
  </conditionalFormatting>
  <conditionalFormatting sqref="AS15">
    <cfRule type="expression" priority="1574" stopIfTrue="1">
      <formula>AS15=""</formula>
    </cfRule>
    <cfRule type="expression" dxfId="1114" priority="1575" stopIfTrue="1">
      <formula>AS15=CléPersonnalisée2</formula>
    </cfRule>
    <cfRule type="expression" dxfId="1113" priority="1576" stopIfTrue="1">
      <formula>AS15=CléPersonnalisée1</formula>
    </cfRule>
    <cfRule type="expression" dxfId="1112" priority="1577" stopIfTrue="1">
      <formula>AS15=CléMaladie</formula>
    </cfRule>
    <cfRule type="expression" dxfId="1111" priority="1578" stopIfTrue="1">
      <formula>AS15=CléPersonnelle</formula>
    </cfRule>
    <cfRule type="expression" dxfId="1110" priority="1579" stopIfTrue="1">
      <formula>AS15=CléCongés</formula>
    </cfRule>
  </conditionalFormatting>
  <conditionalFormatting sqref="C17:AG19">
    <cfRule type="expression" priority="1568" stopIfTrue="1">
      <formula>C17=""</formula>
    </cfRule>
    <cfRule type="expression" dxfId="1109" priority="1569" stopIfTrue="1">
      <formula>C17=CléPersonnalisée2</formula>
    </cfRule>
    <cfRule type="expression" dxfId="1108" priority="1570" stopIfTrue="1">
      <formula>C17=CléPersonnalisée1</formula>
    </cfRule>
    <cfRule type="expression" dxfId="1107" priority="1571" stopIfTrue="1">
      <formula>C17=CléMaladie</formula>
    </cfRule>
    <cfRule type="expression" dxfId="1106" priority="1572" stopIfTrue="1">
      <formula>C17=CléPersonnelle</formula>
    </cfRule>
    <cfRule type="expression" dxfId="1105" priority="1573" stopIfTrue="1">
      <formula>C17=CléCongés</formula>
    </cfRule>
  </conditionalFormatting>
  <conditionalFormatting sqref="AJ17:AL19">
    <cfRule type="expression" priority="1562" stopIfTrue="1">
      <formula>AJ17=""</formula>
    </cfRule>
    <cfRule type="expression" dxfId="1104" priority="1563" stopIfTrue="1">
      <formula>AJ17=CléPersonnalisée2</formula>
    </cfRule>
    <cfRule type="expression" dxfId="1103" priority="1564" stopIfTrue="1">
      <formula>AJ17=CléPersonnalisée1</formula>
    </cfRule>
    <cfRule type="expression" dxfId="1102" priority="1565" stopIfTrue="1">
      <formula>AJ17=CléMaladie</formula>
    </cfRule>
    <cfRule type="expression" dxfId="1101" priority="1566" stopIfTrue="1">
      <formula>AJ17=CléPersonnelle</formula>
    </cfRule>
    <cfRule type="expression" dxfId="1100" priority="1567" stopIfTrue="1">
      <formula>AJ17=CléCongés</formula>
    </cfRule>
  </conditionalFormatting>
  <conditionalFormatting sqref="AS17:AS18">
    <cfRule type="expression" priority="1556" stopIfTrue="1">
      <formula>AS17=""</formula>
    </cfRule>
    <cfRule type="expression" dxfId="1099" priority="1557" stopIfTrue="1">
      <formula>AS17=CléPersonnalisée2</formula>
    </cfRule>
    <cfRule type="expression" dxfId="1098" priority="1558" stopIfTrue="1">
      <formula>AS17=CléPersonnalisée1</formula>
    </cfRule>
    <cfRule type="expression" dxfId="1097" priority="1559" stopIfTrue="1">
      <formula>AS17=CléMaladie</formula>
    </cfRule>
    <cfRule type="expression" dxfId="1096" priority="1560" stopIfTrue="1">
      <formula>AS17=CléPersonnelle</formula>
    </cfRule>
    <cfRule type="expression" dxfId="1095" priority="1561" stopIfTrue="1">
      <formula>AS17=CléCongés</formula>
    </cfRule>
  </conditionalFormatting>
  <conditionalFormatting sqref="AS19">
    <cfRule type="expression" priority="1550" stopIfTrue="1">
      <formula>AS19=""</formula>
    </cfRule>
    <cfRule type="expression" dxfId="1094" priority="1551" stopIfTrue="1">
      <formula>AS19=CléPersonnalisée2</formula>
    </cfRule>
    <cfRule type="expression" dxfId="1093" priority="1552" stopIfTrue="1">
      <formula>AS19=CléPersonnalisée1</formula>
    </cfRule>
    <cfRule type="expression" dxfId="1092" priority="1553" stopIfTrue="1">
      <formula>AS19=CléMaladie</formula>
    </cfRule>
    <cfRule type="expression" dxfId="1091" priority="1554" stopIfTrue="1">
      <formula>AS19=CléPersonnelle</formula>
    </cfRule>
    <cfRule type="expression" dxfId="1090" priority="1555" stopIfTrue="1">
      <formula>AS19=CléCongés</formula>
    </cfRule>
  </conditionalFormatting>
  <conditionalFormatting sqref="C21:AG23">
    <cfRule type="expression" priority="1543" stopIfTrue="1">
      <formula>C21=""</formula>
    </cfRule>
    <cfRule type="expression" dxfId="1089" priority="1544" stopIfTrue="1">
      <formula>C21=CléPersonnalisée2</formula>
    </cfRule>
    <cfRule type="expression" dxfId="1088" priority="1545" stopIfTrue="1">
      <formula>C21=CléPersonnalisée1</formula>
    </cfRule>
    <cfRule type="expression" dxfId="1087" priority="1546" stopIfTrue="1">
      <formula>C21=CléMaladie</formula>
    </cfRule>
    <cfRule type="expression" dxfId="1086" priority="1547" stopIfTrue="1">
      <formula>C21=CléPersonnelle</formula>
    </cfRule>
    <cfRule type="expression" dxfId="1085" priority="1548" stopIfTrue="1">
      <formula>C21=CléCongés</formula>
    </cfRule>
  </conditionalFormatting>
  <conditionalFormatting sqref="AH23">
    <cfRule type="dataBar" priority="1549">
      <dataBar>
        <cfvo type="min"/>
        <cfvo type="num" val="31"/>
        <color theme="2" tint="-0.249977111117893"/>
      </dataBar>
      <extLst>
        <ext xmlns:x14="http://schemas.microsoft.com/office/spreadsheetml/2009/9/main" uri="{B025F937-C7B1-47D3-B67F-A62EFF666E3E}">
          <x14:id>{D44831A1-66F1-412B-A9BB-4664DAFE2E25}</x14:id>
        </ext>
      </extLst>
    </cfRule>
  </conditionalFormatting>
  <conditionalFormatting sqref="AI23:AL23 AJ21:AL22">
    <cfRule type="expression" priority="1537" stopIfTrue="1">
      <formula>AI21=""</formula>
    </cfRule>
    <cfRule type="expression" dxfId="1084" priority="1538" stopIfTrue="1">
      <formula>AI21=CléPersonnalisée2</formula>
    </cfRule>
    <cfRule type="expression" dxfId="1083" priority="1539" stopIfTrue="1">
      <formula>AI21=CléPersonnalisée1</formula>
    </cfRule>
    <cfRule type="expression" dxfId="1082" priority="1540" stopIfTrue="1">
      <formula>AI21=CléMaladie</formula>
    </cfRule>
    <cfRule type="expression" dxfId="1081" priority="1541" stopIfTrue="1">
      <formula>AI21=CléPersonnelle</formula>
    </cfRule>
    <cfRule type="expression" dxfId="1080" priority="1542" stopIfTrue="1">
      <formula>AI21=CléCongés</formula>
    </cfRule>
  </conditionalFormatting>
  <conditionalFormatting sqref="AM21:AP22">
    <cfRule type="expression" priority="1531" stopIfTrue="1">
      <formula>AM21=""</formula>
    </cfRule>
    <cfRule type="expression" dxfId="1079" priority="1532" stopIfTrue="1">
      <formula>AM21=CléPersonnalisée2</formula>
    </cfRule>
    <cfRule type="expression" dxfId="1078" priority="1533" stopIfTrue="1">
      <formula>AM21=CléPersonnalisée1</formula>
    </cfRule>
    <cfRule type="expression" dxfId="1077" priority="1534" stopIfTrue="1">
      <formula>AM21=CléMaladie</formula>
    </cfRule>
    <cfRule type="expression" dxfId="1076" priority="1535" stopIfTrue="1">
      <formula>AM21=CléPersonnelle</formula>
    </cfRule>
    <cfRule type="expression" dxfId="1075" priority="1536" stopIfTrue="1">
      <formula>AM21=CléCongés</formula>
    </cfRule>
  </conditionalFormatting>
  <conditionalFormatting sqref="AQ21:AR22">
    <cfRule type="expression" priority="1525" stopIfTrue="1">
      <formula>AQ21=""</formula>
    </cfRule>
    <cfRule type="expression" dxfId="1074" priority="1526" stopIfTrue="1">
      <formula>AQ21=CléPersonnalisée2</formula>
    </cfRule>
    <cfRule type="expression" dxfId="1073" priority="1527" stopIfTrue="1">
      <formula>AQ21=CléPersonnalisée1</formula>
    </cfRule>
    <cfRule type="expression" dxfId="1072" priority="1528" stopIfTrue="1">
      <formula>AQ21=CléMaladie</formula>
    </cfRule>
    <cfRule type="expression" dxfId="1071" priority="1529" stopIfTrue="1">
      <formula>AQ21=CléPersonnelle</formula>
    </cfRule>
    <cfRule type="expression" dxfId="1070" priority="1530" stopIfTrue="1">
      <formula>AQ21=CléCongés</formula>
    </cfRule>
  </conditionalFormatting>
  <conditionalFormatting sqref="AM23 AP23">
    <cfRule type="expression" priority="1519" stopIfTrue="1">
      <formula>AM23=""</formula>
    </cfRule>
    <cfRule type="expression" dxfId="1069" priority="1520" stopIfTrue="1">
      <formula>AM23=CléPersonnalisée2</formula>
    </cfRule>
    <cfRule type="expression" dxfId="1068" priority="1521" stopIfTrue="1">
      <formula>AM23=CléPersonnalisée1</formula>
    </cfRule>
    <cfRule type="expression" dxfId="1067" priority="1522" stopIfTrue="1">
      <formula>AM23=CléMaladie</formula>
    </cfRule>
    <cfRule type="expression" dxfId="1066" priority="1523" stopIfTrue="1">
      <formula>AM23=CléPersonnelle</formula>
    </cfRule>
    <cfRule type="expression" dxfId="1065" priority="1524" stopIfTrue="1">
      <formula>AM23=CléCongés</formula>
    </cfRule>
  </conditionalFormatting>
  <conditionalFormatting sqref="C25:AG27">
    <cfRule type="expression" priority="1506" stopIfTrue="1">
      <formula>C25=""</formula>
    </cfRule>
    <cfRule type="expression" dxfId="1064" priority="1507" stopIfTrue="1">
      <formula>C25=CléPersonnalisée2</formula>
    </cfRule>
    <cfRule type="expression" dxfId="1063" priority="1508" stopIfTrue="1">
      <formula>C25=CléPersonnalisée1</formula>
    </cfRule>
    <cfRule type="expression" dxfId="1062" priority="1509" stopIfTrue="1">
      <formula>C25=CléMaladie</formula>
    </cfRule>
    <cfRule type="expression" dxfId="1061" priority="1510" stopIfTrue="1">
      <formula>C25=CléPersonnelle</formula>
    </cfRule>
    <cfRule type="expression" dxfId="1060" priority="1511" stopIfTrue="1">
      <formula>C25=CléCongés</formula>
    </cfRule>
  </conditionalFormatting>
  <conditionalFormatting sqref="AH27">
    <cfRule type="dataBar" priority="1512">
      <dataBar>
        <cfvo type="min"/>
        <cfvo type="num" val="31"/>
        <color theme="2" tint="-0.249977111117893"/>
      </dataBar>
      <extLst>
        <ext xmlns:x14="http://schemas.microsoft.com/office/spreadsheetml/2009/9/main" uri="{B025F937-C7B1-47D3-B67F-A62EFF666E3E}">
          <x14:id>{9B3B9E24-AADC-40D4-B258-F37652D38C6B}</x14:id>
        </ext>
      </extLst>
    </cfRule>
  </conditionalFormatting>
  <conditionalFormatting sqref="AI27:AL27 AJ25:AL26">
    <cfRule type="expression" priority="1500" stopIfTrue="1">
      <formula>AI25=""</formula>
    </cfRule>
    <cfRule type="expression" dxfId="1059" priority="1501" stopIfTrue="1">
      <formula>AI25=CléPersonnalisée2</formula>
    </cfRule>
    <cfRule type="expression" dxfId="1058" priority="1502" stopIfTrue="1">
      <formula>AI25=CléPersonnalisée1</formula>
    </cfRule>
    <cfRule type="expression" dxfId="1057" priority="1503" stopIfTrue="1">
      <formula>AI25=CléMaladie</formula>
    </cfRule>
    <cfRule type="expression" dxfId="1056" priority="1504" stopIfTrue="1">
      <formula>AI25=CléPersonnelle</formula>
    </cfRule>
    <cfRule type="expression" dxfId="1055" priority="1505" stopIfTrue="1">
      <formula>AI25=CléCongés</formula>
    </cfRule>
  </conditionalFormatting>
  <conditionalFormatting sqref="AM25:AP26">
    <cfRule type="expression" priority="1494" stopIfTrue="1">
      <formula>AM25=""</formula>
    </cfRule>
    <cfRule type="expression" dxfId="1054" priority="1495" stopIfTrue="1">
      <formula>AM25=CléPersonnalisée2</formula>
    </cfRule>
    <cfRule type="expression" dxfId="1053" priority="1496" stopIfTrue="1">
      <formula>AM25=CléPersonnalisée1</formula>
    </cfRule>
    <cfRule type="expression" dxfId="1052" priority="1497" stopIfTrue="1">
      <formula>AM25=CléMaladie</formula>
    </cfRule>
    <cfRule type="expression" dxfId="1051" priority="1498" stopIfTrue="1">
      <formula>AM25=CléPersonnelle</formula>
    </cfRule>
    <cfRule type="expression" dxfId="1050" priority="1499" stopIfTrue="1">
      <formula>AM25=CléCongés</formula>
    </cfRule>
  </conditionalFormatting>
  <conditionalFormatting sqref="AQ25:AR26">
    <cfRule type="expression" priority="1488" stopIfTrue="1">
      <formula>AQ25=""</formula>
    </cfRule>
    <cfRule type="expression" dxfId="1049" priority="1489" stopIfTrue="1">
      <formula>AQ25=CléPersonnalisée2</formula>
    </cfRule>
    <cfRule type="expression" dxfId="1048" priority="1490" stopIfTrue="1">
      <formula>AQ25=CléPersonnalisée1</formula>
    </cfRule>
    <cfRule type="expression" dxfId="1047" priority="1491" stopIfTrue="1">
      <formula>AQ25=CléMaladie</formula>
    </cfRule>
    <cfRule type="expression" dxfId="1046" priority="1492" stopIfTrue="1">
      <formula>AQ25=CléPersonnelle</formula>
    </cfRule>
    <cfRule type="expression" dxfId="1045" priority="1493" stopIfTrue="1">
      <formula>AQ25=CléCongés</formula>
    </cfRule>
  </conditionalFormatting>
  <conditionalFormatting sqref="AM27 AP27">
    <cfRule type="expression" priority="1482" stopIfTrue="1">
      <formula>AM27=""</formula>
    </cfRule>
    <cfRule type="expression" dxfId="1044" priority="1483" stopIfTrue="1">
      <formula>AM27=CléPersonnalisée2</formula>
    </cfRule>
    <cfRule type="expression" dxfId="1043" priority="1484" stopIfTrue="1">
      <formula>AM27=CléPersonnalisée1</formula>
    </cfRule>
    <cfRule type="expression" dxfId="1042" priority="1485" stopIfTrue="1">
      <formula>AM27=CléMaladie</formula>
    </cfRule>
    <cfRule type="expression" dxfId="1041" priority="1486" stopIfTrue="1">
      <formula>AM27=CléPersonnelle</formula>
    </cfRule>
    <cfRule type="expression" dxfId="1040" priority="1487" stopIfTrue="1">
      <formula>AM27=CléCongés</formula>
    </cfRule>
  </conditionalFormatting>
  <conditionalFormatting sqref="C29:AG31">
    <cfRule type="expression" priority="1469" stopIfTrue="1">
      <formula>C29=""</formula>
    </cfRule>
    <cfRule type="expression" dxfId="1039" priority="1470" stopIfTrue="1">
      <formula>C29=CléPersonnalisée2</formula>
    </cfRule>
    <cfRule type="expression" dxfId="1038" priority="1471" stopIfTrue="1">
      <formula>C29=CléPersonnalisée1</formula>
    </cfRule>
    <cfRule type="expression" dxfId="1037" priority="1472" stopIfTrue="1">
      <formula>C29=CléMaladie</formula>
    </cfRule>
    <cfRule type="expression" dxfId="1036" priority="1473" stopIfTrue="1">
      <formula>C29=CléPersonnelle</formula>
    </cfRule>
    <cfRule type="expression" dxfId="1035" priority="1474" stopIfTrue="1">
      <formula>C29=CléCongés</formula>
    </cfRule>
  </conditionalFormatting>
  <conditionalFormatting sqref="AH31">
    <cfRule type="dataBar" priority="1475">
      <dataBar>
        <cfvo type="min"/>
        <cfvo type="num" val="31"/>
        <color theme="2" tint="-0.249977111117893"/>
      </dataBar>
      <extLst>
        <ext xmlns:x14="http://schemas.microsoft.com/office/spreadsheetml/2009/9/main" uri="{B025F937-C7B1-47D3-B67F-A62EFF666E3E}">
          <x14:id>{06A9B770-0B0B-4625-A996-8996E89B6BF3}</x14:id>
        </ext>
      </extLst>
    </cfRule>
  </conditionalFormatting>
  <conditionalFormatting sqref="AI31:AL31 AJ29:AL30">
    <cfRule type="expression" priority="1463" stopIfTrue="1">
      <formula>AI29=""</formula>
    </cfRule>
    <cfRule type="expression" dxfId="1034" priority="1464" stopIfTrue="1">
      <formula>AI29=CléPersonnalisée2</formula>
    </cfRule>
    <cfRule type="expression" dxfId="1033" priority="1465" stopIfTrue="1">
      <formula>AI29=CléPersonnalisée1</formula>
    </cfRule>
    <cfRule type="expression" dxfId="1032" priority="1466" stopIfTrue="1">
      <formula>AI29=CléMaladie</formula>
    </cfRule>
    <cfRule type="expression" dxfId="1031" priority="1467" stopIfTrue="1">
      <formula>AI29=CléPersonnelle</formula>
    </cfRule>
    <cfRule type="expression" dxfId="1030" priority="1468" stopIfTrue="1">
      <formula>AI29=CléCongés</formula>
    </cfRule>
  </conditionalFormatting>
  <conditionalFormatting sqref="AM29:AP30">
    <cfRule type="expression" priority="1457" stopIfTrue="1">
      <formula>AM29=""</formula>
    </cfRule>
    <cfRule type="expression" dxfId="1029" priority="1458" stopIfTrue="1">
      <formula>AM29=CléPersonnalisée2</formula>
    </cfRule>
    <cfRule type="expression" dxfId="1028" priority="1459" stopIfTrue="1">
      <formula>AM29=CléPersonnalisée1</formula>
    </cfRule>
    <cfRule type="expression" dxfId="1027" priority="1460" stopIfTrue="1">
      <formula>AM29=CléMaladie</formula>
    </cfRule>
    <cfRule type="expression" dxfId="1026" priority="1461" stopIfTrue="1">
      <formula>AM29=CléPersonnelle</formula>
    </cfRule>
    <cfRule type="expression" dxfId="1025" priority="1462" stopIfTrue="1">
      <formula>AM29=CléCongés</formula>
    </cfRule>
  </conditionalFormatting>
  <conditionalFormatting sqref="AQ29:AR30">
    <cfRule type="expression" priority="1451" stopIfTrue="1">
      <formula>AQ29=""</formula>
    </cfRule>
    <cfRule type="expression" dxfId="1024" priority="1452" stopIfTrue="1">
      <formula>AQ29=CléPersonnalisée2</formula>
    </cfRule>
    <cfRule type="expression" dxfId="1023" priority="1453" stopIfTrue="1">
      <formula>AQ29=CléPersonnalisée1</formula>
    </cfRule>
    <cfRule type="expression" dxfId="1022" priority="1454" stopIfTrue="1">
      <formula>AQ29=CléMaladie</formula>
    </cfRule>
    <cfRule type="expression" dxfId="1021" priority="1455" stopIfTrue="1">
      <formula>AQ29=CléPersonnelle</formula>
    </cfRule>
    <cfRule type="expression" dxfId="1020" priority="1456" stopIfTrue="1">
      <formula>AQ29=CléCongés</formula>
    </cfRule>
  </conditionalFormatting>
  <conditionalFormatting sqref="AM31 AP31">
    <cfRule type="expression" priority="1445" stopIfTrue="1">
      <formula>AM31=""</formula>
    </cfRule>
    <cfRule type="expression" dxfId="1019" priority="1446" stopIfTrue="1">
      <formula>AM31=CléPersonnalisée2</formula>
    </cfRule>
    <cfRule type="expression" dxfId="1018" priority="1447" stopIfTrue="1">
      <formula>AM31=CléPersonnalisée1</formula>
    </cfRule>
    <cfRule type="expression" dxfId="1017" priority="1448" stopIfTrue="1">
      <formula>AM31=CléMaladie</formula>
    </cfRule>
    <cfRule type="expression" dxfId="1016" priority="1449" stopIfTrue="1">
      <formula>AM31=CléPersonnelle</formula>
    </cfRule>
    <cfRule type="expression" dxfId="1015" priority="1450" stopIfTrue="1">
      <formula>AM31=CléCongés</formula>
    </cfRule>
  </conditionalFormatting>
  <conditionalFormatting sqref="C33:AG35">
    <cfRule type="expression" priority="1432" stopIfTrue="1">
      <formula>C33=""</formula>
    </cfRule>
    <cfRule type="expression" dxfId="1014" priority="1433" stopIfTrue="1">
      <formula>C33=CléPersonnalisée2</formula>
    </cfRule>
    <cfRule type="expression" dxfId="1013" priority="1434" stopIfTrue="1">
      <formula>C33=CléPersonnalisée1</formula>
    </cfRule>
    <cfRule type="expression" dxfId="1012" priority="1435" stopIfTrue="1">
      <formula>C33=CléMaladie</formula>
    </cfRule>
    <cfRule type="expression" dxfId="1011" priority="1436" stopIfTrue="1">
      <formula>C33=CléPersonnelle</formula>
    </cfRule>
    <cfRule type="expression" dxfId="1010" priority="1437" stopIfTrue="1">
      <formula>C33=CléCongés</formula>
    </cfRule>
  </conditionalFormatting>
  <conditionalFormatting sqref="AH35">
    <cfRule type="dataBar" priority="1438">
      <dataBar>
        <cfvo type="min"/>
        <cfvo type="num" val="31"/>
        <color theme="2" tint="-0.249977111117893"/>
      </dataBar>
      <extLst>
        <ext xmlns:x14="http://schemas.microsoft.com/office/spreadsheetml/2009/9/main" uri="{B025F937-C7B1-47D3-B67F-A62EFF666E3E}">
          <x14:id>{492FCF25-C64D-4085-A4FD-AA0CC0C490B3}</x14:id>
        </ext>
      </extLst>
    </cfRule>
  </conditionalFormatting>
  <conditionalFormatting sqref="AI35:AL35 AJ33:AL34">
    <cfRule type="expression" priority="1426" stopIfTrue="1">
      <formula>AI33=""</formula>
    </cfRule>
    <cfRule type="expression" dxfId="1009" priority="1427" stopIfTrue="1">
      <formula>AI33=CléPersonnalisée2</formula>
    </cfRule>
    <cfRule type="expression" dxfId="1008" priority="1428" stopIfTrue="1">
      <formula>AI33=CléPersonnalisée1</formula>
    </cfRule>
    <cfRule type="expression" dxfId="1007" priority="1429" stopIfTrue="1">
      <formula>AI33=CléMaladie</formula>
    </cfRule>
    <cfRule type="expression" dxfId="1006" priority="1430" stopIfTrue="1">
      <formula>AI33=CléPersonnelle</formula>
    </cfRule>
    <cfRule type="expression" dxfId="1005" priority="1431" stopIfTrue="1">
      <formula>AI33=CléCongés</formula>
    </cfRule>
  </conditionalFormatting>
  <conditionalFormatting sqref="AM33:AP34">
    <cfRule type="expression" priority="1420" stopIfTrue="1">
      <formula>AM33=""</formula>
    </cfRule>
    <cfRule type="expression" dxfId="1004" priority="1421" stopIfTrue="1">
      <formula>AM33=CléPersonnalisée2</formula>
    </cfRule>
    <cfRule type="expression" dxfId="1003" priority="1422" stopIfTrue="1">
      <formula>AM33=CléPersonnalisée1</formula>
    </cfRule>
    <cfRule type="expression" dxfId="1002" priority="1423" stopIfTrue="1">
      <formula>AM33=CléMaladie</formula>
    </cfRule>
    <cfRule type="expression" dxfId="1001" priority="1424" stopIfTrue="1">
      <formula>AM33=CléPersonnelle</formula>
    </cfRule>
    <cfRule type="expression" dxfId="1000" priority="1425" stopIfTrue="1">
      <formula>AM33=CléCongés</formula>
    </cfRule>
  </conditionalFormatting>
  <conditionalFormatting sqref="AQ33:AR34">
    <cfRule type="expression" priority="1414" stopIfTrue="1">
      <formula>AQ33=""</formula>
    </cfRule>
    <cfRule type="expression" dxfId="999" priority="1415" stopIfTrue="1">
      <formula>AQ33=CléPersonnalisée2</formula>
    </cfRule>
    <cfRule type="expression" dxfId="998" priority="1416" stopIfTrue="1">
      <formula>AQ33=CléPersonnalisée1</formula>
    </cfRule>
    <cfRule type="expression" dxfId="997" priority="1417" stopIfTrue="1">
      <formula>AQ33=CléMaladie</formula>
    </cfRule>
    <cfRule type="expression" dxfId="996" priority="1418" stopIfTrue="1">
      <formula>AQ33=CléPersonnelle</formula>
    </cfRule>
    <cfRule type="expression" dxfId="995" priority="1419" stopIfTrue="1">
      <formula>AQ33=CléCongés</formula>
    </cfRule>
  </conditionalFormatting>
  <conditionalFormatting sqref="AM35 AP35">
    <cfRule type="expression" priority="1408" stopIfTrue="1">
      <formula>AM35=""</formula>
    </cfRule>
    <cfRule type="expression" dxfId="994" priority="1409" stopIfTrue="1">
      <formula>AM35=CléPersonnalisée2</formula>
    </cfRule>
    <cfRule type="expression" dxfId="993" priority="1410" stopIfTrue="1">
      <formula>AM35=CléPersonnalisée1</formula>
    </cfRule>
    <cfRule type="expression" dxfId="992" priority="1411" stopIfTrue="1">
      <formula>AM35=CléMaladie</formula>
    </cfRule>
    <cfRule type="expression" dxfId="991" priority="1412" stopIfTrue="1">
      <formula>AM35=CléPersonnelle</formula>
    </cfRule>
    <cfRule type="expression" dxfId="990" priority="1413" stopIfTrue="1">
      <formula>AM35=CléCongés</formula>
    </cfRule>
  </conditionalFormatting>
  <conditionalFormatting sqref="C37:AG39">
    <cfRule type="expression" priority="1395" stopIfTrue="1">
      <formula>C37=""</formula>
    </cfRule>
    <cfRule type="expression" dxfId="989" priority="1396" stopIfTrue="1">
      <formula>C37=CléPersonnalisée2</formula>
    </cfRule>
    <cfRule type="expression" dxfId="988" priority="1397" stopIfTrue="1">
      <formula>C37=CléPersonnalisée1</formula>
    </cfRule>
    <cfRule type="expression" dxfId="987" priority="1398" stopIfTrue="1">
      <formula>C37=CléMaladie</formula>
    </cfRule>
    <cfRule type="expression" dxfId="986" priority="1399" stopIfTrue="1">
      <formula>C37=CléPersonnelle</formula>
    </cfRule>
    <cfRule type="expression" dxfId="985" priority="1400" stopIfTrue="1">
      <formula>C37=CléCongés</formula>
    </cfRule>
  </conditionalFormatting>
  <conditionalFormatting sqref="AH39">
    <cfRule type="dataBar" priority="1401">
      <dataBar>
        <cfvo type="min"/>
        <cfvo type="num" val="31"/>
        <color theme="2" tint="-0.249977111117893"/>
      </dataBar>
      <extLst>
        <ext xmlns:x14="http://schemas.microsoft.com/office/spreadsheetml/2009/9/main" uri="{B025F937-C7B1-47D3-B67F-A62EFF666E3E}">
          <x14:id>{07BED5A2-AA6C-4689-9F48-C007A78D32B3}</x14:id>
        </ext>
      </extLst>
    </cfRule>
  </conditionalFormatting>
  <conditionalFormatting sqref="AI39:AL39 AJ37:AL38">
    <cfRule type="expression" priority="1389" stopIfTrue="1">
      <formula>AI37=""</formula>
    </cfRule>
    <cfRule type="expression" dxfId="984" priority="1390" stopIfTrue="1">
      <formula>AI37=CléPersonnalisée2</formula>
    </cfRule>
    <cfRule type="expression" dxfId="983" priority="1391" stopIfTrue="1">
      <formula>AI37=CléPersonnalisée1</formula>
    </cfRule>
    <cfRule type="expression" dxfId="982" priority="1392" stopIfTrue="1">
      <formula>AI37=CléMaladie</formula>
    </cfRule>
    <cfRule type="expression" dxfId="981" priority="1393" stopIfTrue="1">
      <formula>AI37=CléPersonnelle</formula>
    </cfRule>
    <cfRule type="expression" dxfId="980" priority="1394" stopIfTrue="1">
      <formula>AI37=CléCongés</formula>
    </cfRule>
  </conditionalFormatting>
  <conditionalFormatting sqref="AM37:AP38">
    <cfRule type="expression" priority="1383" stopIfTrue="1">
      <formula>AM37=""</formula>
    </cfRule>
    <cfRule type="expression" dxfId="979" priority="1384" stopIfTrue="1">
      <formula>AM37=CléPersonnalisée2</formula>
    </cfRule>
    <cfRule type="expression" dxfId="978" priority="1385" stopIfTrue="1">
      <formula>AM37=CléPersonnalisée1</formula>
    </cfRule>
    <cfRule type="expression" dxfId="977" priority="1386" stopIfTrue="1">
      <formula>AM37=CléMaladie</formula>
    </cfRule>
    <cfRule type="expression" dxfId="976" priority="1387" stopIfTrue="1">
      <formula>AM37=CléPersonnelle</formula>
    </cfRule>
    <cfRule type="expression" dxfId="975" priority="1388" stopIfTrue="1">
      <formula>AM37=CléCongés</formula>
    </cfRule>
  </conditionalFormatting>
  <conditionalFormatting sqref="AQ37:AR38">
    <cfRule type="expression" priority="1377" stopIfTrue="1">
      <formula>AQ37=""</formula>
    </cfRule>
    <cfRule type="expression" dxfId="974" priority="1378" stopIfTrue="1">
      <formula>AQ37=CléPersonnalisée2</formula>
    </cfRule>
    <cfRule type="expression" dxfId="973" priority="1379" stopIfTrue="1">
      <formula>AQ37=CléPersonnalisée1</formula>
    </cfRule>
    <cfRule type="expression" dxfId="972" priority="1380" stopIfTrue="1">
      <formula>AQ37=CléMaladie</formula>
    </cfRule>
    <cfRule type="expression" dxfId="971" priority="1381" stopIfTrue="1">
      <formula>AQ37=CléPersonnelle</formula>
    </cfRule>
    <cfRule type="expression" dxfId="970" priority="1382" stopIfTrue="1">
      <formula>AQ37=CléCongés</formula>
    </cfRule>
  </conditionalFormatting>
  <conditionalFormatting sqref="AM39 AP39">
    <cfRule type="expression" priority="1371" stopIfTrue="1">
      <formula>AM39=""</formula>
    </cfRule>
    <cfRule type="expression" dxfId="969" priority="1372" stopIfTrue="1">
      <formula>AM39=CléPersonnalisée2</formula>
    </cfRule>
    <cfRule type="expression" dxfId="968" priority="1373" stopIfTrue="1">
      <formula>AM39=CléPersonnalisée1</formula>
    </cfRule>
    <cfRule type="expression" dxfId="967" priority="1374" stopIfTrue="1">
      <formula>AM39=CléMaladie</formula>
    </cfRule>
    <cfRule type="expression" dxfId="966" priority="1375" stopIfTrue="1">
      <formula>AM39=CléPersonnelle</formula>
    </cfRule>
    <cfRule type="expression" dxfId="965" priority="1376" stopIfTrue="1">
      <formula>AM39=CléCongés</formula>
    </cfRule>
  </conditionalFormatting>
  <conditionalFormatting sqref="C41:AG43">
    <cfRule type="expression" priority="1358" stopIfTrue="1">
      <formula>C41=""</formula>
    </cfRule>
    <cfRule type="expression" dxfId="964" priority="1359" stopIfTrue="1">
      <formula>C41=CléPersonnalisée2</formula>
    </cfRule>
    <cfRule type="expression" dxfId="963" priority="1360" stopIfTrue="1">
      <formula>C41=CléPersonnalisée1</formula>
    </cfRule>
    <cfRule type="expression" dxfId="962" priority="1361" stopIfTrue="1">
      <formula>C41=CléMaladie</formula>
    </cfRule>
    <cfRule type="expression" dxfId="961" priority="1362" stopIfTrue="1">
      <formula>C41=CléPersonnelle</formula>
    </cfRule>
    <cfRule type="expression" dxfId="960" priority="1363" stopIfTrue="1">
      <formula>C41=CléCongés</formula>
    </cfRule>
  </conditionalFormatting>
  <conditionalFormatting sqref="AH43">
    <cfRule type="dataBar" priority="1364">
      <dataBar>
        <cfvo type="min"/>
        <cfvo type="num" val="31"/>
        <color theme="2" tint="-0.249977111117893"/>
      </dataBar>
      <extLst>
        <ext xmlns:x14="http://schemas.microsoft.com/office/spreadsheetml/2009/9/main" uri="{B025F937-C7B1-47D3-B67F-A62EFF666E3E}">
          <x14:id>{94DE38FC-7174-418E-9474-5DB2B7543E1D}</x14:id>
        </ext>
      </extLst>
    </cfRule>
  </conditionalFormatting>
  <conditionalFormatting sqref="AI43:AL43 AJ41:AL42">
    <cfRule type="expression" priority="1352" stopIfTrue="1">
      <formula>AI41=""</formula>
    </cfRule>
    <cfRule type="expression" dxfId="959" priority="1353" stopIfTrue="1">
      <formula>AI41=CléPersonnalisée2</formula>
    </cfRule>
    <cfRule type="expression" dxfId="958" priority="1354" stopIfTrue="1">
      <formula>AI41=CléPersonnalisée1</formula>
    </cfRule>
    <cfRule type="expression" dxfId="957" priority="1355" stopIfTrue="1">
      <formula>AI41=CléMaladie</formula>
    </cfRule>
    <cfRule type="expression" dxfId="956" priority="1356" stopIfTrue="1">
      <formula>AI41=CléPersonnelle</formula>
    </cfRule>
    <cfRule type="expression" dxfId="955" priority="1357" stopIfTrue="1">
      <formula>AI41=CléCongés</formula>
    </cfRule>
  </conditionalFormatting>
  <conditionalFormatting sqref="AM41:AP42">
    <cfRule type="expression" priority="1346" stopIfTrue="1">
      <formula>AM41=""</formula>
    </cfRule>
    <cfRule type="expression" dxfId="954" priority="1347" stopIfTrue="1">
      <formula>AM41=CléPersonnalisée2</formula>
    </cfRule>
    <cfRule type="expression" dxfId="953" priority="1348" stopIfTrue="1">
      <formula>AM41=CléPersonnalisée1</formula>
    </cfRule>
    <cfRule type="expression" dxfId="952" priority="1349" stopIfTrue="1">
      <formula>AM41=CléMaladie</formula>
    </cfRule>
    <cfRule type="expression" dxfId="951" priority="1350" stopIfTrue="1">
      <formula>AM41=CléPersonnelle</formula>
    </cfRule>
    <cfRule type="expression" dxfId="950" priority="1351" stopIfTrue="1">
      <formula>AM41=CléCongés</formula>
    </cfRule>
  </conditionalFormatting>
  <conditionalFormatting sqref="AQ41:AR42">
    <cfRule type="expression" priority="1340" stopIfTrue="1">
      <formula>AQ41=""</formula>
    </cfRule>
    <cfRule type="expression" dxfId="949" priority="1341" stopIfTrue="1">
      <formula>AQ41=CléPersonnalisée2</formula>
    </cfRule>
    <cfRule type="expression" dxfId="948" priority="1342" stopIfTrue="1">
      <formula>AQ41=CléPersonnalisée1</formula>
    </cfRule>
    <cfRule type="expression" dxfId="947" priority="1343" stopIfTrue="1">
      <formula>AQ41=CléMaladie</formula>
    </cfRule>
    <cfRule type="expression" dxfId="946" priority="1344" stopIfTrue="1">
      <formula>AQ41=CléPersonnelle</formula>
    </cfRule>
    <cfRule type="expression" dxfId="945" priority="1345" stopIfTrue="1">
      <formula>AQ41=CléCongés</formula>
    </cfRule>
  </conditionalFormatting>
  <conditionalFormatting sqref="AM43 AP43">
    <cfRule type="expression" priority="1334" stopIfTrue="1">
      <formula>AM43=""</formula>
    </cfRule>
    <cfRule type="expression" dxfId="944" priority="1335" stopIfTrue="1">
      <formula>AM43=CléPersonnalisée2</formula>
    </cfRule>
    <cfRule type="expression" dxfId="943" priority="1336" stopIfTrue="1">
      <formula>AM43=CléPersonnalisée1</formula>
    </cfRule>
    <cfRule type="expression" dxfId="942" priority="1337" stopIfTrue="1">
      <formula>AM43=CléMaladie</formula>
    </cfRule>
    <cfRule type="expression" dxfId="941" priority="1338" stopIfTrue="1">
      <formula>AM43=CléPersonnelle</formula>
    </cfRule>
    <cfRule type="expression" dxfId="940" priority="1339" stopIfTrue="1">
      <formula>AM43=CléCongés</formula>
    </cfRule>
  </conditionalFormatting>
  <conditionalFormatting sqref="C45:AG47">
    <cfRule type="expression" priority="1321" stopIfTrue="1">
      <formula>C45=""</formula>
    </cfRule>
    <cfRule type="expression" dxfId="939" priority="1322" stopIfTrue="1">
      <formula>C45=CléPersonnalisée2</formula>
    </cfRule>
    <cfRule type="expression" dxfId="938" priority="1323" stopIfTrue="1">
      <formula>C45=CléPersonnalisée1</formula>
    </cfRule>
    <cfRule type="expression" dxfId="937" priority="1324" stopIfTrue="1">
      <formula>C45=CléMaladie</formula>
    </cfRule>
    <cfRule type="expression" dxfId="936" priority="1325" stopIfTrue="1">
      <formula>C45=CléPersonnelle</formula>
    </cfRule>
    <cfRule type="expression" dxfId="935" priority="1326" stopIfTrue="1">
      <formula>C45=CléCongés</formula>
    </cfRule>
  </conditionalFormatting>
  <conditionalFormatting sqref="AH47">
    <cfRule type="dataBar" priority="1327">
      <dataBar>
        <cfvo type="min"/>
        <cfvo type="num" val="31"/>
        <color theme="2" tint="-0.249977111117893"/>
      </dataBar>
      <extLst>
        <ext xmlns:x14="http://schemas.microsoft.com/office/spreadsheetml/2009/9/main" uri="{B025F937-C7B1-47D3-B67F-A62EFF666E3E}">
          <x14:id>{7F8A84F3-727A-41CC-98C1-4F5F1176774E}</x14:id>
        </ext>
      </extLst>
    </cfRule>
  </conditionalFormatting>
  <conditionalFormatting sqref="AI47:AL47 AJ45:AL46">
    <cfRule type="expression" priority="1315" stopIfTrue="1">
      <formula>AI45=""</formula>
    </cfRule>
    <cfRule type="expression" dxfId="934" priority="1316" stopIfTrue="1">
      <formula>AI45=CléPersonnalisée2</formula>
    </cfRule>
    <cfRule type="expression" dxfId="933" priority="1317" stopIfTrue="1">
      <formula>AI45=CléPersonnalisée1</formula>
    </cfRule>
    <cfRule type="expression" dxfId="932" priority="1318" stopIfTrue="1">
      <formula>AI45=CléMaladie</formula>
    </cfRule>
    <cfRule type="expression" dxfId="931" priority="1319" stopIfTrue="1">
      <formula>AI45=CléPersonnelle</formula>
    </cfRule>
    <cfRule type="expression" dxfId="930" priority="1320" stopIfTrue="1">
      <formula>AI45=CléCongés</formula>
    </cfRule>
  </conditionalFormatting>
  <conditionalFormatting sqref="AM45:AP46">
    <cfRule type="expression" priority="1309" stopIfTrue="1">
      <formula>AM45=""</formula>
    </cfRule>
    <cfRule type="expression" dxfId="929" priority="1310" stopIfTrue="1">
      <formula>AM45=CléPersonnalisée2</formula>
    </cfRule>
    <cfRule type="expression" dxfId="928" priority="1311" stopIfTrue="1">
      <formula>AM45=CléPersonnalisée1</formula>
    </cfRule>
    <cfRule type="expression" dxfId="927" priority="1312" stopIfTrue="1">
      <formula>AM45=CléMaladie</formula>
    </cfRule>
    <cfRule type="expression" dxfId="926" priority="1313" stopIfTrue="1">
      <formula>AM45=CléPersonnelle</formula>
    </cfRule>
    <cfRule type="expression" dxfId="925" priority="1314" stopIfTrue="1">
      <formula>AM45=CléCongés</formula>
    </cfRule>
  </conditionalFormatting>
  <conditionalFormatting sqref="AQ45:AR46">
    <cfRule type="expression" priority="1303" stopIfTrue="1">
      <formula>AQ45=""</formula>
    </cfRule>
    <cfRule type="expression" dxfId="924" priority="1304" stopIfTrue="1">
      <formula>AQ45=CléPersonnalisée2</formula>
    </cfRule>
    <cfRule type="expression" dxfId="923" priority="1305" stopIfTrue="1">
      <formula>AQ45=CléPersonnalisée1</formula>
    </cfRule>
    <cfRule type="expression" dxfId="922" priority="1306" stopIfTrue="1">
      <formula>AQ45=CléMaladie</formula>
    </cfRule>
    <cfRule type="expression" dxfId="921" priority="1307" stopIfTrue="1">
      <formula>AQ45=CléPersonnelle</formula>
    </cfRule>
    <cfRule type="expression" dxfId="920" priority="1308" stopIfTrue="1">
      <formula>AQ45=CléCongés</formula>
    </cfRule>
  </conditionalFormatting>
  <conditionalFormatting sqref="AM47 AP47">
    <cfRule type="expression" priority="1297" stopIfTrue="1">
      <formula>AM47=""</formula>
    </cfRule>
    <cfRule type="expression" dxfId="919" priority="1298" stopIfTrue="1">
      <formula>AM47=CléPersonnalisée2</formula>
    </cfRule>
    <cfRule type="expression" dxfId="918" priority="1299" stopIfTrue="1">
      <formula>AM47=CléPersonnalisée1</formula>
    </cfRule>
    <cfRule type="expression" dxfId="917" priority="1300" stopIfTrue="1">
      <formula>AM47=CléMaladie</formula>
    </cfRule>
    <cfRule type="expression" dxfId="916" priority="1301" stopIfTrue="1">
      <formula>AM47=CléPersonnelle</formula>
    </cfRule>
    <cfRule type="expression" dxfId="915" priority="1302" stopIfTrue="1">
      <formula>AM47=CléCongés</formula>
    </cfRule>
  </conditionalFormatting>
  <conditionalFormatting sqref="C49:AG51">
    <cfRule type="expression" priority="1284" stopIfTrue="1">
      <formula>C49=""</formula>
    </cfRule>
    <cfRule type="expression" dxfId="914" priority="1285" stopIfTrue="1">
      <formula>C49=CléPersonnalisée2</formula>
    </cfRule>
    <cfRule type="expression" dxfId="913" priority="1286" stopIfTrue="1">
      <formula>C49=CléPersonnalisée1</formula>
    </cfRule>
    <cfRule type="expression" dxfId="912" priority="1287" stopIfTrue="1">
      <formula>C49=CléMaladie</formula>
    </cfRule>
    <cfRule type="expression" dxfId="911" priority="1288" stopIfTrue="1">
      <formula>C49=CléPersonnelle</formula>
    </cfRule>
    <cfRule type="expression" dxfId="910" priority="1289" stopIfTrue="1">
      <formula>C49=CléCongés</formula>
    </cfRule>
  </conditionalFormatting>
  <conditionalFormatting sqref="AH51">
    <cfRule type="dataBar" priority="1290">
      <dataBar>
        <cfvo type="min"/>
        <cfvo type="num" val="31"/>
        <color theme="2" tint="-0.249977111117893"/>
      </dataBar>
      <extLst>
        <ext xmlns:x14="http://schemas.microsoft.com/office/spreadsheetml/2009/9/main" uri="{B025F937-C7B1-47D3-B67F-A62EFF666E3E}">
          <x14:id>{E0742D28-B2E7-4A91-8D5F-153B0842E0C5}</x14:id>
        </ext>
      </extLst>
    </cfRule>
  </conditionalFormatting>
  <conditionalFormatting sqref="AI51:AL51 AJ49:AL50">
    <cfRule type="expression" priority="1278" stopIfTrue="1">
      <formula>AI49=""</formula>
    </cfRule>
    <cfRule type="expression" dxfId="909" priority="1279" stopIfTrue="1">
      <formula>AI49=CléPersonnalisée2</formula>
    </cfRule>
    <cfRule type="expression" dxfId="908" priority="1280" stopIfTrue="1">
      <formula>AI49=CléPersonnalisée1</formula>
    </cfRule>
    <cfRule type="expression" dxfId="907" priority="1281" stopIfTrue="1">
      <formula>AI49=CléMaladie</formula>
    </cfRule>
    <cfRule type="expression" dxfId="906" priority="1282" stopIfTrue="1">
      <formula>AI49=CléPersonnelle</formula>
    </cfRule>
    <cfRule type="expression" dxfId="905" priority="1283" stopIfTrue="1">
      <formula>AI49=CléCongés</formula>
    </cfRule>
  </conditionalFormatting>
  <conditionalFormatting sqref="AM49:AP50">
    <cfRule type="expression" priority="1272" stopIfTrue="1">
      <formula>AM49=""</formula>
    </cfRule>
    <cfRule type="expression" dxfId="904" priority="1273" stopIfTrue="1">
      <formula>AM49=CléPersonnalisée2</formula>
    </cfRule>
    <cfRule type="expression" dxfId="903" priority="1274" stopIfTrue="1">
      <formula>AM49=CléPersonnalisée1</formula>
    </cfRule>
    <cfRule type="expression" dxfId="902" priority="1275" stopIfTrue="1">
      <formula>AM49=CléMaladie</formula>
    </cfRule>
    <cfRule type="expression" dxfId="901" priority="1276" stopIfTrue="1">
      <formula>AM49=CléPersonnelle</formula>
    </cfRule>
    <cfRule type="expression" dxfId="900" priority="1277" stopIfTrue="1">
      <formula>AM49=CléCongés</formula>
    </cfRule>
  </conditionalFormatting>
  <conditionalFormatting sqref="AQ49:AR50">
    <cfRule type="expression" priority="1266" stopIfTrue="1">
      <formula>AQ49=""</formula>
    </cfRule>
    <cfRule type="expression" dxfId="899" priority="1267" stopIfTrue="1">
      <formula>AQ49=CléPersonnalisée2</formula>
    </cfRule>
    <cfRule type="expression" dxfId="898" priority="1268" stopIfTrue="1">
      <formula>AQ49=CléPersonnalisée1</formula>
    </cfRule>
    <cfRule type="expression" dxfId="897" priority="1269" stopIfTrue="1">
      <formula>AQ49=CléMaladie</formula>
    </cfRule>
    <cfRule type="expression" dxfId="896" priority="1270" stopIfTrue="1">
      <formula>AQ49=CléPersonnelle</formula>
    </cfRule>
    <cfRule type="expression" dxfId="895" priority="1271" stopIfTrue="1">
      <formula>AQ49=CléCongés</formula>
    </cfRule>
  </conditionalFormatting>
  <conditionalFormatting sqref="AM51 AP51">
    <cfRule type="expression" priority="1260" stopIfTrue="1">
      <formula>AM51=""</formula>
    </cfRule>
    <cfRule type="expression" dxfId="894" priority="1261" stopIfTrue="1">
      <formula>AM51=CléPersonnalisée2</formula>
    </cfRule>
    <cfRule type="expression" dxfId="893" priority="1262" stopIfTrue="1">
      <formula>AM51=CléPersonnalisée1</formula>
    </cfRule>
    <cfRule type="expression" dxfId="892" priority="1263" stopIfTrue="1">
      <formula>AM51=CléMaladie</formula>
    </cfRule>
    <cfRule type="expression" dxfId="891" priority="1264" stopIfTrue="1">
      <formula>AM51=CléPersonnelle</formula>
    </cfRule>
    <cfRule type="expression" dxfId="890" priority="1265" stopIfTrue="1">
      <formula>AM51=CléCongés</formula>
    </cfRule>
  </conditionalFormatting>
  <conditionalFormatting sqref="C53:AG55">
    <cfRule type="expression" priority="1247" stopIfTrue="1">
      <formula>C53=""</formula>
    </cfRule>
    <cfRule type="expression" dxfId="889" priority="1248" stopIfTrue="1">
      <formula>C53=CléPersonnalisée2</formula>
    </cfRule>
    <cfRule type="expression" dxfId="888" priority="1249" stopIfTrue="1">
      <formula>C53=CléPersonnalisée1</formula>
    </cfRule>
    <cfRule type="expression" dxfId="887" priority="1250" stopIfTrue="1">
      <formula>C53=CléMaladie</formula>
    </cfRule>
    <cfRule type="expression" dxfId="886" priority="1251" stopIfTrue="1">
      <formula>C53=CléPersonnelle</formula>
    </cfRule>
    <cfRule type="expression" dxfId="885" priority="1252" stopIfTrue="1">
      <formula>C53=CléCongés</formula>
    </cfRule>
  </conditionalFormatting>
  <conditionalFormatting sqref="AH55">
    <cfRule type="dataBar" priority="1253">
      <dataBar>
        <cfvo type="min"/>
        <cfvo type="num" val="31"/>
        <color theme="2" tint="-0.249977111117893"/>
      </dataBar>
      <extLst>
        <ext xmlns:x14="http://schemas.microsoft.com/office/spreadsheetml/2009/9/main" uri="{B025F937-C7B1-47D3-B67F-A62EFF666E3E}">
          <x14:id>{CC4CBB26-4BC8-4A7C-8CF1-A01FE28F3191}</x14:id>
        </ext>
      </extLst>
    </cfRule>
  </conditionalFormatting>
  <conditionalFormatting sqref="AI55:AL55 AJ53:AL54">
    <cfRule type="expression" priority="1241" stopIfTrue="1">
      <formula>AI53=""</formula>
    </cfRule>
    <cfRule type="expression" dxfId="884" priority="1242" stopIfTrue="1">
      <formula>AI53=CléPersonnalisée2</formula>
    </cfRule>
    <cfRule type="expression" dxfId="883" priority="1243" stopIfTrue="1">
      <formula>AI53=CléPersonnalisée1</formula>
    </cfRule>
    <cfRule type="expression" dxfId="882" priority="1244" stopIfTrue="1">
      <formula>AI53=CléMaladie</formula>
    </cfRule>
    <cfRule type="expression" dxfId="881" priority="1245" stopIfTrue="1">
      <formula>AI53=CléPersonnelle</formula>
    </cfRule>
    <cfRule type="expression" dxfId="880" priority="1246" stopIfTrue="1">
      <formula>AI53=CléCongés</formula>
    </cfRule>
  </conditionalFormatting>
  <conditionalFormatting sqref="AM53:AP54">
    <cfRule type="expression" priority="1235" stopIfTrue="1">
      <formula>AM53=""</formula>
    </cfRule>
    <cfRule type="expression" dxfId="879" priority="1236" stopIfTrue="1">
      <formula>AM53=CléPersonnalisée2</formula>
    </cfRule>
    <cfRule type="expression" dxfId="878" priority="1237" stopIfTrue="1">
      <formula>AM53=CléPersonnalisée1</formula>
    </cfRule>
    <cfRule type="expression" dxfId="877" priority="1238" stopIfTrue="1">
      <formula>AM53=CléMaladie</formula>
    </cfRule>
    <cfRule type="expression" dxfId="876" priority="1239" stopIfTrue="1">
      <formula>AM53=CléPersonnelle</formula>
    </cfRule>
    <cfRule type="expression" dxfId="875" priority="1240" stopIfTrue="1">
      <formula>AM53=CléCongés</formula>
    </cfRule>
  </conditionalFormatting>
  <conditionalFormatting sqref="AQ53:AR54">
    <cfRule type="expression" priority="1229" stopIfTrue="1">
      <formula>AQ53=""</formula>
    </cfRule>
    <cfRule type="expression" dxfId="874" priority="1230" stopIfTrue="1">
      <formula>AQ53=CléPersonnalisée2</formula>
    </cfRule>
    <cfRule type="expression" dxfId="873" priority="1231" stopIfTrue="1">
      <formula>AQ53=CléPersonnalisée1</formula>
    </cfRule>
    <cfRule type="expression" dxfId="872" priority="1232" stopIfTrue="1">
      <formula>AQ53=CléMaladie</formula>
    </cfRule>
    <cfRule type="expression" dxfId="871" priority="1233" stopIfTrue="1">
      <formula>AQ53=CléPersonnelle</formula>
    </cfRule>
    <cfRule type="expression" dxfId="870" priority="1234" stopIfTrue="1">
      <formula>AQ53=CléCongés</formula>
    </cfRule>
  </conditionalFormatting>
  <conditionalFormatting sqref="AM55 AP55">
    <cfRule type="expression" priority="1223" stopIfTrue="1">
      <formula>AM55=""</formula>
    </cfRule>
    <cfRule type="expression" dxfId="869" priority="1224" stopIfTrue="1">
      <formula>AM55=CléPersonnalisée2</formula>
    </cfRule>
    <cfRule type="expression" dxfId="868" priority="1225" stopIfTrue="1">
      <formula>AM55=CléPersonnalisée1</formula>
    </cfRule>
    <cfRule type="expression" dxfId="867" priority="1226" stopIfTrue="1">
      <formula>AM55=CléMaladie</formula>
    </cfRule>
    <cfRule type="expression" dxfId="866" priority="1227" stopIfTrue="1">
      <formula>AM55=CléPersonnelle</formula>
    </cfRule>
    <cfRule type="expression" dxfId="865" priority="1228" stopIfTrue="1">
      <formula>AM55=CléCongés</formula>
    </cfRule>
  </conditionalFormatting>
  <conditionalFormatting sqref="AO35">
    <cfRule type="expression" priority="974" stopIfTrue="1">
      <formula>AO35=""</formula>
    </cfRule>
    <cfRule type="expression" dxfId="864" priority="975" stopIfTrue="1">
      <formula>AO35=CléPersonnalisée2</formula>
    </cfRule>
    <cfRule type="expression" dxfId="863" priority="976" stopIfTrue="1">
      <formula>AO35=CléPersonnalisée1</formula>
    </cfRule>
    <cfRule type="expression" dxfId="862" priority="977" stopIfTrue="1">
      <formula>AO35=CléMaladie</formula>
    </cfRule>
    <cfRule type="expression" dxfId="861" priority="978" stopIfTrue="1">
      <formula>AO35=CléPersonnelle</formula>
    </cfRule>
    <cfRule type="expression" dxfId="860" priority="979" stopIfTrue="1">
      <formula>AO35=CléCongés</formula>
    </cfRule>
  </conditionalFormatting>
  <conditionalFormatting sqref="C61:AG63">
    <cfRule type="expression" priority="1210" stopIfTrue="1">
      <formula>C61=""</formula>
    </cfRule>
    <cfRule type="expression" dxfId="859" priority="1211" stopIfTrue="1">
      <formula>C61=CléPersonnalisée2</formula>
    </cfRule>
    <cfRule type="expression" dxfId="858" priority="1212" stopIfTrue="1">
      <formula>C61=CléPersonnalisée1</formula>
    </cfRule>
    <cfRule type="expression" dxfId="857" priority="1213" stopIfTrue="1">
      <formula>C61=CléMaladie</formula>
    </cfRule>
    <cfRule type="expression" dxfId="856" priority="1214" stopIfTrue="1">
      <formula>C61=CléPersonnelle</formula>
    </cfRule>
    <cfRule type="expression" dxfId="855" priority="1215" stopIfTrue="1">
      <formula>C61=CléCongés</formula>
    </cfRule>
  </conditionalFormatting>
  <conditionalFormatting sqref="AH63">
    <cfRule type="dataBar" priority="1216">
      <dataBar>
        <cfvo type="min"/>
        <cfvo type="num" val="31"/>
        <color theme="2" tint="-0.249977111117893"/>
      </dataBar>
      <extLst>
        <ext xmlns:x14="http://schemas.microsoft.com/office/spreadsheetml/2009/9/main" uri="{B025F937-C7B1-47D3-B67F-A62EFF666E3E}">
          <x14:id>{1368D990-27A3-47A4-AC6F-932FA80D3810}</x14:id>
        </ext>
      </extLst>
    </cfRule>
  </conditionalFormatting>
  <conditionalFormatting sqref="AI63:AL63 AJ61:AL62">
    <cfRule type="expression" priority="1204" stopIfTrue="1">
      <formula>AI61=""</formula>
    </cfRule>
    <cfRule type="expression" dxfId="854" priority="1205" stopIfTrue="1">
      <formula>AI61=CléPersonnalisée2</formula>
    </cfRule>
    <cfRule type="expression" dxfId="853" priority="1206" stopIfTrue="1">
      <formula>AI61=CléPersonnalisée1</formula>
    </cfRule>
    <cfRule type="expression" dxfId="852" priority="1207" stopIfTrue="1">
      <formula>AI61=CléMaladie</formula>
    </cfRule>
    <cfRule type="expression" dxfId="851" priority="1208" stopIfTrue="1">
      <formula>AI61=CléPersonnelle</formula>
    </cfRule>
    <cfRule type="expression" dxfId="850" priority="1209" stopIfTrue="1">
      <formula>AI61=CléCongés</formula>
    </cfRule>
  </conditionalFormatting>
  <conditionalFormatting sqref="AM61:AP62">
    <cfRule type="expression" priority="1198" stopIfTrue="1">
      <formula>AM61=""</formula>
    </cfRule>
    <cfRule type="expression" dxfId="849" priority="1199" stopIfTrue="1">
      <formula>AM61=CléPersonnalisée2</formula>
    </cfRule>
    <cfRule type="expression" dxfId="848" priority="1200" stopIfTrue="1">
      <formula>AM61=CléPersonnalisée1</formula>
    </cfRule>
    <cfRule type="expression" dxfId="847" priority="1201" stopIfTrue="1">
      <formula>AM61=CléMaladie</formula>
    </cfRule>
    <cfRule type="expression" dxfId="846" priority="1202" stopIfTrue="1">
      <formula>AM61=CléPersonnelle</formula>
    </cfRule>
    <cfRule type="expression" dxfId="845" priority="1203" stopIfTrue="1">
      <formula>AM61=CléCongés</formula>
    </cfRule>
  </conditionalFormatting>
  <conditionalFormatting sqref="AQ61:AR62">
    <cfRule type="expression" priority="1192" stopIfTrue="1">
      <formula>AQ61=""</formula>
    </cfRule>
    <cfRule type="expression" dxfId="844" priority="1193" stopIfTrue="1">
      <formula>AQ61=CléPersonnalisée2</formula>
    </cfRule>
    <cfRule type="expression" dxfId="843" priority="1194" stopIfTrue="1">
      <formula>AQ61=CléPersonnalisée1</formula>
    </cfRule>
    <cfRule type="expression" dxfId="842" priority="1195" stopIfTrue="1">
      <formula>AQ61=CléMaladie</formula>
    </cfRule>
    <cfRule type="expression" dxfId="841" priority="1196" stopIfTrue="1">
      <formula>AQ61=CléPersonnelle</formula>
    </cfRule>
    <cfRule type="expression" dxfId="840" priority="1197" stopIfTrue="1">
      <formula>AQ61=CléCongés</formula>
    </cfRule>
  </conditionalFormatting>
  <conditionalFormatting sqref="AM63 AP63">
    <cfRule type="expression" priority="1186" stopIfTrue="1">
      <formula>AM63=""</formula>
    </cfRule>
    <cfRule type="expression" dxfId="839" priority="1187" stopIfTrue="1">
      <formula>AM63=CléPersonnalisée2</formula>
    </cfRule>
    <cfRule type="expression" dxfId="838" priority="1188" stopIfTrue="1">
      <formula>AM63=CléPersonnalisée1</formula>
    </cfRule>
    <cfRule type="expression" dxfId="837" priority="1189" stopIfTrue="1">
      <formula>AM63=CléMaladie</formula>
    </cfRule>
    <cfRule type="expression" dxfId="836" priority="1190" stopIfTrue="1">
      <formula>AM63=CléPersonnelle</formula>
    </cfRule>
    <cfRule type="expression" dxfId="835" priority="1191" stopIfTrue="1">
      <formula>AM63=CléCongés</formula>
    </cfRule>
  </conditionalFormatting>
  <conditionalFormatting sqref="AI19">
    <cfRule type="expression" priority="1168" stopIfTrue="1">
      <formula>AI19=""</formula>
    </cfRule>
    <cfRule type="expression" dxfId="834" priority="1169" stopIfTrue="1">
      <formula>AI19=CléPersonnalisée2</formula>
    </cfRule>
    <cfRule type="expression" dxfId="833" priority="1170" stopIfTrue="1">
      <formula>AI19=CléPersonnalisée1</formula>
    </cfRule>
    <cfRule type="expression" dxfId="832" priority="1171" stopIfTrue="1">
      <formula>AI19=CléMaladie</formula>
    </cfRule>
    <cfRule type="expression" dxfId="831" priority="1172" stopIfTrue="1">
      <formula>AI19=CléPersonnelle</formula>
    </cfRule>
    <cfRule type="expression" dxfId="830" priority="1173" stopIfTrue="1">
      <formula>AI19=CléCongés</formula>
    </cfRule>
  </conditionalFormatting>
  <conditionalFormatting sqref="AI15">
    <cfRule type="expression" priority="1174" stopIfTrue="1">
      <formula>AI15=""</formula>
    </cfRule>
    <cfRule type="expression" dxfId="829" priority="1175" stopIfTrue="1">
      <formula>AI15=CléPersonnalisée2</formula>
    </cfRule>
    <cfRule type="expression" dxfId="828" priority="1176" stopIfTrue="1">
      <formula>AI15=CléPersonnalisée1</formula>
    </cfRule>
    <cfRule type="expression" dxfId="827" priority="1177" stopIfTrue="1">
      <formula>AI15=CléMaladie</formula>
    </cfRule>
    <cfRule type="expression" dxfId="826" priority="1178" stopIfTrue="1">
      <formula>AI15=CléPersonnelle</formula>
    </cfRule>
    <cfRule type="expression" dxfId="825" priority="1179" stopIfTrue="1">
      <formula>AI15=CléCongés</formula>
    </cfRule>
  </conditionalFormatting>
  <conditionalFormatting sqref="AI21:AI22">
    <cfRule type="expression" priority="920" stopIfTrue="1">
      <formula>AI21=""</formula>
    </cfRule>
    <cfRule type="expression" dxfId="824" priority="921" stopIfTrue="1">
      <formula>AI21=CléPersonnalisée2</formula>
    </cfRule>
    <cfRule type="expression" dxfId="823" priority="922" stopIfTrue="1">
      <formula>AI21=CléPersonnalisée1</formula>
    </cfRule>
    <cfRule type="expression" dxfId="822" priority="923" stopIfTrue="1">
      <formula>AI21=CléMaladie</formula>
    </cfRule>
    <cfRule type="expression" dxfId="821" priority="924" stopIfTrue="1">
      <formula>AI21=CléPersonnelle</formula>
    </cfRule>
    <cfRule type="expression" dxfId="820" priority="925" stopIfTrue="1">
      <formula>AI21=CléCongés</formula>
    </cfRule>
  </conditionalFormatting>
  <conditionalFormatting sqref="AH15">
    <cfRule type="dataBar" priority="1167">
      <dataBar>
        <cfvo type="min"/>
        <cfvo type="num" val="31"/>
        <color theme="2" tint="-0.249977111117893"/>
      </dataBar>
      <extLst>
        <ext xmlns:x14="http://schemas.microsoft.com/office/spreadsheetml/2009/9/main" uri="{B025F937-C7B1-47D3-B67F-A62EFF666E3E}">
          <x14:id>{1C536BD8-D858-4FB9-8015-A8FB792FD97F}</x14:id>
        </ext>
      </extLst>
    </cfRule>
  </conditionalFormatting>
  <conditionalFormatting sqref="AH19">
    <cfRule type="dataBar" priority="1166">
      <dataBar>
        <cfvo type="min"/>
        <cfvo type="num" val="31"/>
        <color theme="2" tint="-0.249977111117893"/>
      </dataBar>
      <extLst>
        <ext xmlns:x14="http://schemas.microsoft.com/office/spreadsheetml/2009/9/main" uri="{B025F937-C7B1-47D3-B67F-A62EFF666E3E}">
          <x14:id>{3837D954-1EAA-4E66-A131-E838B47C69A9}</x14:id>
        </ext>
      </extLst>
    </cfRule>
  </conditionalFormatting>
  <conditionalFormatting sqref="AM13:AP14">
    <cfRule type="expression" priority="1160" stopIfTrue="1">
      <formula>AM13=""</formula>
    </cfRule>
    <cfRule type="expression" dxfId="819" priority="1161" stopIfTrue="1">
      <formula>AM13=CléPersonnalisée2</formula>
    </cfRule>
    <cfRule type="expression" dxfId="818" priority="1162" stopIfTrue="1">
      <formula>AM13=CléPersonnalisée1</formula>
    </cfRule>
    <cfRule type="expression" dxfId="817" priority="1163" stopIfTrue="1">
      <formula>AM13=CléMaladie</formula>
    </cfRule>
    <cfRule type="expression" dxfId="816" priority="1164" stopIfTrue="1">
      <formula>AM13=CléPersonnelle</formula>
    </cfRule>
    <cfRule type="expression" dxfId="815" priority="1165" stopIfTrue="1">
      <formula>AM13=CléCongés</formula>
    </cfRule>
  </conditionalFormatting>
  <conditionalFormatting sqref="AQ13:AR14">
    <cfRule type="expression" priority="1154" stopIfTrue="1">
      <formula>AQ13=""</formula>
    </cfRule>
    <cfRule type="expression" dxfId="814" priority="1155" stopIfTrue="1">
      <formula>AQ13=CléPersonnalisée2</formula>
    </cfRule>
    <cfRule type="expression" dxfId="813" priority="1156" stopIfTrue="1">
      <formula>AQ13=CléPersonnalisée1</formula>
    </cfRule>
    <cfRule type="expression" dxfId="812" priority="1157" stopIfTrue="1">
      <formula>AQ13=CléMaladie</formula>
    </cfRule>
    <cfRule type="expression" dxfId="811" priority="1158" stopIfTrue="1">
      <formula>AQ13=CléPersonnelle</formula>
    </cfRule>
    <cfRule type="expression" dxfId="810" priority="1159" stopIfTrue="1">
      <formula>AQ13=CléCongés</formula>
    </cfRule>
  </conditionalFormatting>
  <conditionalFormatting sqref="AM15 AP15">
    <cfRule type="expression" priority="1148" stopIfTrue="1">
      <formula>AM15=""</formula>
    </cfRule>
    <cfRule type="expression" dxfId="809" priority="1149" stopIfTrue="1">
      <formula>AM15=CléPersonnalisée2</formula>
    </cfRule>
    <cfRule type="expression" dxfId="808" priority="1150" stopIfTrue="1">
      <formula>AM15=CléPersonnalisée1</formula>
    </cfRule>
    <cfRule type="expression" dxfId="807" priority="1151" stopIfTrue="1">
      <formula>AM15=CléMaladie</formula>
    </cfRule>
    <cfRule type="expression" dxfId="806" priority="1152" stopIfTrue="1">
      <formula>AM15=CléPersonnelle</formula>
    </cfRule>
    <cfRule type="expression" dxfId="805" priority="1153" stopIfTrue="1">
      <formula>AM15=CléCongés</formula>
    </cfRule>
  </conditionalFormatting>
  <conditionalFormatting sqref="AO27">
    <cfRule type="expression" priority="986" stopIfTrue="1">
      <formula>AO27=""</formula>
    </cfRule>
    <cfRule type="expression" dxfId="804" priority="987" stopIfTrue="1">
      <formula>AO27=CléPersonnalisée2</formula>
    </cfRule>
    <cfRule type="expression" dxfId="803" priority="988" stopIfTrue="1">
      <formula>AO27=CléPersonnalisée1</formula>
    </cfRule>
    <cfRule type="expression" dxfId="802" priority="989" stopIfTrue="1">
      <formula>AO27=CléMaladie</formula>
    </cfRule>
    <cfRule type="expression" dxfId="801" priority="990" stopIfTrue="1">
      <formula>AO27=CléPersonnelle</formula>
    </cfRule>
    <cfRule type="expression" dxfId="800" priority="991" stopIfTrue="1">
      <formula>AO27=CléCongés</formula>
    </cfRule>
  </conditionalFormatting>
  <conditionalFormatting sqref="AM17:AP18">
    <cfRule type="expression" priority="1136" stopIfTrue="1">
      <formula>AM17=""</formula>
    </cfRule>
    <cfRule type="expression" dxfId="799" priority="1137" stopIfTrue="1">
      <formula>AM17=CléPersonnalisée2</formula>
    </cfRule>
    <cfRule type="expression" dxfId="798" priority="1138" stopIfTrue="1">
      <formula>AM17=CléPersonnalisée1</formula>
    </cfRule>
    <cfRule type="expression" dxfId="797" priority="1139" stopIfTrue="1">
      <formula>AM17=CléMaladie</formula>
    </cfRule>
    <cfRule type="expression" dxfId="796" priority="1140" stopIfTrue="1">
      <formula>AM17=CléPersonnelle</formula>
    </cfRule>
    <cfRule type="expression" dxfId="795" priority="1141" stopIfTrue="1">
      <formula>AM17=CléCongés</formula>
    </cfRule>
  </conditionalFormatting>
  <conditionalFormatting sqref="AQ17:AR18">
    <cfRule type="expression" priority="1130" stopIfTrue="1">
      <formula>AQ17=""</formula>
    </cfRule>
    <cfRule type="expression" dxfId="794" priority="1131" stopIfTrue="1">
      <formula>AQ17=CléPersonnalisée2</formula>
    </cfRule>
    <cfRule type="expression" dxfId="793" priority="1132" stopIfTrue="1">
      <formula>AQ17=CléPersonnalisée1</formula>
    </cfRule>
    <cfRule type="expression" dxfId="792" priority="1133" stopIfTrue="1">
      <formula>AQ17=CléMaladie</formula>
    </cfRule>
    <cfRule type="expression" dxfId="791" priority="1134" stopIfTrue="1">
      <formula>AQ17=CléPersonnelle</formula>
    </cfRule>
    <cfRule type="expression" dxfId="790" priority="1135" stopIfTrue="1">
      <formula>AQ17=CléCongés</formula>
    </cfRule>
  </conditionalFormatting>
  <conditionalFormatting sqref="AM19 AP19">
    <cfRule type="expression" priority="1124" stopIfTrue="1">
      <formula>AM19=""</formula>
    </cfRule>
    <cfRule type="expression" dxfId="789" priority="1125" stopIfTrue="1">
      <formula>AM19=CléPersonnalisée2</formula>
    </cfRule>
    <cfRule type="expression" dxfId="788" priority="1126" stopIfTrue="1">
      <formula>AM19=CléPersonnalisée1</formula>
    </cfRule>
    <cfRule type="expression" dxfId="787" priority="1127" stopIfTrue="1">
      <formula>AM19=CléMaladie</formula>
    </cfRule>
    <cfRule type="expression" dxfId="786" priority="1128" stopIfTrue="1">
      <formula>AM19=CléPersonnelle</formula>
    </cfRule>
    <cfRule type="expression" dxfId="785" priority="1129" stopIfTrue="1">
      <formula>AM19=CléCongés</formula>
    </cfRule>
  </conditionalFormatting>
  <conditionalFormatting sqref="AH13:AH14">
    <cfRule type="dataBar" priority="1117">
      <dataBar>
        <cfvo type="min"/>
        <cfvo type="num" val="31"/>
        <color theme="2" tint="-0.249977111117893"/>
      </dataBar>
      <extLst>
        <ext xmlns:x14="http://schemas.microsoft.com/office/spreadsheetml/2009/9/main" uri="{B025F937-C7B1-47D3-B67F-A62EFF666E3E}">
          <x14:id>{405E0901-F2EA-43B6-909B-6E9931CA26D4}</x14:id>
        </ext>
      </extLst>
    </cfRule>
  </conditionalFormatting>
  <conditionalFormatting sqref="AH17:AH18">
    <cfRule type="dataBar" priority="1116">
      <dataBar>
        <cfvo type="min"/>
        <cfvo type="num" val="31"/>
        <color theme="2" tint="-0.249977111117893"/>
      </dataBar>
      <extLst>
        <ext xmlns:x14="http://schemas.microsoft.com/office/spreadsheetml/2009/9/main" uri="{B025F937-C7B1-47D3-B67F-A62EFF666E3E}">
          <x14:id>{4ABDEF31-31F7-4C97-916B-558FD13F5181}</x14:id>
        </ext>
      </extLst>
    </cfRule>
  </conditionalFormatting>
  <conditionalFormatting sqref="AH21:AH22">
    <cfRule type="dataBar" priority="1115">
      <dataBar>
        <cfvo type="min"/>
        <cfvo type="num" val="31"/>
        <color theme="2" tint="-0.249977111117893"/>
      </dataBar>
      <extLst>
        <ext xmlns:x14="http://schemas.microsoft.com/office/spreadsheetml/2009/9/main" uri="{B025F937-C7B1-47D3-B67F-A62EFF666E3E}">
          <x14:id>{9889A8EE-7BBC-4FE8-9E29-D1714E52BD69}</x14:id>
        </ext>
      </extLst>
    </cfRule>
  </conditionalFormatting>
  <conditionalFormatting sqref="AH25:AH26">
    <cfRule type="dataBar" priority="1114">
      <dataBar>
        <cfvo type="min"/>
        <cfvo type="num" val="31"/>
        <color theme="2" tint="-0.249977111117893"/>
      </dataBar>
      <extLst>
        <ext xmlns:x14="http://schemas.microsoft.com/office/spreadsheetml/2009/9/main" uri="{B025F937-C7B1-47D3-B67F-A62EFF666E3E}">
          <x14:id>{4ED14A62-BA70-4FDD-B2DC-46314B072D62}</x14:id>
        </ext>
      </extLst>
    </cfRule>
  </conditionalFormatting>
  <conditionalFormatting sqref="AH29:AH30">
    <cfRule type="dataBar" priority="1113">
      <dataBar>
        <cfvo type="min"/>
        <cfvo type="num" val="31"/>
        <color theme="2" tint="-0.249977111117893"/>
      </dataBar>
      <extLst>
        <ext xmlns:x14="http://schemas.microsoft.com/office/spreadsheetml/2009/9/main" uri="{B025F937-C7B1-47D3-B67F-A62EFF666E3E}">
          <x14:id>{E51F6E03-223A-4834-8021-CA12DBDA1350}</x14:id>
        </ext>
      </extLst>
    </cfRule>
  </conditionalFormatting>
  <conditionalFormatting sqref="AH33:AH34">
    <cfRule type="dataBar" priority="1112">
      <dataBar>
        <cfvo type="min"/>
        <cfvo type="num" val="31"/>
        <color theme="2" tint="-0.249977111117893"/>
      </dataBar>
      <extLst>
        <ext xmlns:x14="http://schemas.microsoft.com/office/spreadsheetml/2009/9/main" uri="{B025F937-C7B1-47D3-B67F-A62EFF666E3E}">
          <x14:id>{684FB909-0D53-4F88-AE21-AD4EC6E0E01C}</x14:id>
        </ext>
      </extLst>
    </cfRule>
  </conditionalFormatting>
  <conditionalFormatting sqref="AH37:AH38">
    <cfRule type="dataBar" priority="1111">
      <dataBar>
        <cfvo type="min"/>
        <cfvo type="num" val="31"/>
        <color theme="2" tint="-0.249977111117893"/>
      </dataBar>
      <extLst>
        <ext xmlns:x14="http://schemas.microsoft.com/office/spreadsheetml/2009/9/main" uri="{B025F937-C7B1-47D3-B67F-A62EFF666E3E}">
          <x14:id>{42260F3B-C3E2-43A7-B2C2-C143A578429D}</x14:id>
        </ext>
      </extLst>
    </cfRule>
  </conditionalFormatting>
  <conditionalFormatting sqref="AH41:AH42">
    <cfRule type="dataBar" priority="1110">
      <dataBar>
        <cfvo type="min"/>
        <cfvo type="num" val="31"/>
        <color theme="2" tint="-0.249977111117893"/>
      </dataBar>
      <extLst>
        <ext xmlns:x14="http://schemas.microsoft.com/office/spreadsheetml/2009/9/main" uri="{B025F937-C7B1-47D3-B67F-A62EFF666E3E}">
          <x14:id>{04137742-2A77-4480-B784-4274FEC7EEA6}</x14:id>
        </ext>
      </extLst>
    </cfRule>
  </conditionalFormatting>
  <conditionalFormatting sqref="AH45:AH46">
    <cfRule type="dataBar" priority="1109">
      <dataBar>
        <cfvo type="min"/>
        <cfvo type="num" val="31"/>
        <color theme="2" tint="-0.249977111117893"/>
      </dataBar>
      <extLst>
        <ext xmlns:x14="http://schemas.microsoft.com/office/spreadsheetml/2009/9/main" uri="{B025F937-C7B1-47D3-B67F-A62EFF666E3E}">
          <x14:id>{CCCB1585-03E8-430E-85BB-761D32708A4B}</x14:id>
        </ext>
      </extLst>
    </cfRule>
  </conditionalFormatting>
  <conditionalFormatting sqref="AH49:AH50">
    <cfRule type="dataBar" priority="1108">
      <dataBar>
        <cfvo type="min"/>
        <cfvo type="num" val="31"/>
        <color theme="2" tint="-0.249977111117893"/>
      </dataBar>
      <extLst>
        <ext xmlns:x14="http://schemas.microsoft.com/office/spreadsheetml/2009/9/main" uri="{B025F937-C7B1-47D3-B67F-A62EFF666E3E}">
          <x14:id>{BDBEA62E-1A0B-4136-B100-D82F401063FC}</x14:id>
        </ext>
      </extLst>
    </cfRule>
  </conditionalFormatting>
  <conditionalFormatting sqref="AH53:AH54">
    <cfRule type="dataBar" priority="1107">
      <dataBar>
        <cfvo type="min"/>
        <cfvo type="num" val="31"/>
        <color theme="2" tint="-0.249977111117893"/>
      </dataBar>
      <extLst>
        <ext xmlns:x14="http://schemas.microsoft.com/office/spreadsheetml/2009/9/main" uri="{B025F937-C7B1-47D3-B67F-A62EFF666E3E}">
          <x14:id>{F8EB6D2C-4737-4514-BA05-BD87107578E4}</x14:id>
        </ext>
      </extLst>
    </cfRule>
  </conditionalFormatting>
  <conditionalFormatting sqref="AH61:AH62">
    <cfRule type="dataBar" priority="1106">
      <dataBar>
        <cfvo type="min"/>
        <cfvo type="num" val="31"/>
        <color theme="2" tint="-0.249977111117893"/>
      </dataBar>
      <extLst>
        <ext xmlns:x14="http://schemas.microsoft.com/office/spreadsheetml/2009/9/main" uri="{B025F937-C7B1-47D3-B67F-A62EFF666E3E}">
          <x14:id>{D0273649-A005-44FB-9A1F-67FD583F8B33}</x14:id>
        </ext>
      </extLst>
    </cfRule>
  </conditionalFormatting>
  <conditionalFormatting sqref="AO11">
    <cfRule type="expression" priority="1010" stopIfTrue="1">
      <formula>AO11=""</formula>
    </cfRule>
    <cfRule type="expression" dxfId="784" priority="1011" stopIfTrue="1">
      <formula>AO11=CléPersonnalisée2</formula>
    </cfRule>
    <cfRule type="expression" dxfId="783" priority="1012" stopIfTrue="1">
      <formula>AO11=CléPersonnalisée1</formula>
    </cfRule>
    <cfRule type="expression" dxfId="782" priority="1013" stopIfTrue="1">
      <formula>AO11=CléMaladie</formula>
    </cfRule>
    <cfRule type="expression" dxfId="781" priority="1014" stopIfTrue="1">
      <formula>AO11=CléPersonnelle</formula>
    </cfRule>
    <cfRule type="expression" dxfId="780" priority="1015" stopIfTrue="1">
      <formula>AO11=CléCongés</formula>
    </cfRule>
  </conditionalFormatting>
  <conditionalFormatting sqref="AO15">
    <cfRule type="expression" priority="1004" stopIfTrue="1">
      <formula>AO15=""</formula>
    </cfRule>
    <cfRule type="expression" dxfId="779" priority="1005" stopIfTrue="1">
      <formula>AO15=CléPersonnalisée2</formula>
    </cfRule>
    <cfRule type="expression" dxfId="778" priority="1006" stopIfTrue="1">
      <formula>AO15=CléPersonnalisée1</formula>
    </cfRule>
    <cfRule type="expression" dxfId="777" priority="1007" stopIfTrue="1">
      <formula>AO15=CléMaladie</formula>
    </cfRule>
    <cfRule type="expression" dxfId="776" priority="1008" stopIfTrue="1">
      <formula>AO15=CléPersonnelle</formula>
    </cfRule>
    <cfRule type="expression" dxfId="775" priority="1009" stopIfTrue="1">
      <formula>AO15=CléCongés</formula>
    </cfRule>
  </conditionalFormatting>
  <conditionalFormatting sqref="AO19">
    <cfRule type="expression" priority="998" stopIfTrue="1">
      <formula>AO19=""</formula>
    </cfRule>
    <cfRule type="expression" dxfId="774" priority="999" stopIfTrue="1">
      <formula>AO19=CléPersonnalisée2</formula>
    </cfRule>
    <cfRule type="expression" dxfId="773" priority="1000" stopIfTrue="1">
      <formula>AO19=CléPersonnalisée1</formula>
    </cfRule>
    <cfRule type="expression" dxfId="772" priority="1001" stopIfTrue="1">
      <formula>AO19=CléMaladie</formula>
    </cfRule>
    <cfRule type="expression" dxfId="771" priority="1002" stopIfTrue="1">
      <formula>AO19=CléPersonnelle</formula>
    </cfRule>
    <cfRule type="expression" dxfId="770" priority="1003" stopIfTrue="1">
      <formula>AO19=CléCongés</formula>
    </cfRule>
  </conditionalFormatting>
  <conditionalFormatting sqref="AO23">
    <cfRule type="expression" priority="992" stopIfTrue="1">
      <formula>AO23=""</formula>
    </cfRule>
    <cfRule type="expression" dxfId="769" priority="993" stopIfTrue="1">
      <formula>AO23=CléPersonnalisée2</formula>
    </cfRule>
    <cfRule type="expression" dxfId="768" priority="994" stopIfTrue="1">
      <formula>AO23=CléPersonnalisée1</formula>
    </cfRule>
    <cfRule type="expression" dxfId="767" priority="995" stopIfTrue="1">
      <formula>AO23=CléMaladie</formula>
    </cfRule>
    <cfRule type="expression" dxfId="766" priority="996" stopIfTrue="1">
      <formula>AO23=CléPersonnelle</formula>
    </cfRule>
    <cfRule type="expression" dxfId="765" priority="997" stopIfTrue="1">
      <formula>AO23=CléCongés</formula>
    </cfRule>
  </conditionalFormatting>
  <conditionalFormatting sqref="AM57:AP58">
    <cfRule type="expression" priority="738" stopIfTrue="1">
      <formula>AM57=""</formula>
    </cfRule>
    <cfRule type="expression" dxfId="764" priority="739" stopIfTrue="1">
      <formula>AM57=CléPersonnalisée2</formula>
    </cfRule>
    <cfRule type="expression" dxfId="763" priority="740" stopIfTrue="1">
      <formula>AM57=CléPersonnalisée1</formula>
    </cfRule>
    <cfRule type="expression" dxfId="762" priority="741" stopIfTrue="1">
      <formula>AM57=CléMaladie</formula>
    </cfRule>
    <cfRule type="expression" dxfId="761" priority="742" stopIfTrue="1">
      <formula>AM57=CléPersonnelle</formula>
    </cfRule>
    <cfRule type="expression" dxfId="760" priority="743" stopIfTrue="1">
      <formula>AM57=CléCongés</formula>
    </cfRule>
  </conditionalFormatting>
  <conditionalFormatting sqref="AO31">
    <cfRule type="expression" priority="980" stopIfTrue="1">
      <formula>AO31=""</formula>
    </cfRule>
    <cfRule type="expression" dxfId="759" priority="981" stopIfTrue="1">
      <formula>AO31=CléPersonnalisée2</formula>
    </cfRule>
    <cfRule type="expression" dxfId="758" priority="982" stopIfTrue="1">
      <formula>AO31=CléPersonnalisée1</formula>
    </cfRule>
    <cfRule type="expression" dxfId="757" priority="983" stopIfTrue="1">
      <formula>AO31=CléMaladie</formula>
    </cfRule>
    <cfRule type="expression" dxfId="756" priority="984" stopIfTrue="1">
      <formula>AO31=CléPersonnelle</formula>
    </cfRule>
    <cfRule type="expression" dxfId="755" priority="985" stopIfTrue="1">
      <formula>AO31=CléCongés</formula>
    </cfRule>
  </conditionalFormatting>
  <conditionalFormatting sqref="AM59 AP59">
    <cfRule type="expression" priority="726" stopIfTrue="1">
      <formula>AM59=""</formula>
    </cfRule>
    <cfRule type="expression" dxfId="754" priority="727" stopIfTrue="1">
      <formula>AM59=CléPersonnalisée2</formula>
    </cfRule>
    <cfRule type="expression" dxfId="753" priority="728" stopIfTrue="1">
      <formula>AM59=CléPersonnalisée1</formula>
    </cfRule>
    <cfRule type="expression" dxfId="752" priority="729" stopIfTrue="1">
      <formula>AM59=CléMaladie</formula>
    </cfRule>
    <cfRule type="expression" dxfId="751" priority="730" stopIfTrue="1">
      <formula>AM59=CléPersonnelle</formula>
    </cfRule>
    <cfRule type="expression" dxfId="750" priority="731" stopIfTrue="1">
      <formula>AM59=CléCongés</formula>
    </cfRule>
  </conditionalFormatting>
  <conditionalFormatting sqref="AO39">
    <cfRule type="expression" priority="968" stopIfTrue="1">
      <formula>AO39=""</formula>
    </cfRule>
    <cfRule type="expression" dxfId="749" priority="969" stopIfTrue="1">
      <formula>AO39=CléPersonnalisée2</formula>
    </cfRule>
    <cfRule type="expression" dxfId="748" priority="970" stopIfTrue="1">
      <formula>AO39=CléPersonnalisée1</formula>
    </cfRule>
    <cfRule type="expression" dxfId="747" priority="971" stopIfTrue="1">
      <formula>AO39=CléMaladie</formula>
    </cfRule>
    <cfRule type="expression" dxfId="746" priority="972" stopIfTrue="1">
      <formula>AO39=CléPersonnelle</formula>
    </cfRule>
    <cfRule type="expression" dxfId="745" priority="973" stopIfTrue="1">
      <formula>AO39=CléCongés</formula>
    </cfRule>
  </conditionalFormatting>
  <conditionalFormatting sqref="AO43">
    <cfRule type="expression" priority="962" stopIfTrue="1">
      <formula>AO43=""</formula>
    </cfRule>
    <cfRule type="expression" dxfId="744" priority="963" stopIfTrue="1">
      <formula>AO43=CléPersonnalisée2</formula>
    </cfRule>
    <cfRule type="expression" dxfId="743" priority="964" stopIfTrue="1">
      <formula>AO43=CléPersonnalisée1</formula>
    </cfRule>
    <cfRule type="expression" dxfId="742" priority="965" stopIfTrue="1">
      <formula>AO43=CléMaladie</formula>
    </cfRule>
    <cfRule type="expression" dxfId="741" priority="966" stopIfTrue="1">
      <formula>AO43=CléPersonnelle</formula>
    </cfRule>
    <cfRule type="expression" dxfId="740" priority="967" stopIfTrue="1">
      <formula>AO43=CléCongés</formula>
    </cfRule>
  </conditionalFormatting>
  <conditionalFormatting sqref="AO47">
    <cfRule type="expression" priority="956" stopIfTrue="1">
      <formula>AO47=""</formula>
    </cfRule>
    <cfRule type="expression" dxfId="739" priority="957" stopIfTrue="1">
      <formula>AO47=CléPersonnalisée2</formula>
    </cfRule>
    <cfRule type="expression" dxfId="738" priority="958" stopIfTrue="1">
      <formula>AO47=CléPersonnalisée1</formula>
    </cfRule>
    <cfRule type="expression" dxfId="737" priority="959" stopIfTrue="1">
      <formula>AO47=CléMaladie</formula>
    </cfRule>
    <cfRule type="expression" dxfId="736" priority="960" stopIfTrue="1">
      <formula>AO47=CléPersonnelle</formula>
    </cfRule>
    <cfRule type="expression" dxfId="735" priority="961" stopIfTrue="1">
      <formula>AO47=CléCongés</formula>
    </cfRule>
  </conditionalFormatting>
  <conditionalFormatting sqref="AO51">
    <cfRule type="expression" priority="950" stopIfTrue="1">
      <formula>AO51=""</formula>
    </cfRule>
    <cfRule type="expression" dxfId="734" priority="951" stopIfTrue="1">
      <formula>AO51=CléPersonnalisée2</formula>
    </cfRule>
    <cfRule type="expression" dxfId="733" priority="952" stopIfTrue="1">
      <formula>AO51=CléPersonnalisée1</formula>
    </cfRule>
    <cfRule type="expression" dxfId="732" priority="953" stopIfTrue="1">
      <formula>AO51=CléMaladie</formula>
    </cfRule>
    <cfRule type="expression" dxfId="731" priority="954" stopIfTrue="1">
      <formula>AO51=CléPersonnelle</formula>
    </cfRule>
    <cfRule type="expression" dxfId="730" priority="955" stopIfTrue="1">
      <formula>AO51=CléCongés</formula>
    </cfRule>
  </conditionalFormatting>
  <conditionalFormatting sqref="AO55">
    <cfRule type="expression" priority="944" stopIfTrue="1">
      <formula>AO55=""</formula>
    </cfRule>
    <cfRule type="expression" dxfId="729" priority="945" stopIfTrue="1">
      <formula>AO55=CléPersonnalisée2</formula>
    </cfRule>
    <cfRule type="expression" dxfId="728" priority="946" stopIfTrue="1">
      <formula>AO55=CléPersonnalisée1</formula>
    </cfRule>
    <cfRule type="expression" dxfId="727" priority="947" stopIfTrue="1">
      <formula>AO55=CléMaladie</formula>
    </cfRule>
    <cfRule type="expression" dxfId="726" priority="948" stopIfTrue="1">
      <formula>AO55=CléPersonnelle</formula>
    </cfRule>
    <cfRule type="expression" dxfId="725" priority="949" stopIfTrue="1">
      <formula>AO55=CléCongés</formula>
    </cfRule>
  </conditionalFormatting>
  <conditionalFormatting sqref="AO63">
    <cfRule type="expression" priority="938" stopIfTrue="1">
      <formula>AO63=""</formula>
    </cfRule>
    <cfRule type="expression" dxfId="724" priority="939" stopIfTrue="1">
      <formula>AO63=CléPersonnalisée2</formula>
    </cfRule>
    <cfRule type="expression" dxfId="723" priority="940" stopIfTrue="1">
      <formula>AO63=CléPersonnalisée1</formula>
    </cfRule>
    <cfRule type="expression" dxfId="722" priority="941" stopIfTrue="1">
      <formula>AO63=CléMaladie</formula>
    </cfRule>
    <cfRule type="expression" dxfId="721" priority="942" stopIfTrue="1">
      <formula>AO63=CléPersonnelle</formula>
    </cfRule>
    <cfRule type="expression" dxfId="720" priority="943" stopIfTrue="1">
      <formula>AO63=CléCongés</formula>
    </cfRule>
  </conditionalFormatting>
  <conditionalFormatting sqref="AI13:AI14">
    <cfRule type="expression" priority="932" stopIfTrue="1">
      <formula>AI13=""</formula>
    </cfRule>
    <cfRule type="expression" dxfId="719" priority="933" stopIfTrue="1">
      <formula>AI13=CléPersonnalisée2</formula>
    </cfRule>
    <cfRule type="expression" dxfId="718" priority="934" stopIfTrue="1">
      <formula>AI13=CléPersonnalisée1</formula>
    </cfRule>
    <cfRule type="expression" dxfId="717" priority="935" stopIfTrue="1">
      <formula>AI13=CléMaladie</formula>
    </cfRule>
    <cfRule type="expression" dxfId="716" priority="936" stopIfTrue="1">
      <formula>AI13=CléPersonnelle</formula>
    </cfRule>
    <cfRule type="expression" dxfId="715" priority="937" stopIfTrue="1">
      <formula>AI13=CléCongés</formula>
    </cfRule>
  </conditionalFormatting>
  <conditionalFormatting sqref="AI17:AI18">
    <cfRule type="expression" priority="926" stopIfTrue="1">
      <formula>AI17=""</formula>
    </cfRule>
    <cfRule type="expression" dxfId="714" priority="927" stopIfTrue="1">
      <formula>AI17=CléPersonnalisée2</formula>
    </cfRule>
    <cfRule type="expression" dxfId="713" priority="928" stopIfTrue="1">
      <formula>AI17=CléPersonnalisée1</formula>
    </cfRule>
    <cfRule type="expression" dxfId="712" priority="929" stopIfTrue="1">
      <formula>AI17=CléMaladie</formula>
    </cfRule>
    <cfRule type="expression" dxfId="711" priority="930" stopIfTrue="1">
      <formula>AI17=CléPersonnelle</formula>
    </cfRule>
    <cfRule type="expression" dxfId="710" priority="931" stopIfTrue="1">
      <formula>AI17=CléCongés</formula>
    </cfRule>
  </conditionalFormatting>
  <conditionalFormatting sqref="AI25:AI26">
    <cfRule type="expression" priority="914" stopIfTrue="1">
      <formula>AI25=""</formula>
    </cfRule>
    <cfRule type="expression" dxfId="709" priority="915" stopIfTrue="1">
      <formula>AI25=CléPersonnalisée2</formula>
    </cfRule>
    <cfRule type="expression" dxfId="708" priority="916" stopIfTrue="1">
      <formula>AI25=CléPersonnalisée1</formula>
    </cfRule>
    <cfRule type="expression" dxfId="707" priority="917" stopIfTrue="1">
      <formula>AI25=CléMaladie</formula>
    </cfRule>
    <cfRule type="expression" dxfId="706" priority="918" stopIfTrue="1">
      <formula>AI25=CléPersonnelle</formula>
    </cfRule>
    <cfRule type="expression" dxfId="705" priority="919" stopIfTrue="1">
      <formula>AI25=CléCongés</formula>
    </cfRule>
  </conditionalFormatting>
  <conditionalFormatting sqref="AI29:AI30">
    <cfRule type="expression" priority="908" stopIfTrue="1">
      <formula>AI29=""</formula>
    </cfRule>
    <cfRule type="expression" dxfId="704" priority="909" stopIfTrue="1">
      <formula>AI29=CléPersonnalisée2</formula>
    </cfRule>
    <cfRule type="expression" dxfId="703" priority="910" stopIfTrue="1">
      <formula>AI29=CléPersonnalisée1</formula>
    </cfRule>
    <cfRule type="expression" dxfId="702" priority="911" stopIfTrue="1">
      <formula>AI29=CléMaladie</formula>
    </cfRule>
    <cfRule type="expression" dxfId="701" priority="912" stopIfTrue="1">
      <formula>AI29=CléPersonnelle</formula>
    </cfRule>
    <cfRule type="expression" dxfId="700" priority="913" stopIfTrue="1">
      <formula>AI29=CléCongés</formula>
    </cfRule>
  </conditionalFormatting>
  <conditionalFormatting sqref="AI33:AI34">
    <cfRule type="expression" priority="902" stopIfTrue="1">
      <formula>AI33=""</formula>
    </cfRule>
    <cfRule type="expression" dxfId="699" priority="903" stopIfTrue="1">
      <formula>AI33=CléPersonnalisée2</formula>
    </cfRule>
    <cfRule type="expression" dxfId="698" priority="904" stopIfTrue="1">
      <formula>AI33=CléPersonnalisée1</formula>
    </cfRule>
    <cfRule type="expression" dxfId="697" priority="905" stopIfTrue="1">
      <formula>AI33=CléMaladie</formula>
    </cfRule>
    <cfRule type="expression" dxfId="696" priority="906" stopIfTrue="1">
      <formula>AI33=CléPersonnelle</formula>
    </cfRule>
    <cfRule type="expression" dxfId="695" priority="907" stopIfTrue="1">
      <formula>AI33=CléCongés</formula>
    </cfRule>
  </conditionalFormatting>
  <conditionalFormatting sqref="AI37:AI38">
    <cfRule type="expression" priority="896" stopIfTrue="1">
      <formula>AI37=""</formula>
    </cfRule>
    <cfRule type="expression" dxfId="694" priority="897" stopIfTrue="1">
      <formula>AI37=CléPersonnalisée2</formula>
    </cfRule>
    <cfRule type="expression" dxfId="693" priority="898" stopIfTrue="1">
      <formula>AI37=CléPersonnalisée1</formula>
    </cfRule>
    <cfRule type="expression" dxfId="692" priority="899" stopIfTrue="1">
      <formula>AI37=CléMaladie</formula>
    </cfRule>
    <cfRule type="expression" dxfId="691" priority="900" stopIfTrue="1">
      <formula>AI37=CléPersonnelle</formula>
    </cfRule>
    <cfRule type="expression" dxfId="690" priority="901" stopIfTrue="1">
      <formula>AI37=CléCongés</formula>
    </cfRule>
  </conditionalFormatting>
  <conditionalFormatting sqref="AI41:AI42">
    <cfRule type="expression" priority="890" stopIfTrue="1">
      <formula>AI41=""</formula>
    </cfRule>
    <cfRule type="expression" dxfId="689" priority="891" stopIfTrue="1">
      <formula>AI41=CléPersonnalisée2</formula>
    </cfRule>
    <cfRule type="expression" dxfId="688" priority="892" stopIfTrue="1">
      <formula>AI41=CléPersonnalisée1</formula>
    </cfRule>
    <cfRule type="expression" dxfId="687" priority="893" stopIfTrue="1">
      <formula>AI41=CléMaladie</formula>
    </cfRule>
    <cfRule type="expression" dxfId="686" priority="894" stopIfTrue="1">
      <formula>AI41=CléPersonnelle</formula>
    </cfRule>
    <cfRule type="expression" dxfId="685" priority="895" stopIfTrue="1">
      <formula>AI41=CléCongés</formula>
    </cfRule>
  </conditionalFormatting>
  <conditionalFormatting sqref="AI45:AI46">
    <cfRule type="expression" priority="884" stopIfTrue="1">
      <formula>AI45=""</formula>
    </cfRule>
    <cfRule type="expression" dxfId="684" priority="885" stopIfTrue="1">
      <formula>AI45=CléPersonnalisée2</formula>
    </cfRule>
    <cfRule type="expression" dxfId="683" priority="886" stopIfTrue="1">
      <formula>AI45=CléPersonnalisée1</formula>
    </cfRule>
    <cfRule type="expression" dxfId="682" priority="887" stopIfTrue="1">
      <formula>AI45=CléMaladie</formula>
    </cfRule>
    <cfRule type="expression" dxfId="681" priority="888" stopIfTrue="1">
      <formula>AI45=CléPersonnelle</formula>
    </cfRule>
    <cfRule type="expression" dxfId="680" priority="889" stopIfTrue="1">
      <formula>AI45=CléCongés</formula>
    </cfRule>
  </conditionalFormatting>
  <conditionalFormatting sqref="AI49:AI50">
    <cfRule type="expression" priority="878" stopIfTrue="1">
      <formula>AI49=""</formula>
    </cfRule>
    <cfRule type="expression" dxfId="679" priority="879" stopIfTrue="1">
      <formula>AI49=CléPersonnalisée2</formula>
    </cfRule>
    <cfRule type="expression" dxfId="678" priority="880" stopIfTrue="1">
      <formula>AI49=CléPersonnalisée1</formula>
    </cfRule>
    <cfRule type="expression" dxfId="677" priority="881" stopIfTrue="1">
      <formula>AI49=CléMaladie</formula>
    </cfRule>
    <cfRule type="expression" dxfId="676" priority="882" stopIfTrue="1">
      <formula>AI49=CléPersonnelle</formula>
    </cfRule>
    <cfRule type="expression" dxfId="675" priority="883" stopIfTrue="1">
      <formula>AI49=CléCongés</formula>
    </cfRule>
  </conditionalFormatting>
  <conditionalFormatting sqref="AI53:AI54">
    <cfRule type="expression" priority="872" stopIfTrue="1">
      <formula>AI53=""</formula>
    </cfRule>
    <cfRule type="expression" dxfId="674" priority="873" stopIfTrue="1">
      <formula>AI53=CléPersonnalisée2</formula>
    </cfRule>
    <cfRule type="expression" dxfId="673" priority="874" stopIfTrue="1">
      <formula>AI53=CléPersonnalisée1</formula>
    </cfRule>
    <cfRule type="expression" dxfId="672" priority="875" stopIfTrue="1">
      <formula>AI53=CléMaladie</formula>
    </cfRule>
    <cfRule type="expression" dxfId="671" priority="876" stopIfTrue="1">
      <formula>AI53=CléPersonnelle</formula>
    </cfRule>
    <cfRule type="expression" dxfId="670" priority="877" stopIfTrue="1">
      <formula>AI53=CléCongés</formula>
    </cfRule>
  </conditionalFormatting>
  <conditionalFormatting sqref="AI61:AI62">
    <cfRule type="expression" priority="866" stopIfTrue="1">
      <formula>AI61=""</formula>
    </cfRule>
    <cfRule type="expression" dxfId="669" priority="867" stopIfTrue="1">
      <formula>AI61=CléPersonnalisée2</formula>
    </cfRule>
    <cfRule type="expression" dxfId="668" priority="868" stopIfTrue="1">
      <formula>AI61=CléPersonnalisée1</formula>
    </cfRule>
    <cfRule type="expression" dxfId="667" priority="869" stopIfTrue="1">
      <formula>AI61=CléMaladie</formula>
    </cfRule>
    <cfRule type="expression" dxfId="666" priority="870" stopIfTrue="1">
      <formula>AI61=CléPersonnelle</formula>
    </cfRule>
    <cfRule type="expression" dxfId="665" priority="871" stopIfTrue="1">
      <formula>AI61=CléCongés</formula>
    </cfRule>
  </conditionalFormatting>
  <conditionalFormatting sqref="AN11">
    <cfRule type="expression" priority="860" stopIfTrue="1">
      <formula>AN11=""</formula>
    </cfRule>
    <cfRule type="expression" dxfId="664" priority="861" stopIfTrue="1">
      <formula>AN11=CléPersonnalisée2</formula>
    </cfRule>
    <cfRule type="expression" dxfId="663" priority="862" stopIfTrue="1">
      <formula>AN11=CléPersonnalisée1</formula>
    </cfRule>
    <cfRule type="expression" dxfId="662" priority="863" stopIfTrue="1">
      <formula>AN11=CléMaladie</formula>
    </cfRule>
    <cfRule type="expression" dxfId="661" priority="864" stopIfTrue="1">
      <formula>AN11=CléPersonnelle</formula>
    </cfRule>
    <cfRule type="expression" dxfId="660" priority="865" stopIfTrue="1">
      <formula>AN11=CléCongés</formula>
    </cfRule>
  </conditionalFormatting>
  <conditionalFormatting sqref="AN15">
    <cfRule type="expression" priority="854" stopIfTrue="1">
      <formula>AN15=""</formula>
    </cfRule>
    <cfRule type="expression" dxfId="659" priority="855" stopIfTrue="1">
      <formula>AN15=CléPersonnalisée2</formula>
    </cfRule>
    <cfRule type="expression" dxfId="658" priority="856" stopIfTrue="1">
      <formula>AN15=CléPersonnalisée1</formula>
    </cfRule>
    <cfRule type="expression" dxfId="657" priority="857" stopIfTrue="1">
      <formula>AN15=CléMaladie</formula>
    </cfRule>
    <cfRule type="expression" dxfId="656" priority="858" stopIfTrue="1">
      <formula>AN15=CléPersonnelle</formula>
    </cfRule>
    <cfRule type="expression" dxfId="655" priority="859" stopIfTrue="1">
      <formula>AN15=CléCongés</formula>
    </cfRule>
  </conditionalFormatting>
  <conditionalFormatting sqref="AN19">
    <cfRule type="expression" priority="848" stopIfTrue="1">
      <formula>AN19=""</formula>
    </cfRule>
    <cfRule type="expression" dxfId="654" priority="849" stopIfTrue="1">
      <formula>AN19=CléPersonnalisée2</formula>
    </cfRule>
    <cfRule type="expression" dxfId="653" priority="850" stopIfTrue="1">
      <formula>AN19=CléPersonnalisée1</formula>
    </cfRule>
    <cfRule type="expression" dxfId="652" priority="851" stopIfTrue="1">
      <formula>AN19=CléMaladie</formula>
    </cfRule>
    <cfRule type="expression" dxfId="651" priority="852" stopIfTrue="1">
      <formula>AN19=CléPersonnelle</formula>
    </cfRule>
    <cfRule type="expression" dxfId="650" priority="853" stopIfTrue="1">
      <formula>AN19=CléCongés</formula>
    </cfRule>
  </conditionalFormatting>
  <conditionalFormatting sqref="AN23">
    <cfRule type="expression" priority="842" stopIfTrue="1">
      <formula>AN23=""</formula>
    </cfRule>
    <cfRule type="expression" dxfId="649" priority="843" stopIfTrue="1">
      <formula>AN23=CléPersonnalisée2</formula>
    </cfRule>
    <cfRule type="expression" dxfId="648" priority="844" stopIfTrue="1">
      <formula>AN23=CléPersonnalisée1</formula>
    </cfRule>
    <cfRule type="expression" dxfId="647" priority="845" stopIfTrue="1">
      <formula>AN23=CléMaladie</formula>
    </cfRule>
    <cfRule type="expression" dxfId="646" priority="846" stopIfTrue="1">
      <formula>AN23=CléPersonnelle</formula>
    </cfRule>
    <cfRule type="expression" dxfId="645" priority="847" stopIfTrue="1">
      <formula>AN23=CléCongés</formula>
    </cfRule>
  </conditionalFormatting>
  <conditionalFormatting sqref="AN27">
    <cfRule type="expression" priority="836" stopIfTrue="1">
      <formula>AN27=""</formula>
    </cfRule>
    <cfRule type="expression" dxfId="644" priority="837" stopIfTrue="1">
      <formula>AN27=CléPersonnalisée2</formula>
    </cfRule>
    <cfRule type="expression" dxfId="643" priority="838" stopIfTrue="1">
      <formula>AN27=CléPersonnalisée1</formula>
    </cfRule>
    <cfRule type="expression" dxfId="642" priority="839" stopIfTrue="1">
      <formula>AN27=CléMaladie</formula>
    </cfRule>
    <cfRule type="expression" dxfId="641" priority="840" stopIfTrue="1">
      <formula>AN27=CléPersonnelle</formula>
    </cfRule>
    <cfRule type="expression" dxfId="640" priority="841" stopIfTrue="1">
      <formula>AN27=CléCongés</formula>
    </cfRule>
  </conditionalFormatting>
  <conditionalFormatting sqref="AN31">
    <cfRule type="expression" priority="830" stopIfTrue="1">
      <formula>AN31=""</formula>
    </cfRule>
    <cfRule type="expression" dxfId="639" priority="831" stopIfTrue="1">
      <formula>AN31=CléPersonnalisée2</formula>
    </cfRule>
    <cfRule type="expression" dxfId="638" priority="832" stopIfTrue="1">
      <formula>AN31=CléPersonnalisée1</formula>
    </cfRule>
    <cfRule type="expression" dxfId="637" priority="833" stopIfTrue="1">
      <formula>AN31=CléMaladie</formula>
    </cfRule>
    <cfRule type="expression" dxfId="636" priority="834" stopIfTrue="1">
      <formula>AN31=CléPersonnelle</formula>
    </cfRule>
    <cfRule type="expression" dxfId="635" priority="835" stopIfTrue="1">
      <formula>AN31=CléCongés</formula>
    </cfRule>
  </conditionalFormatting>
  <conditionalFormatting sqref="AN35">
    <cfRule type="expression" priority="824" stopIfTrue="1">
      <formula>AN35=""</formula>
    </cfRule>
    <cfRule type="expression" dxfId="634" priority="825" stopIfTrue="1">
      <formula>AN35=CléPersonnalisée2</formula>
    </cfRule>
    <cfRule type="expression" dxfId="633" priority="826" stopIfTrue="1">
      <formula>AN35=CléPersonnalisée1</formula>
    </cfRule>
    <cfRule type="expression" dxfId="632" priority="827" stopIfTrue="1">
      <formula>AN35=CléMaladie</formula>
    </cfRule>
    <cfRule type="expression" dxfId="631" priority="828" stopIfTrue="1">
      <formula>AN35=CléPersonnelle</formula>
    </cfRule>
    <cfRule type="expression" dxfId="630" priority="829" stopIfTrue="1">
      <formula>AN35=CléCongés</formula>
    </cfRule>
  </conditionalFormatting>
  <conditionalFormatting sqref="AN39">
    <cfRule type="expression" priority="818" stopIfTrue="1">
      <formula>AN39=""</formula>
    </cfRule>
    <cfRule type="expression" dxfId="629" priority="819" stopIfTrue="1">
      <formula>AN39=CléPersonnalisée2</formula>
    </cfRule>
    <cfRule type="expression" dxfId="628" priority="820" stopIfTrue="1">
      <formula>AN39=CléPersonnalisée1</formula>
    </cfRule>
    <cfRule type="expression" dxfId="627" priority="821" stopIfTrue="1">
      <formula>AN39=CléMaladie</formula>
    </cfRule>
    <cfRule type="expression" dxfId="626" priority="822" stopIfTrue="1">
      <formula>AN39=CléPersonnelle</formula>
    </cfRule>
    <cfRule type="expression" dxfId="625" priority="823" stopIfTrue="1">
      <formula>AN39=CléCongés</formula>
    </cfRule>
  </conditionalFormatting>
  <conditionalFormatting sqref="AN43">
    <cfRule type="expression" priority="812" stopIfTrue="1">
      <formula>AN43=""</formula>
    </cfRule>
    <cfRule type="expression" dxfId="624" priority="813" stopIfTrue="1">
      <formula>AN43=CléPersonnalisée2</formula>
    </cfRule>
    <cfRule type="expression" dxfId="623" priority="814" stopIfTrue="1">
      <formula>AN43=CléPersonnalisée1</formula>
    </cfRule>
    <cfRule type="expression" dxfId="622" priority="815" stopIfTrue="1">
      <formula>AN43=CléMaladie</formula>
    </cfRule>
    <cfRule type="expression" dxfId="621" priority="816" stopIfTrue="1">
      <formula>AN43=CléPersonnelle</formula>
    </cfRule>
    <cfRule type="expression" dxfId="620" priority="817" stopIfTrue="1">
      <formula>AN43=CléCongés</formula>
    </cfRule>
  </conditionalFormatting>
  <conditionalFormatting sqref="AN47">
    <cfRule type="expression" priority="806" stopIfTrue="1">
      <formula>AN47=""</formula>
    </cfRule>
    <cfRule type="expression" dxfId="619" priority="807" stopIfTrue="1">
      <formula>AN47=CléPersonnalisée2</formula>
    </cfRule>
    <cfRule type="expression" dxfId="618" priority="808" stopIfTrue="1">
      <formula>AN47=CléPersonnalisée1</formula>
    </cfRule>
    <cfRule type="expression" dxfId="617" priority="809" stopIfTrue="1">
      <formula>AN47=CléMaladie</formula>
    </cfRule>
    <cfRule type="expression" dxfId="616" priority="810" stopIfTrue="1">
      <formula>AN47=CléPersonnelle</formula>
    </cfRule>
    <cfRule type="expression" dxfId="615" priority="811" stopIfTrue="1">
      <formula>AN47=CléCongés</formula>
    </cfRule>
  </conditionalFormatting>
  <conditionalFormatting sqref="AN51">
    <cfRule type="expression" priority="800" stopIfTrue="1">
      <formula>AN51=""</formula>
    </cfRule>
    <cfRule type="expression" dxfId="614" priority="801" stopIfTrue="1">
      <formula>AN51=CléPersonnalisée2</formula>
    </cfRule>
    <cfRule type="expression" dxfId="613" priority="802" stopIfTrue="1">
      <formula>AN51=CléPersonnalisée1</formula>
    </cfRule>
    <cfRule type="expression" dxfId="612" priority="803" stopIfTrue="1">
      <formula>AN51=CléMaladie</formula>
    </cfRule>
    <cfRule type="expression" dxfId="611" priority="804" stopIfTrue="1">
      <formula>AN51=CléPersonnelle</formula>
    </cfRule>
    <cfRule type="expression" dxfId="610" priority="805" stopIfTrue="1">
      <formula>AN51=CléCongés</formula>
    </cfRule>
  </conditionalFormatting>
  <conditionalFormatting sqref="AN55">
    <cfRule type="expression" priority="794" stopIfTrue="1">
      <formula>AN55=""</formula>
    </cfRule>
    <cfRule type="expression" dxfId="609" priority="795" stopIfTrue="1">
      <formula>AN55=CléPersonnalisée2</formula>
    </cfRule>
    <cfRule type="expression" dxfId="608" priority="796" stopIfTrue="1">
      <formula>AN55=CléPersonnalisée1</formula>
    </cfRule>
    <cfRule type="expression" dxfId="607" priority="797" stopIfTrue="1">
      <formula>AN55=CléMaladie</formula>
    </cfRule>
    <cfRule type="expression" dxfId="606" priority="798" stopIfTrue="1">
      <formula>AN55=CléPersonnelle</formula>
    </cfRule>
    <cfRule type="expression" dxfId="605" priority="799" stopIfTrue="1">
      <formula>AN55=CléCongés</formula>
    </cfRule>
  </conditionalFormatting>
  <conditionalFormatting sqref="AN63">
    <cfRule type="expression" priority="788" stopIfTrue="1">
      <formula>AN63=""</formula>
    </cfRule>
    <cfRule type="expression" dxfId="604" priority="789" stopIfTrue="1">
      <formula>AN63=CléPersonnalisée2</formula>
    </cfRule>
    <cfRule type="expression" dxfId="603" priority="790" stopIfTrue="1">
      <formula>AN63=CléPersonnalisée1</formula>
    </cfRule>
    <cfRule type="expression" dxfId="602" priority="791" stopIfTrue="1">
      <formula>AN63=CléMaladie</formula>
    </cfRule>
    <cfRule type="expression" dxfId="601" priority="792" stopIfTrue="1">
      <formula>AN63=CléPersonnelle</formula>
    </cfRule>
    <cfRule type="expression" dxfId="600" priority="793" stopIfTrue="1">
      <formula>AN63=CléCongés</formula>
    </cfRule>
  </conditionalFormatting>
  <conditionalFormatting sqref="AH7">
    <cfRule type="dataBar" priority="787">
      <dataBar>
        <cfvo type="min"/>
        <cfvo type="num" val="31"/>
        <color theme="2" tint="-0.249977111117893"/>
      </dataBar>
      <extLst>
        <ext xmlns:x14="http://schemas.microsoft.com/office/spreadsheetml/2009/9/main" uri="{B025F937-C7B1-47D3-B67F-A62EFF666E3E}">
          <x14:id>{1812202E-3B2E-4BB2-83AD-0238D50D6DDC}</x14:id>
        </ext>
      </extLst>
    </cfRule>
  </conditionalFormatting>
  <conditionalFormatting sqref="AI7:AL7">
    <cfRule type="expression" priority="781" stopIfTrue="1">
      <formula>AI7=""</formula>
    </cfRule>
    <cfRule type="expression" dxfId="599" priority="782" stopIfTrue="1">
      <formula>AI7=CléPersonnalisée2</formula>
    </cfRule>
    <cfRule type="expression" dxfId="598" priority="783" stopIfTrue="1">
      <formula>AI7=CléPersonnalisée1</formula>
    </cfRule>
    <cfRule type="expression" dxfId="597" priority="784" stopIfTrue="1">
      <formula>AI7=CléMaladie</formula>
    </cfRule>
    <cfRule type="expression" dxfId="596" priority="785" stopIfTrue="1">
      <formula>AI7=CléPersonnelle</formula>
    </cfRule>
    <cfRule type="expression" dxfId="595" priority="786" stopIfTrue="1">
      <formula>AI7=CléCongés</formula>
    </cfRule>
  </conditionalFormatting>
  <conditionalFormatting sqref="AM7">
    <cfRule type="expression" priority="775" stopIfTrue="1">
      <formula>AM7=""</formula>
    </cfRule>
    <cfRule type="expression" dxfId="594" priority="776" stopIfTrue="1">
      <formula>AM7=CléPersonnalisée2</formula>
    </cfRule>
    <cfRule type="expression" dxfId="593" priority="777" stopIfTrue="1">
      <formula>AM7=CléPersonnalisée1</formula>
    </cfRule>
    <cfRule type="expression" dxfId="592" priority="778" stopIfTrue="1">
      <formula>AM7=CléMaladie</formula>
    </cfRule>
    <cfRule type="expression" dxfId="591" priority="779" stopIfTrue="1">
      <formula>AM7=CléPersonnelle</formula>
    </cfRule>
    <cfRule type="expression" dxfId="590" priority="780" stopIfTrue="1">
      <formula>AM7=CléCongés</formula>
    </cfRule>
  </conditionalFormatting>
  <conditionalFormatting sqref="AO7">
    <cfRule type="expression" priority="769" stopIfTrue="1">
      <formula>AO7=""</formula>
    </cfRule>
    <cfRule type="expression" dxfId="589" priority="770" stopIfTrue="1">
      <formula>AO7=CléPersonnalisée2</formula>
    </cfRule>
    <cfRule type="expression" dxfId="588" priority="771" stopIfTrue="1">
      <formula>AO7=CléPersonnalisée1</formula>
    </cfRule>
    <cfRule type="expression" dxfId="587" priority="772" stopIfTrue="1">
      <formula>AO7=CléMaladie</formula>
    </cfRule>
    <cfRule type="expression" dxfId="586" priority="773" stopIfTrue="1">
      <formula>AO7=CléPersonnelle</formula>
    </cfRule>
    <cfRule type="expression" dxfId="585" priority="774" stopIfTrue="1">
      <formula>AO7=CléCongés</formula>
    </cfRule>
  </conditionalFormatting>
  <conditionalFormatting sqref="AN7">
    <cfRule type="expression" priority="763" stopIfTrue="1">
      <formula>AN7=""</formula>
    </cfRule>
    <cfRule type="expression" dxfId="584" priority="764" stopIfTrue="1">
      <formula>AN7=CléPersonnalisée2</formula>
    </cfRule>
    <cfRule type="expression" dxfId="583" priority="765" stopIfTrue="1">
      <formula>AN7=CléPersonnalisée1</formula>
    </cfRule>
    <cfRule type="expression" dxfId="582" priority="766" stopIfTrue="1">
      <formula>AN7=CléMaladie</formula>
    </cfRule>
    <cfRule type="expression" dxfId="581" priority="767" stopIfTrue="1">
      <formula>AN7=CléPersonnelle</formula>
    </cfRule>
    <cfRule type="expression" dxfId="580" priority="768" stopIfTrue="1">
      <formula>AN7=CléCongés</formula>
    </cfRule>
  </conditionalFormatting>
  <conditionalFormatting sqref="AQ7">
    <cfRule type="expression" priority="757" stopIfTrue="1">
      <formula>AQ7=""</formula>
    </cfRule>
    <cfRule type="expression" dxfId="579" priority="758" stopIfTrue="1">
      <formula>AQ7=CléPersonnalisée2</formula>
    </cfRule>
    <cfRule type="expression" dxfId="578" priority="759" stopIfTrue="1">
      <formula>AQ7=CléPersonnalisée1</formula>
    </cfRule>
    <cfRule type="expression" dxfId="577" priority="760" stopIfTrue="1">
      <formula>AQ7=CléMaladie</formula>
    </cfRule>
    <cfRule type="expression" dxfId="576" priority="761" stopIfTrue="1">
      <formula>AQ7=CléPersonnelle</formula>
    </cfRule>
    <cfRule type="expression" dxfId="575" priority="762" stopIfTrue="1">
      <formula>AQ7=CléCongés</formula>
    </cfRule>
  </conditionalFormatting>
  <conditionalFormatting sqref="AQ63">
    <cfRule type="expression" priority="533" stopIfTrue="1">
      <formula>AQ63=""</formula>
    </cfRule>
    <cfRule type="expression" dxfId="574" priority="534" stopIfTrue="1">
      <formula>AQ63=CléPersonnalisée2</formula>
    </cfRule>
    <cfRule type="expression" dxfId="573" priority="535" stopIfTrue="1">
      <formula>AQ63=CléPersonnalisée1</formula>
    </cfRule>
    <cfRule type="expression" dxfId="572" priority="536" stopIfTrue="1">
      <formula>AQ63=CléMaladie</formula>
    </cfRule>
    <cfRule type="expression" dxfId="571" priority="537" stopIfTrue="1">
      <formula>AQ63=CléPersonnelle</formula>
    </cfRule>
    <cfRule type="expression" dxfId="570" priority="538" stopIfTrue="1">
      <formula>AQ63=CléCongés</formula>
    </cfRule>
  </conditionalFormatting>
  <conditionalFormatting sqref="AQ67">
    <cfRule type="expression" priority="471" stopIfTrue="1">
      <formula>AQ67=""</formula>
    </cfRule>
    <cfRule type="expression" dxfId="569" priority="472" stopIfTrue="1">
      <formula>AQ67=CléPersonnalisée2</formula>
    </cfRule>
    <cfRule type="expression" dxfId="568" priority="473" stopIfTrue="1">
      <formula>AQ67=CléPersonnalisée1</formula>
    </cfRule>
    <cfRule type="expression" dxfId="567" priority="474" stopIfTrue="1">
      <formula>AQ67=CléMaladie</formula>
    </cfRule>
    <cfRule type="expression" dxfId="566" priority="475" stopIfTrue="1">
      <formula>AQ67=CléPersonnelle</formula>
    </cfRule>
    <cfRule type="expression" dxfId="565" priority="476" stopIfTrue="1">
      <formula>AQ67=CléCongés</formula>
    </cfRule>
  </conditionalFormatting>
  <conditionalFormatting sqref="AQ71">
    <cfRule type="expression" priority="409" stopIfTrue="1">
      <formula>AQ71=""</formula>
    </cfRule>
    <cfRule type="expression" dxfId="564" priority="410" stopIfTrue="1">
      <formula>AQ71=CléPersonnalisée2</formula>
    </cfRule>
    <cfRule type="expression" dxfId="563" priority="411" stopIfTrue="1">
      <formula>AQ71=CléPersonnalisée1</formula>
    </cfRule>
    <cfRule type="expression" dxfId="562" priority="412" stopIfTrue="1">
      <formula>AQ71=CléMaladie</formula>
    </cfRule>
    <cfRule type="expression" dxfId="561" priority="413" stopIfTrue="1">
      <formula>AQ71=CléPersonnelle</formula>
    </cfRule>
    <cfRule type="expression" dxfId="560" priority="414" stopIfTrue="1">
      <formula>AQ71=CléCongés</formula>
    </cfRule>
  </conditionalFormatting>
  <conditionalFormatting sqref="AQ79">
    <cfRule type="expression" priority="285" stopIfTrue="1">
      <formula>AQ79=""</formula>
    </cfRule>
    <cfRule type="expression" dxfId="559" priority="286" stopIfTrue="1">
      <formula>AQ79=CléPersonnalisée2</formula>
    </cfRule>
    <cfRule type="expression" dxfId="558" priority="287" stopIfTrue="1">
      <formula>AQ79=CléPersonnalisée1</formula>
    </cfRule>
    <cfRule type="expression" dxfId="557" priority="288" stopIfTrue="1">
      <formula>AQ79=CléMaladie</formula>
    </cfRule>
    <cfRule type="expression" dxfId="556" priority="289" stopIfTrue="1">
      <formula>AQ79=CléPersonnelle</formula>
    </cfRule>
    <cfRule type="expression" dxfId="555" priority="290" stopIfTrue="1">
      <formula>AQ79=CléCongés</formula>
    </cfRule>
  </conditionalFormatting>
  <conditionalFormatting sqref="C58:AG59">
    <cfRule type="expression" priority="750" stopIfTrue="1">
      <formula>C58=""</formula>
    </cfRule>
    <cfRule type="expression" dxfId="554" priority="751" stopIfTrue="1">
      <formula>C58=CléPersonnalisée2</formula>
    </cfRule>
    <cfRule type="expression" dxfId="553" priority="752" stopIfTrue="1">
      <formula>C58=CléPersonnalisée1</formula>
    </cfRule>
    <cfRule type="expression" dxfId="552" priority="753" stopIfTrue="1">
      <formula>C58=CléMaladie</formula>
    </cfRule>
    <cfRule type="expression" dxfId="551" priority="754" stopIfTrue="1">
      <formula>C58=CléPersonnelle</formula>
    </cfRule>
    <cfRule type="expression" dxfId="550" priority="755" stopIfTrue="1">
      <formula>C58=CléCongés</formula>
    </cfRule>
  </conditionalFormatting>
  <conditionalFormatting sqref="AH59">
    <cfRule type="dataBar" priority="756">
      <dataBar>
        <cfvo type="min"/>
        <cfvo type="num" val="31"/>
        <color theme="2" tint="-0.249977111117893"/>
      </dataBar>
      <extLst>
        <ext xmlns:x14="http://schemas.microsoft.com/office/spreadsheetml/2009/9/main" uri="{B025F937-C7B1-47D3-B67F-A62EFF666E3E}">
          <x14:id>{2B57AB7F-5DD9-4E11-B756-E796D3605439}</x14:id>
        </ext>
      </extLst>
    </cfRule>
  </conditionalFormatting>
  <conditionalFormatting sqref="AI59:AL59 AJ57:AL58">
    <cfRule type="expression" priority="744" stopIfTrue="1">
      <formula>AI57=""</formula>
    </cfRule>
    <cfRule type="expression" dxfId="549" priority="745" stopIfTrue="1">
      <formula>AI57=CléPersonnalisée2</formula>
    </cfRule>
    <cfRule type="expression" dxfId="548" priority="746" stopIfTrue="1">
      <formula>AI57=CléPersonnalisée1</formula>
    </cfRule>
    <cfRule type="expression" dxfId="547" priority="747" stopIfTrue="1">
      <formula>AI57=CléMaladie</formula>
    </cfRule>
    <cfRule type="expression" dxfId="546" priority="748" stopIfTrue="1">
      <formula>AI57=CléPersonnelle</formula>
    </cfRule>
    <cfRule type="expression" dxfId="545" priority="749" stopIfTrue="1">
      <formula>AI57=CléCongés</formula>
    </cfRule>
  </conditionalFormatting>
  <conditionalFormatting sqref="AQ57:AR58">
    <cfRule type="expression" priority="732" stopIfTrue="1">
      <formula>AQ57=""</formula>
    </cfRule>
    <cfRule type="expression" dxfId="544" priority="733" stopIfTrue="1">
      <formula>AQ57=CléPersonnalisée2</formula>
    </cfRule>
    <cfRule type="expression" dxfId="543" priority="734" stopIfTrue="1">
      <formula>AQ57=CléPersonnalisée1</formula>
    </cfRule>
    <cfRule type="expression" dxfId="542" priority="735" stopIfTrue="1">
      <formula>AQ57=CléMaladie</formula>
    </cfRule>
    <cfRule type="expression" dxfId="541" priority="736" stopIfTrue="1">
      <formula>AQ57=CléPersonnelle</formula>
    </cfRule>
    <cfRule type="expression" dxfId="540" priority="737" stopIfTrue="1">
      <formula>AQ57=CléCongés</formula>
    </cfRule>
  </conditionalFormatting>
  <conditionalFormatting sqref="AH57:AH58">
    <cfRule type="dataBar" priority="719">
      <dataBar>
        <cfvo type="min"/>
        <cfvo type="num" val="31"/>
        <color theme="2" tint="-0.249977111117893"/>
      </dataBar>
      <extLst>
        <ext xmlns:x14="http://schemas.microsoft.com/office/spreadsheetml/2009/9/main" uri="{B025F937-C7B1-47D3-B67F-A62EFF666E3E}">
          <x14:id>{8997A24A-3529-4F42-9930-6E827F2F62BD}</x14:id>
        </ext>
      </extLst>
    </cfRule>
  </conditionalFormatting>
  <conditionalFormatting sqref="AO59">
    <cfRule type="expression" priority="713" stopIfTrue="1">
      <formula>AO59=""</formula>
    </cfRule>
    <cfRule type="expression" dxfId="539" priority="714" stopIfTrue="1">
      <formula>AO59=CléPersonnalisée2</formula>
    </cfRule>
    <cfRule type="expression" dxfId="538" priority="715" stopIfTrue="1">
      <formula>AO59=CléPersonnalisée1</formula>
    </cfRule>
    <cfRule type="expression" dxfId="537" priority="716" stopIfTrue="1">
      <formula>AO59=CléMaladie</formula>
    </cfRule>
    <cfRule type="expression" dxfId="536" priority="717" stopIfTrue="1">
      <formula>AO59=CléPersonnelle</formula>
    </cfRule>
    <cfRule type="expression" dxfId="535" priority="718" stopIfTrue="1">
      <formula>AO59=CléCongés</formula>
    </cfRule>
  </conditionalFormatting>
  <conditionalFormatting sqref="AI57:AI58">
    <cfRule type="expression" priority="707" stopIfTrue="1">
      <formula>AI57=""</formula>
    </cfRule>
    <cfRule type="expression" dxfId="534" priority="708" stopIfTrue="1">
      <formula>AI57=CléPersonnalisée2</formula>
    </cfRule>
    <cfRule type="expression" dxfId="533" priority="709" stopIfTrue="1">
      <formula>AI57=CléPersonnalisée1</formula>
    </cfRule>
    <cfRule type="expression" dxfId="532" priority="710" stopIfTrue="1">
      <formula>AI57=CléMaladie</formula>
    </cfRule>
    <cfRule type="expression" dxfId="531" priority="711" stopIfTrue="1">
      <formula>AI57=CléPersonnelle</formula>
    </cfRule>
    <cfRule type="expression" dxfId="530" priority="712" stopIfTrue="1">
      <formula>AI57=CléCongés</formula>
    </cfRule>
  </conditionalFormatting>
  <conditionalFormatting sqref="AN59">
    <cfRule type="expression" priority="701" stopIfTrue="1">
      <formula>AN59=""</formula>
    </cfRule>
    <cfRule type="expression" dxfId="529" priority="702" stopIfTrue="1">
      <formula>AN59=CléPersonnalisée2</formula>
    </cfRule>
    <cfRule type="expression" dxfId="528" priority="703" stopIfTrue="1">
      <formula>AN59=CléPersonnalisée1</formula>
    </cfRule>
    <cfRule type="expression" dxfId="527" priority="704" stopIfTrue="1">
      <formula>AN59=CléMaladie</formula>
    </cfRule>
    <cfRule type="expression" dxfId="526" priority="705" stopIfTrue="1">
      <formula>AN59=CléPersonnelle</formula>
    </cfRule>
    <cfRule type="expression" dxfId="525" priority="706" stopIfTrue="1">
      <formula>AN59=CléCongés</formula>
    </cfRule>
  </conditionalFormatting>
  <conditionalFormatting sqref="AR11">
    <cfRule type="expression" priority="695" stopIfTrue="1">
      <formula>AR11=""</formula>
    </cfRule>
    <cfRule type="expression" dxfId="524" priority="696" stopIfTrue="1">
      <formula>AR11=CléPersonnalisée2</formula>
    </cfRule>
    <cfRule type="expression" dxfId="523" priority="697" stopIfTrue="1">
      <formula>AR11=CléPersonnalisée1</formula>
    </cfRule>
    <cfRule type="expression" dxfId="522" priority="698" stopIfTrue="1">
      <formula>AR11=CléMaladie</formula>
    </cfRule>
    <cfRule type="expression" dxfId="521" priority="699" stopIfTrue="1">
      <formula>AR11=CléPersonnelle</formula>
    </cfRule>
    <cfRule type="expression" dxfId="520" priority="700" stopIfTrue="1">
      <formula>AR11=CléCongés</formula>
    </cfRule>
  </conditionalFormatting>
  <conditionalFormatting sqref="AQ11">
    <cfRule type="expression" priority="689" stopIfTrue="1">
      <formula>AQ11=""</formula>
    </cfRule>
    <cfRule type="expression" dxfId="519" priority="690" stopIfTrue="1">
      <formula>AQ11=CléPersonnalisée2</formula>
    </cfRule>
    <cfRule type="expression" dxfId="518" priority="691" stopIfTrue="1">
      <formula>AQ11=CléPersonnalisée1</formula>
    </cfRule>
    <cfRule type="expression" dxfId="517" priority="692" stopIfTrue="1">
      <formula>AQ11=CléMaladie</formula>
    </cfRule>
    <cfRule type="expression" dxfId="516" priority="693" stopIfTrue="1">
      <formula>AQ11=CléPersonnelle</formula>
    </cfRule>
    <cfRule type="expression" dxfId="515" priority="694" stopIfTrue="1">
      <formula>AQ11=CléCongés</formula>
    </cfRule>
  </conditionalFormatting>
  <conditionalFormatting sqref="AR15">
    <cfRule type="expression" priority="683" stopIfTrue="1">
      <formula>AR15=""</formula>
    </cfRule>
    <cfRule type="expression" dxfId="514" priority="684" stopIfTrue="1">
      <formula>AR15=CléPersonnalisée2</formula>
    </cfRule>
    <cfRule type="expression" dxfId="513" priority="685" stopIfTrue="1">
      <formula>AR15=CléPersonnalisée1</formula>
    </cfRule>
    <cfRule type="expression" dxfId="512" priority="686" stopIfTrue="1">
      <formula>AR15=CléMaladie</formula>
    </cfRule>
    <cfRule type="expression" dxfId="511" priority="687" stopIfTrue="1">
      <formula>AR15=CléPersonnelle</formula>
    </cfRule>
    <cfRule type="expression" dxfId="510" priority="688" stopIfTrue="1">
      <formula>AR15=CléCongés</formula>
    </cfRule>
  </conditionalFormatting>
  <conditionalFormatting sqref="AQ15">
    <cfRule type="expression" priority="677" stopIfTrue="1">
      <formula>AQ15=""</formula>
    </cfRule>
    <cfRule type="expression" dxfId="509" priority="678" stopIfTrue="1">
      <formula>AQ15=CléPersonnalisée2</formula>
    </cfRule>
    <cfRule type="expression" dxfId="508" priority="679" stopIfTrue="1">
      <formula>AQ15=CléPersonnalisée1</formula>
    </cfRule>
    <cfRule type="expression" dxfId="507" priority="680" stopIfTrue="1">
      <formula>AQ15=CléMaladie</formula>
    </cfRule>
    <cfRule type="expression" dxfId="506" priority="681" stopIfTrue="1">
      <formula>AQ15=CléPersonnelle</formula>
    </cfRule>
    <cfRule type="expression" dxfId="505" priority="682" stopIfTrue="1">
      <formula>AQ15=CléCongés</formula>
    </cfRule>
  </conditionalFormatting>
  <conditionalFormatting sqref="AR19">
    <cfRule type="expression" priority="671" stopIfTrue="1">
      <formula>AR19=""</formula>
    </cfRule>
    <cfRule type="expression" dxfId="504" priority="672" stopIfTrue="1">
      <formula>AR19=CléPersonnalisée2</formula>
    </cfRule>
    <cfRule type="expression" dxfId="503" priority="673" stopIfTrue="1">
      <formula>AR19=CléPersonnalisée1</formula>
    </cfRule>
    <cfRule type="expression" dxfId="502" priority="674" stopIfTrue="1">
      <formula>AR19=CléMaladie</formula>
    </cfRule>
    <cfRule type="expression" dxfId="501" priority="675" stopIfTrue="1">
      <formula>AR19=CléPersonnelle</formula>
    </cfRule>
    <cfRule type="expression" dxfId="500" priority="676" stopIfTrue="1">
      <formula>AR19=CléCongés</formula>
    </cfRule>
  </conditionalFormatting>
  <conditionalFormatting sqref="AQ19">
    <cfRule type="expression" priority="665" stopIfTrue="1">
      <formula>AQ19=""</formula>
    </cfRule>
    <cfRule type="expression" dxfId="499" priority="666" stopIfTrue="1">
      <formula>AQ19=CléPersonnalisée2</formula>
    </cfRule>
    <cfRule type="expression" dxfId="498" priority="667" stopIfTrue="1">
      <formula>AQ19=CléPersonnalisée1</formula>
    </cfRule>
    <cfRule type="expression" dxfId="497" priority="668" stopIfTrue="1">
      <formula>AQ19=CléMaladie</formula>
    </cfRule>
    <cfRule type="expression" dxfId="496" priority="669" stopIfTrue="1">
      <formula>AQ19=CléPersonnelle</formula>
    </cfRule>
    <cfRule type="expression" dxfId="495" priority="670" stopIfTrue="1">
      <formula>AQ19=CléCongés</formula>
    </cfRule>
  </conditionalFormatting>
  <conditionalFormatting sqref="AR23">
    <cfRule type="expression" priority="659" stopIfTrue="1">
      <formula>AR23=""</formula>
    </cfRule>
    <cfRule type="expression" dxfId="494" priority="660" stopIfTrue="1">
      <formula>AR23=CléPersonnalisée2</formula>
    </cfRule>
    <cfRule type="expression" dxfId="493" priority="661" stopIfTrue="1">
      <formula>AR23=CléPersonnalisée1</formula>
    </cfRule>
    <cfRule type="expression" dxfId="492" priority="662" stopIfTrue="1">
      <formula>AR23=CléMaladie</formula>
    </cfRule>
    <cfRule type="expression" dxfId="491" priority="663" stopIfTrue="1">
      <formula>AR23=CléPersonnelle</formula>
    </cfRule>
    <cfRule type="expression" dxfId="490" priority="664" stopIfTrue="1">
      <formula>AR23=CléCongés</formula>
    </cfRule>
  </conditionalFormatting>
  <conditionalFormatting sqref="AQ23">
    <cfRule type="expression" priority="653" stopIfTrue="1">
      <formula>AQ23=""</formula>
    </cfRule>
    <cfRule type="expression" dxfId="489" priority="654" stopIfTrue="1">
      <formula>AQ23=CléPersonnalisée2</formula>
    </cfRule>
    <cfRule type="expression" dxfId="488" priority="655" stopIfTrue="1">
      <formula>AQ23=CléPersonnalisée1</formula>
    </cfRule>
    <cfRule type="expression" dxfId="487" priority="656" stopIfTrue="1">
      <formula>AQ23=CléMaladie</formula>
    </cfRule>
    <cfRule type="expression" dxfId="486" priority="657" stopIfTrue="1">
      <formula>AQ23=CléPersonnelle</formula>
    </cfRule>
    <cfRule type="expression" dxfId="485" priority="658" stopIfTrue="1">
      <formula>AQ23=CléCongés</formula>
    </cfRule>
  </conditionalFormatting>
  <conditionalFormatting sqref="AR27">
    <cfRule type="expression" priority="647" stopIfTrue="1">
      <formula>AR27=""</formula>
    </cfRule>
    <cfRule type="expression" dxfId="484" priority="648" stopIfTrue="1">
      <formula>AR27=CléPersonnalisée2</formula>
    </cfRule>
    <cfRule type="expression" dxfId="483" priority="649" stopIfTrue="1">
      <formula>AR27=CléPersonnalisée1</formula>
    </cfRule>
    <cfRule type="expression" dxfId="482" priority="650" stopIfTrue="1">
      <formula>AR27=CléMaladie</formula>
    </cfRule>
    <cfRule type="expression" dxfId="481" priority="651" stopIfTrue="1">
      <formula>AR27=CléPersonnelle</formula>
    </cfRule>
    <cfRule type="expression" dxfId="480" priority="652" stopIfTrue="1">
      <formula>AR27=CléCongés</formula>
    </cfRule>
  </conditionalFormatting>
  <conditionalFormatting sqref="AQ27">
    <cfRule type="expression" priority="641" stopIfTrue="1">
      <formula>AQ27=""</formula>
    </cfRule>
    <cfRule type="expression" dxfId="479" priority="642" stopIfTrue="1">
      <formula>AQ27=CléPersonnalisée2</formula>
    </cfRule>
    <cfRule type="expression" dxfId="478" priority="643" stopIfTrue="1">
      <formula>AQ27=CléPersonnalisée1</formula>
    </cfRule>
    <cfRule type="expression" dxfId="477" priority="644" stopIfTrue="1">
      <formula>AQ27=CléMaladie</formula>
    </cfRule>
    <cfRule type="expression" dxfId="476" priority="645" stopIfTrue="1">
      <formula>AQ27=CléPersonnelle</formula>
    </cfRule>
    <cfRule type="expression" dxfId="475" priority="646" stopIfTrue="1">
      <formula>AQ27=CléCongés</formula>
    </cfRule>
  </conditionalFormatting>
  <conditionalFormatting sqref="AR31">
    <cfRule type="expression" priority="635" stopIfTrue="1">
      <formula>AR31=""</formula>
    </cfRule>
    <cfRule type="expression" dxfId="474" priority="636" stopIfTrue="1">
      <formula>AR31=CléPersonnalisée2</formula>
    </cfRule>
    <cfRule type="expression" dxfId="473" priority="637" stopIfTrue="1">
      <formula>AR31=CléPersonnalisée1</formula>
    </cfRule>
    <cfRule type="expression" dxfId="472" priority="638" stopIfTrue="1">
      <formula>AR31=CléMaladie</formula>
    </cfRule>
    <cfRule type="expression" dxfId="471" priority="639" stopIfTrue="1">
      <formula>AR31=CléPersonnelle</formula>
    </cfRule>
    <cfRule type="expression" dxfId="470" priority="640" stopIfTrue="1">
      <formula>AR31=CléCongés</formula>
    </cfRule>
  </conditionalFormatting>
  <conditionalFormatting sqref="AQ31">
    <cfRule type="expression" priority="629" stopIfTrue="1">
      <formula>AQ31=""</formula>
    </cfRule>
    <cfRule type="expression" dxfId="469" priority="630" stopIfTrue="1">
      <formula>AQ31=CléPersonnalisée2</formula>
    </cfRule>
    <cfRule type="expression" dxfId="468" priority="631" stopIfTrue="1">
      <formula>AQ31=CléPersonnalisée1</formula>
    </cfRule>
    <cfRule type="expression" dxfId="467" priority="632" stopIfTrue="1">
      <formula>AQ31=CléMaladie</formula>
    </cfRule>
    <cfRule type="expression" dxfId="466" priority="633" stopIfTrue="1">
      <formula>AQ31=CléPersonnelle</formula>
    </cfRule>
    <cfRule type="expression" dxfId="465" priority="634" stopIfTrue="1">
      <formula>AQ31=CléCongés</formula>
    </cfRule>
  </conditionalFormatting>
  <conditionalFormatting sqref="AR35">
    <cfRule type="expression" priority="623" stopIfTrue="1">
      <formula>AR35=""</formula>
    </cfRule>
    <cfRule type="expression" dxfId="464" priority="624" stopIfTrue="1">
      <formula>AR35=CléPersonnalisée2</formula>
    </cfRule>
    <cfRule type="expression" dxfId="463" priority="625" stopIfTrue="1">
      <formula>AR35=CléPersonnalisée1</formula>
    </cfRule>
    <cfRule type="expression" dxfId="462" priority="626" stopIfTrue="1">
      <formula>AR35=CléMaladie</formula>
    </cfRule>
    <cfRule type="expression" dxfId="461" priority="627" stopIfTrue="1">
      <formula>AR35=CléPersonnelle</formula>
    </cfRule>
    <cfRule type="expression" dxfId="460" priority="628" stopIfTrue="1">
      <formula>AR35=CléCongés</formula>
    </cfRule>
  </conditionalFormatting>
  <conditionalFormatting sqref="AQ35">
    <cfRule type="expression" priority="617" stopIfTrue="1">
      <formula>AQ35=""</formula>
    </cfRule>
    <cfRule type="expression" dxfId="459" priority="618" stopIfTrue="1">
      <formula>AQ35=CléPersonnalisée2</formula>
    </cfRule>
    <cfRule type="expression" dxfId="458" priority="619" stopIfTrue="1">
      <formula>AQ35=CléPersonnalisée1</formula>
    </cfRule>
    <cfRule type="expression" dxfId="457" priority="620" stopIfTrue="1">
      <formula>AQ35=CléMaladie</formula>
    </cfRule>
    <cfRule type="expression" dxfId="456" priority="621" stopIfTrue="1">
      <formula>AQ35=CléPersonnelle</formula>
    </cfRule>
    <cfRule type="expression" dxfId="455" priority="622" stopIfTrue="1">
      <formula>AQ35=CléCongés</formula>
    </cfRule>
  </conditionalFormatting>
  <conditionalFormatting sqref="AR39">
    <cfRule type="expression" priority="611" stopIfTrue="1">
      <formula>AR39=""</formula>
    </cfRule>
    <cfRule type="expression" dxfId="454" priority="612" stopIfTrue="1">
      <formula>AR39=CléPersonnalisée2</formula>
    </cfRule>
    <cfRule type="expression" dxfId="453" priority="613" stopIfTrue="1">
      <formula>AR39=CléPersonnalisée1</formula>
    </cfRule>
    <cfRule type="expression" dxfId="452" priority="614" stopIfTrue="1">
      <formula>AR39=CléMaladie</formula>
    </cfRule>
    <cfRule type="expression" dxfId="451" priority="615" stopIfTrue="1">
      <formula>AR39=CléPersonnelle</formula>
    </cfRule>
    <cfRule type="expression" dxfId="450" priority="616" stopIfTrue="1">
      <formula>AR39=CléCongés</formula>
    </cfRule>
  </conditionalFormatting>
  <conditionalFormatting sqref="AQ39">
    <cfRule type="expression" priority="605" stopIfTrue="1">
      <formula>AQ39=""</formula>
    </cfRule>
    <cfRule type="expression" dxfId="449" priority="606" stopIfTrue="1">
      <formula>AQ39=CléPersonnalisée2</formula>
    </cfRule>
    <cfRule type="expression" dxfId="448" priority="607" stopIfTrue="1">
      <formula>AQ39=CléPersonnalisée1</formula>
    </cfRule>
    <cfRule type="expression" dxfId="447" priority="608" stopIfTrue="1">
      <formula>AQ39=CléMaladie</formula>
    </cfRule>
    <cfRule type="expression" dxfId="446" priority="609" stopIfTrue="1">
      <formula>AQ39=CléPersonnelle</formula>
    </cfRule>
    <cfRule type="expression" dxfId="445" priority="610" stopIfTrue="1">
      <formula>AQ39=CléCongés</formula>
    </cfRule>
  </conditionalFormatting>
  <conditionalFormatting sqref="AR43">
    <cfRule type="expression" priority="599" stopIfTrue="1">
      <formula>AR43=""</formula>
    </cfRule>
    <cfRule type="expression" dxfId="444" priority="600" stopIfTrue="1">
      <formula>AR43=CléPersonnalisée2</formula>
    </cfRule>
    <cfRule type="expression" dxfId="443" priority="601" stopIfTrue="1">
      <formula>AR43=CléPersonnalisée1</formula>
    </cfRule>
    <cfRule type="expression" dxfId="442" priority="602" stopIfTrue="1">
      <formula>AR43=CléMaladie</formula>
    </cfRule>
    <cfRule type="expression" dxfId="441" priority="603" stopIfTrue="1">
      <formula>AR43=CléPersonnelle</formula>
    </cfRule>
    <cfRule type="expression" dxfId="440" priority="604" stopIfTrue="1">
      <formula>AR43=CléCongés</formula>
    </cfRule>
  </conditionalFormatting>
  <conditionalFormatting sqref="AQ43">
    <cfRule type="expression" priority="593" stopIfTrue="1">
      <formula>AQ43=""</formula>
    </cfRule>
    <cfRule type="expression" dxfId="439" priority="594" stopIfTrue="1">
      <formula>AQ43=CléPersonnalisée2</formula>
    </cfRule>
    <cfRule type="expression" dxfId="438" priority="595" stopIfTrue="1">
      <formula>AQ43=CléPersonnalisée1</formula>
    </cfRule>
    <cfRule type="expression" dxfId="437" priority="596" stopIfTrue="1">
      <formula>AQ43=CléMaladie</formula>
    </cfRule>
    <cfRule type="expression" dxfId="436" priority="597" stopIfTrue="1">
      <formula>AQ43=CléPersonnelle</formula>
    </cfRule>
    <cfRule type="expression" dxfId="435" priority="598" stopIfTrue="1">
      <formula>AQ43=CléCongés</formula>
    </cfRule>
  </conditionalFormatting>
  <conditionalFormatting sqref="AR47">
    <cfRule type="expression" priority="587" stopIfTrue="1">
      <formula>AR47=""</formula>
    </cfRule>
    <cfRule type="expression" dxfId="434" priority="588" stopIfTrue="1">
      <formula>AR47=CléPersonnalisée2</formula>
    </cfRule>
    <cfRule type="expression" dxfId="433" priority="589" stopIfTrue="1">
      <formula>AR47=CléPersonnalisée1</formula>
    </cfRule>
    <cfRule type="expression" dxfId="432" priority="590" stopIfTrue="1">
      <formula>AR47=CléMaladie</formula>
    </cfRule>
    <cfRule type="expression" dxfId="431" priority="591" stopIfTrue="1">
      <formula>AR47=CléPersonnelle</formula>
    </cfRule>
    <cfRule type="expression" dxfId="430" priority="592" stopIfTrue="1">
      <formula>AR47=CléCongés</formula>
    </cfRule>
  </conditionalFormatting>
  <conditionalFormatting sqref="AQ47">
    <cfRule type="expression" priority="581" stopIfTrue="1">
      <formula>AQ47=""</formula>
    </cfRule>
    <cfRule type="expression" dxfId="429" priority="582" stopIfTrue="1">
      <formula>AQ47=CléPersonnalisée2</formula>
    </cfRule>
    <cfRule type="expression" dxfId="428" priority="583" stopIfTrue="1">
      <formula>AQ47=CléPersonnalisée1</formula>
    </cfRule>
    <cfRule type="expression" dxfId="427" priority="584" stopIfTrue="1">
      <formula>AQ47=CléMaladie</formula>
    </cfRule>
    <cfRule type="expression" dxfId="426" priority="585" stopIfTrue="1">
      <formula>AQ47=CléPersonnelle</formula>
    </cfRule>
    <cfRule type="expression" dxfId="425" priority="586" stopIfTrue="1">
      <formula>AQ47=CléCongés</formula>
    </cfRule>
  </conditionalFormatting>
  <conditionalFormatting sqref="AR51">
    <cfRule type="expression" priority="575" stopIfTrue="1">
      <formula>AR51=""</formula>
    </cfRule>
    <cfRule type="expression" dxfId="424" priority="576" stopIfTrue="1">
      <formula>AR51=CléPersonnalisée2</formula>
    </cfRule>
    <cfRule type="expression" dxfId="423" priority="577" stopIfTrue="1">
      <formula>AR51=CléPersonnalisée1</formula>
    </cfRule>
    <cfRule type="expression" dxfId="422" priority="578" stopIfTrue="1">
      <formula>AR51=CléMaladie</formula>
    </cfRule>
    <cfRule type="expression" dxfId="421" priority="579" stopIfTrue="1">
      <formula>AR51=CléPersonnelle</formula>
    </cfRule>
    <cfRule type="expression" dxfId="420" priority="580" stopIfTrue="1">
      <formula>AR51=CléCongés</formula>
    </cfRule>
  </conditionalFormatting>
  <conditionalFormatting sqref="AQ51">
    <cfRule type="expression" priority="569" stopIfTrue="1">
      <formula>AQ51=""</formula>
    </cfRule>
    <cfRule type="expression" dxfId="419" priority="570" stopIfTrue="1">
      <formula>AQ51=CléPersonnalisée2</formula>
    </cfRule>
    <cfRule type="expression" dxfId="418" priority="571" stopIfTrue="1">
      <formula>AQ51=CléPersonnalisée1</formula>
    </cfRule>
    <cfRule type="expression" dxfId="417" priority="572" stopIfTrue="1">
      <formula>AQ51=CléMaladie</formula>
    </cfRule>
    <cfRule type="expression" dxfId="416" priority="573" stopIfTrue="1">
      <formula>AQ51=CléPersonnelle</formula>
    </cfRule>
    <cfRule type="expression" dxfId="415" priority="574" stopIfTrue="1">
      <formula>AQ51=CléCongés</formula>
    </cfRule>
  </conditionalFormatting>
  <conditionalFormatting sqref="AR55">
    <cfRule type="expression" priority="563" stopIfTrue="1">
      <formula>AR55=""</formula>
    </cfRule>
    <cfRule type="expression" dxfId="414" priority="564" stopIfTrue="1">
      <formula>AR55=CléPersonnalisée2</formula>
    </cfRule>
    <cfRule type="expression" dxfId="413" priority="565" stopIfTrue="1">
      <formula>AR55=CléPersonnalisée1</formula>
    </cfRule>
    <cfRule type="expression" dxfId="412" priority="566" stopIfTrue="1">
      <formula>AR55=CléMaladie</formula>
    </cfRule>
    <cfRule type="expression" dxfId="411" priority="567" stopIfTrue="1">
      <formula>AR55=CléPersonnelle</formula>
    </cfRule>
    <cfRule type="expression" dxfId="410" priority="568" stopIfTrue="1">
      <formula>AR55=CléCongés</formula>
    </cfRule>
  </conditionalFormatting>
  <conditionalFormatting sqref="AQ55">
    <cfRule type="expression" priority="557" stopIfTrue="1">
      <formula>AQ55=""</formula>
    </cfRule>
    <cfRule type="expression" dxfId="409" priority="558" stopIfTrue="1">
      <formula>AQ55=CléPersonnalisée2</formula>
    </cfRule>
    <cfRule type="expression" dxfId="408" priority="559" stopIfTrue="1">
      <formula>AQ55=CléPersonnalisée1</formula>
    </cfRule>
    <cfRule type="expression" dxfId="407" priority="560" stopIfTrue="1">
      <formula>AQ55=CléMaladie</formula>
    </cfRule>
    <cfRule type="expression" dxfId="406" priority="561" stopIfTrue="1">
      <formula>AQ55=CléPersonnelle</formula>
    </cfRule>
    <cfRule type="expression" dxfId="405" priority="562" stopIfTrue="1">
      <formula>AQ55=CléCongés</formula>
    </cfRule>
  </conditionalFormatting>
  <conditionalFormatting sqref="AR59">
    <cfRule type="expression" priority="551" stopIfTrue="1">
      <formula>AR59=""</formula>
    </cfRule>
    <cfRule type="expression" dxfId="404" priority="552" stopIfTrue="1">
      <formula>AR59=CléPersonnalisée2</formula>
    </cfRule>
    <cfRule type="expression" dxfId="403" priority="553" stopIfTrue="1">
      <formula>AR59=CléPersonnalisée1</formula>
    </cfRule>
    <cfRule type="expression" dxfId="402" priority="554" stopIfTrue="1">
      <formula>AR59=CléMaladie</formula>
    </cfRule>
    <cfRule type="expression" dxfId="401" priority="555" stopIfTrue="1">
      <formula>AR59=CléPersonnelle</formula>
    </cfRule>
    <cfRule type="expression" dxfId="400" priority="556" stopIfTrue="1">
      <formula>AR59=CléCongés</formula>
    </cfRule>
  </conditionalFormatting>
  <conditionalFormatting sqref="AQ59">
    <cfRule type="expression" priority="545" stopIfTrue="1">
      <formula>AQ59=""</formula>
    </cfRule>
    <cfRule type="expression" dxfId="399" priority="546" stopIfTrue="1">
      <formula>AQ59=CléPersonnalisée2</formula>
    </cfRule>
    <cfRule type="expression" dxfId="398" priority="547" stopIfTrue="1">
      <formula>AQ59=CléPersonnalisée1</formula>
    </cfRule>
    <cfRule type="expression" dxfId="397" priority="548" stopIfTrue="1">
      <formula>AQ59=CléMaladie</formula>
    </cfRule>
    <cfRule type="expression" dxfId="396" priority="549" stopIfTrue="1">
      <formula>AQ59=CléPersonnelle</formula>
    </cfRule>
    <cfRule type="expression" dxfId="395" priority="550" stopIfTrue="1">
      <formula>AQ59=CléCongés</formula>
    </cfRule>
  </conditionalFormatting>
  <conditionalFormatting sqref="AR63">
    <cfRule type="expression" priority="539" stopIfTrue="1">
      <formula>AR63=""</formula>
    </cfRule>
    <cfRule type="expression" dxfId="394" priority="540" stopIfTrue="1">
      <formula>AR63=CléPersonnalisée2</formula>
    </cfRule>
    <cfRule type="expression" dxfId="393" priority="541" stopIfTrue="1">
      <formula>AR63=CléPersonnalisée1</formula>
    </cfRule>
    <cfRule type="expression" dxfId="392" priority="542" stopIfTrue="1">
      <formula>AR63=CléMaladie</formula>
    </cfRule>
    <cfRule type="expression" dxfId="391" priority="543" stopIfTrue="1">
      <formula>AR63=CléPersonnelle</formula>
    </cfRule>
    <cfRule type="expression" dxfId="390" priority="544" stopIfTrue="1">
      <formula>AR63=CléCongés</formula>
    </cfRule>
  </conditionalFormatting>
  <conditionalFormatting sqref="C65:AG67">
    <cfRule type="expression" priority="526" stopIfTrue="1">
      <formula>C65=""</formula>
    </cfRule>
    <cfRule type="expression" dxfId="389" priority="527" stopIfTrue="1">
      <formula>C65=CléPersonnalisée2</formula>
    </cfRule>
    <cfRule type="expression" dxfId="388" priority="528" stopIfTrue="1">
      <formula>C65=CléPersonnalisée1</formula>
    </cfRule>
    <cfRule type="expression" dxfId="387" priority="529" stopIfTrue="1">
      <formula>C65=CléMaladie</formula>
    </cfRule>
    <cfRule type="expression" dxfId="386" priority="530" stopIfTrue="1">
      <formula>C65=CléPersonnelle</formula>
    </cfRule>
    <cfRule type="expression" dxfId="385" priority="531" stopIfTrue="1">
      <formula>C65=CléCongés</formula>
    </cfRule>
  </conditionalFormatting>
  <conditionalFormatting sqref="AH67">
    <cfRule type="dataBar" priority="532">
      <dataBar>
        <cfvo type="min"/>
        <cfvo type="num" val="31"/>
        <color theme="2" tint="-0.249977111117893"/>
      </dataBar>
      <extLst>
        <ext xmlns:x14="http://schemas.microsoft.com/office/spreadsheetml/2009/9/main" uri="{B025F937-C7B1-47D3-B67F-A62EFF666E3E}">
          <x14:id>{19F3CE3D-03EA-4683-9B21-591A775D7DBE}</x14:id>
        </ext>
      </extLst>
    </cfRule>
  </conditionalFormatting>
  <conditionalFormatting sqref="AI67:AL67 AJ65:AL66">
    <cfRule type="expression" priority="520" stopIfTrue="1">
      <formula>AI65=""</formula>
    </cfRule>
    <cfRule type="expression" dxfId="384" priority="521" stopIfTrue="1">
      <formula>AI65=CléPersonnalisée2</formula>
    </cfRule>
    <cfRule type="expression" dxfId="383" priority="522" stopIfTrue="1">
      <formula>AI65=CléPersonnalisée1</formula>
    </cfRule>
    <cfRule type="expression" dxfId="382" priority="523" stopIfTrue="1">
      <formula>AI65=CléMaladie</formula>
    </cfRule>
    <cfRule type="expression" dxfId="381" priority="524" stopIfTrue="1">
      <formula>AI65=CléPersonnelle</formula>
    </cfRule>
    <cfRule type="expression" dxfId="380" priority="525" stopIfTrue="1">
      <formula>AI65=CléCongés</formula>
    </cfRule>
  </conditionalFormatting>
  <conditionalFormatting sqref="AM65:AP66">
    <cfRule type="expression" priority="514" stopIfTrue="1">
      <formula>AM65=""</formula>
    </cfRule>
    <cfRule type="expression" dxfId="379" priority="515" stopIfTrue="1">
      <formula>AM65=CléPersonnalisée2</formula>
    </cfRule>
    <cfRule type="expression" dxfId="378" priority="516" stopIfTrue="1">
      <formula>AM65=CléPersonnalisée1</formula>
    </cfRule>
    <cfRule type="expression" dxfId="377" priority="517" stopIfTrue="1">
      <formula>AM65=CléMaladie</formula>
    </cfRule>
    <cfRule type="expression" dxfId="376" priority="518" stopIfTrue="1">
      <formula>AM65=CléPersonnelle</formula>
    </cfRule>
    <cfRule type="expression" dxfId="375" priority="519" stopIfTrue="1">
      <formula>AM65=CléCongés</formula>
    </cfRule>
  </conditionalFormatting>
  <conditionalFormatting sqref="AQ65:AR66">
    <cfRule type="expression" priority="508" stopIfTrue="1">
      <formula>AQ65=""</formula>
    </cfRule>
    <cfRule type="expression" dxfId="374" priority="509" stopIfTrue="1">
      <formula>AQ65=CléPersonnalisée2</formula>
    </cfRule>
    <cfRule type="expression" dxfId="373" priority="510" stopIfTrue="1">
      <formula>AQ65=CléPersonnalisée1</formula>
    </cfRule>
    <cfRule type="expression" dxfId="372" priority="511" stopIfTrue="1">
      <formula>AQ65=CléMaladie</formula>
    </cfRule>
    <cfRule type="expression" dxfId="371" priority="512" stopIfTrue="1">
      <formula>AQ65=CléPersonnelle</formula>
    </cfRule>
    <cfRule type="expression" dxfId="370" priority="513" stopIfTrue="1">
      <formula>AQ65=CléCongés</formula>
    </cfRule>
  </conditionalFormatting>
  <conditionalFormatting sqref="AM67 AP67">
    <cfRule type="expression" priority="502" stopIfTrue="1">
      <formula>AM67=""</formula>
    </cfRule>
    <cfRule type="expression" dxfId="369" priority="503" stopIfTrue="1">
      <formula>AM67=CléPersonnalisée2</formula>
    </cfRule>
    <cfRule type="expression" dxfId="368" priority="504" stopIfTrue="1">
      <formula>AM67=CléPersonnalisée1</formula>
    </cfRule>
    <cfRule type="expression" dxfId="367" priority="505" stopIfTrue="1">
      <formula>AM67=CléMaladie</formula>
    </cfRule>
    <cfRule type="expression" dxfId="366" priority="506" stopIfTrue="1">
      <formula>AM67=CléPersonnelle</formula>
    </cfRule>
    <cfRule type="expression" dxfId="365" priority="507" stopIfTrue="1">
      <formula>AM67=CléCongés</formula>
    </cfRule>
  </conditionalFormatting>
  <conditionalFormatting sqref="AH65:AH66">
    <cfRule type="dataBar" priority="501">
      <dataBar>
        <cfvo type="min"/>
        <cfvo type="num" val="31"/>
        <color theme="2" tint="-0.249977111117893"/>
      </dataBar>
      <extLst>
        <ext xmlns:x14="http://schemas.microsoft.com/office/spreadsheetml/2009/9/main" uri="{B025F937-C7B1-47D3-B67F-A62EFF666E3E}">
          <x14:id>{76B33F73-4FBA-449C-93F5-DF9C9E28D852}</x14:id>
        </ext>
      </extLst>
    </cfRule>
  </conditionalFormatting>
  <conditionalFormatting sqref="AI65:AI66">
    <cfRule type="expression" priority="489" stopIfTrue="1">
      <formula>AI65=""</formula>
    </cfRule>
    <cfRule type="expression" dxfId="364" priority="490" stopIfTrue="1">
      <formula>AI65=CléPersonnalisée2</formula>
    </cfRule>
    <cfRule type="expression" dxfId="363" priority="491" stopIfTrue="1">
      <formula>AI65=CléPersonnalisée1</formula>
    </cfRule>
    <cfRule type="expression" dxfId="362" priority="492" stopIfTrue="1">
      <formula>AI65=CléMaladie</formula>
    </cfRule>
    <cfRule type="expression" dxfId="361" priority="493" stopIfTrue="1">
      <formula>AI65=CléPersonnelle</formula>
    </cfRule>
    <cfRule type="expression" dxfId="360" priority="494" stopIfTrue="1">
      <formula>AI65=CléCongés</formula>
    </cfRule>
  </conditionalFormatting>
  <conditionalFormatting sqref="AR67">
    <cfRule type="expression" priority="477" stopIfTrue="1">
      <formula>AR67=""</formula>
    </cfRule>
    <cfRule type="expression" dxfId="359" priority="478" stopIfTrue="1">
      <formula>AR67=CléPersonnalisée2</formula>
    </cfRule>
    <cfRule type="expression" dxfId="358" priority="479" stopIfTrue="1">
      <formula>AR67=CléPersonnalisée1</formula>
    </cfRule>
    <cfRule type="expression" dxfId="357" priority="480" stopIfTrue="1">
      <formula>AR67=CléMaladie</formula>
    </cfRule>
    <cfRule type="expression" dxfId="356" priority="481" stopIfTrue="1">
      <formula>AR67=CléPersonnelle</formula>
    </cfRule>
    <cfRule type="expression" dxfId="355" priority="482" stopIfTrue="1">
      <formula>AR67=CléCongés</formula>
    </cfRule>
  </conditionalFormatting>
  <conditionalFormatting sqref="C69:AG71">
    <cfRule type="expression" priority="464" stopIfTrue="1">
      <formula>C69=""</formula>
    </cfRule>
    <cfRule type="expression" dxfId="354" priority="465" stopIfTrue="1">
      <formula>C69=CléPersonnalisée2</formula>
    </cfRule>
    <cfRule type="expression" dxfId="353" priority="466" stopIfTrue="1">
      <formula>C69=CléPersonnalisée1</formula>
    </cfRule>
    <cfRule type="expression" dxfId="352" priority="467" stopIfTrue="1">
      <formula>C69=CléMaladie</formula>
    </cfRule>
    <cfRule type="expression" dxfId="351" priority="468" stopIfTrue="1">
      <formula>C69=CléPersonnelle</formula>
    </cfRule>
    <cfRule type="expression" dxfId="350" priority="469" stopIfTrue="1">
      <formula>C69=CléCongés</formula>
    </cfRule>
  </conditionalFormatting>
  <conditionalFormatting sqref="AH71">
    <cfRule type="dataBar" priority="470">
      <dataBar>
        <cfvo type="min"/>
        <cfvo type="num" val="31"/>
        <color theme="2" tint="-0.249977111117893"/>
      </dataBar>
      <extLst>
        <ext xmlns:x14="http://schemas.microsoft.com/office/spreadsheetml/2009/9/main" uri="{B025F937-C7B1-47D3-B67F-A62EFF666E3E}">
          <x14:id>{DC5B36F6-B231-4A05-9FAC-AFCAAB0327E1}</x14:id>
        </ext>
      </extLst>
    </cfRule>
  </conditionalFormatting>
  <conditionalFormatting sqref="AI71:AL71 AJ69:AL70">
    <cfRule type="expression" priority="458" stopIfTrue="1">
      <formula>AI69=""</formula>
    </cfRule>
    <cfRule type="expression" dxfId="349" priority="459" stopIfTrue="1">
      <formula>AI69=CléPersonnalisée2</formula>
    </cfRule>
    <cfRule type="expression" dxfId="348" priority="460" stopIfTrue="1">
      <formula>AI69=CléPersonnalisée1</formula>
    </cfRule>
    <cfRule type="expression" dxfId="347" priority="461" stopIfTrue="1">
      <formula>AI69=CléMaladie</formula>
    </cfRule>
    <cfRule type="expression" dxfId="346" priority="462" stopIfTrue="1">
      <formula>AI69=CléPersonnelle</formula>
    </cfRule>
    <cfRule type="expression" dxfId="345" priority="463" stopIfTrue="1">
      <formula>AI69=CléCongés</formula>
    </cfRule>
  </conditionalFormatting>
  <conditionalFormatting sqref="AM69:AP70">
    <cfRule type="expression" priority="452" stopIfTrue="1">
      <formula>AM69=""</formula>
    </cfRule>
    <cfRule type="expression" dxfId="344" priority="453" stopIfTrue="1">
      <formula>AM69=CléPersonnalisée2</formula>
    </cfRule>
    <cfRule type="expression" dxfId="343" priority="454" stopIfTrue="1">
      <formula>AM69=CléPersonnalisée1</formula>
    </cfRule>
    <cfRule type="expression" dxfId="342" priority="455" stopIfTrue="1">
      <formula>AM69=CléMaladie</formula>
    </cfRule>
    <cfRule type="expression" dxfId="341" priority="456" stopIfTrue="1">
      <formula>AM69=CléPersonnelle</formula>
    </cfRule>
    <cfRule type="expression" dxfId="340" priority="457" stopIfTrue="1">
      <formula>AM69=CléCongés</formula>
    </cfRule>
  </conditionalFormatting>
  <conditionalFormatting sqref="AQ69:AR70">
    <cfRule type="expression" priority="446" stopIfTrue="1">
      <formula>AQ69=""</formula>
    </cfRule>
    <cfRule type="expression" dxfId="339" priority="447" stopIfTrue="1">
      <formula>AQ69=CléPersonnalisée2</formula>
    </cfRule>
    <cfRule type="expression" dxfId="338" priority="448" stopIfTrue="1">
      <formula>AQ69=CléPersonnalisée1</formula>
    </cfRule>
    <cfRule type="expression" dxfId="337" priority="449" stopIfTrue="1">
      <formula>AQ69=CléMaladie</formula>
    </cfRule>
    <cfRule type="expression" dxfId="336" priority="450" stopIfTrue="1">
      <formula>AQ69=CléPersonnelle</formula>
    </cfRule>
    <cfRule type="expression" dxfId="335" priority="451" stopIfTrue="1">
      <formula>AQ69=CléCongés</formula>
    </cfRule>
  </conditionalFormatting>
  <conditionalFormatting sqref="AM71 AP71">
    <cfRule type="expression" priority="440" stopIfTrue="1">
      <formula>AM71=""</formula>
    </cfRule>
    <cfRule type="expression" dxfId="334" priority="441" stopIfTrue="1">
      <formula>AM71=CléPersonnalisée2</formula>
    </cfRule>
    <cfRule type="expression" dxfId="333" priority="442" stopIfTrue="1">
      <formula>AM71=CléPersonnalisée1</formula>
    </cfRule>
    <cfRule type="expression" dxfId="332" priority="443" stopIfTrue="1">
      <formula>AM71=CléMaladie</formula>
    </cfRule>
    <cfRule type="expression" dxfId="331" priority="444" stopIfTrue="1">
      <formula>AM71=CléPersonnelle</formula>
    </cfRule>
    <cfRule type="expression" dxfId="330" priority="445" stopIfTrue="1">
      <formula>AM71=CléCongés</formula>
    </cfRule>
  </conditionalFormatting>
  <conditionalFormatting sqref="AH69:AH70">
    <cfRule type="dataBar" priority="439">
      <dataBar>
        <cfvo type="min"/>
        <cfvo type="num" val="31"/>
        <color theme="2" tint="-0.249977111117893"/>
      </dataBar>
      <extLst>
        <ext xmlns:x14="http://schemas.microsoft.com/office/spreadsheetml/2009/9/main" uri="{B025F937-C7B1-47D3-B67F-A62EFF666E3E}">
          <x14:id>{51DE6A25-E6AA-416B-83D9-7D4A490F230F}</x14:id>
        </ext>
      </extLst>
    </cfRule>
  </conditionalFormatting>
  <conditionalFormatting sqref="AO71">
    <cfRule type="expression" priority="433" stopIfTrue="1">
      <formula>AO71=""</formula>
    </cfRule>
    <cfRule type="expression" dxfId="329" priority="434" stopIfTrue="1">
      <formula>AO71=CléPersonnalisée2</formula>
    </cfRule>
    <cfRule type="expression" dxfId="328" priority="435" stopIfTrue="1">
      <formula>AO71=CléPersonnalisée1</formula>
    </cfRule>
    <cfRule type="expression" dxfId="327" priority="436" stopIfTrue="1">
      <formula>AO71=CléMaladie</formula>
    </cfRule>
    <cfRule type="expression" dxfId="326" priority="437" stopIfTrue="1">
      <formula>AO71=CléPersonnelle</formula>
    </cfRule>
    <cfRule type="expression" dxfId="325" priority="438" stopIfTrue="1">
      <formula>AO71=CléCongés</formula>
    </cfRule>
  </conditionalFormatting>
  <conditionalFormatting sqref="AI69:AI70">
    <cfRule type="expression" priority="427" stopIfTrue="1">
      <formula>AI69=""</formula>
    </cfRule>
    <cfRule type="expression" dxfId="324" priority="428" stopIfTrue="1">
      <formula>AI69=CléPersonnalisée2</formula>
    </cfRule>
    <cfRule type="expression" dxfId="323" priority="429" stopIfTrue="1">
      <formula>AI69=CléPersonnalisée1</formula>
    </cfRule>
    <cfRule type="expression" dxfId="322" priority="430" stopIfTrue="1">
      <formula>AI69=CléMaladie</formula>
    </cfRule>
    <cfRule type="expression" dxfId="321" priority="431" stopIfTrue="1">
      <formula>AI69=CléPersonnelle</formula>
    </cfRule>
    <cfRule type="expression" dxfId="320" priority="432" stopIfTrue="1">
      <formula>AI69=CléCongés</formula>
    </cfRule>
  </conditionalFormatting>
  <conditionalFormatting sqref="AN71">
    <cfRule type="expression" priority="421" stopIfTrue="1">
      <formula>AN71=""</formula>
    </cfRule>
    <cfRule type="expression" dxfId="319" priority="422" stopIfTrue="1">
      <formula>AN71=CléPersonnalisée2</formula>
    </cfRule>
    <cfRule type="expression" dxfId="318" priority="423" stopIfTrue="1">
      <formula>AN71=CléPersonnalisée1</formula>
    </cfRule>
    <cfRule type="expression" dxfId="317" priority="424" stopIfTrue="1">
      <formula>AN71=CléMaladie</formula>
    </cfRule>
    <cfRule type="expression" dxfId="316" priority="425" stopIfTrue="1">
      <formula>AN71=CléPersonnelle</formula>
    </cfRule>
    <cfRule type="expression" dxfId="315" priority="426" stopIfTrue="1">
      <formula>AN71=CléCongés</formula>
    </cfRule>
  </conditionalFormatting>
  <conditionalFormatting sqref="AR71">
    <cfRule type="expression" priority="415" stopIfTrue="1">
      <formula>AR71=""</formula>
    </cfRule>
    <cfRule type="expression" dxfId="314" priority="416" stopIfTrue="1">
      <formula>AR71=CléPersonnalisée2</formula>
    </cfRule>
    <cfRule type="expression" dxfId="313" priority="417" stopIfTrue="1">
      <formula>AR71=CléPersonnalisée1</formula>
    </cfRule>
    <cfRule type="expression" dxfId="312" priority="418" stopIfTrue="1">
      <formula>AR71=CléMaladie</formula>
    </cfRule>
    <cfRule type="expression" dxfId="311" priority="419" stopIfTrue="1">
      <formula>AR71=CléPersonnelle</formula>
    </cfRule>
    <cfRule type="expression" dxfId="310" priority="420" stopIfTrue="1">
      <formula>AR71=CléCongés</formula>
    </cfRule>
  </conditionalFormatting>
  <conditionalFormatting sqref="AQ75">
    <cfRule type="expression" priority="347" stopIfTrue="1">
      <formula>AQ75=""</formula>
    </cfRule>
    <cfRule type="expression" dxfId="309" priority="348" stopIfTrue="1">
      <formula>AQ75=CléPersonnalisée2</formula>
    </cfRule>
    <cfRule type="expression" dxfId="308" priority="349" stopIfTrue="1">
      <formula>AQ75=CléPersonnalisée1</formula>
    </cfRule>
    <cfRule type="expression" dxfId="307" priority="350" stopIfTrue="1">
      <formula>AQ75=CléMaladie</formula>
    </cfRule>
    <cfRule type="expression" dxfId="306" priority="351" stopIfTrue="1">
      <formula>AQ75=CléPersonnelle</formula>
    </cfRule>
    <cfRule type="expression" dxfId="305" priority="352" stopIfTrue="1">
      <formula>AQ75=CléCongés</formula>
    </cfRule>
  </conditionalFormatting>
  <conditionalFormatting sqref="C73:AG75">
    <cfRule type="expression" priority="402" stopIfTrue="1">
      <formula>C73=""</formula>
    </cfRule>
    <cfRule type="expression" dxfId="304" priority="403" stopIfTrue="1">
      <formula>C73=CléPersonnalisée2</formula>
    </cfRule>
    <cfRule type="expression" dxfId="303" priority="404" stopIfTrue="1">
      <formula>C73=CléPersonnalisée1</formula>
    </cfRule>
    <cfRule type="expression" dxfId="302" priority="405" stopIfTrue="1">
      <formula>C73=CléMaladie</formula>
    </cfRule>
    <cfRule type="expression" dxfId="301" priority="406" stopIfTrue="1">
      <formula>C73=CléPersonnelle</formula>
    </cfRule>
    <cfRule type="expression" dxfId="300" priority="407" stopIfTrue="1">
      <formula>C73=CléCongés</formula>
    </cfRule>
  </conditionalFormatting>
  <conditionalFormatting sqref="AH75">
    <cfRule type="dataBar" priority="408">
      <dataBar>
        <cfvo type="min"/>
        <cfvo type="num" val="31"/>
        <color theme="2" tint="-0.249977111117893"/>
      </dataBar>
      <extLst>
        <ext xmlns:x14="http://schemas.microsoft.com/office/spreadsheetml/2009/9/main" uri="{B025F937-C7B1-47D3-B67F-A62EFF666E3E}">
          <x14:id>{6EE0C593-3E87-45A0-B0C7-0AB4E929F4A5}</x14:id>
        </ext>
      </extLst>
    </cfRule>
  </conditionalFormatting>
  <conditionalFormatting sqref="AI75:AL75 AJ73:AL74">
    <cfRule type="expression" priority="396" stopIfTrue="1">
      <formula>AI73=""</formula>
    </cfRule>
    <cfRule type="expression" dxfId="299" priority="397" stopIfTrue="1">
      <formula>AI73=CléPersonnalisée2</formula>
    </cfRule>
    <cfRule type="expression" dxfId="298" priority="398" stopIfTrue="1">
      <formula>AI73=CléPersonnalisée1</formula>
    </cfRule>
    <cfRule type="expression" dxfId="297" priority="399" stopIfTrue="1">
      <formula>AI73=CléMaladie</formula>
    </cfRule>
    <cfRule type="expression" dxfId="296" priority="400" stopIfTrue="1">
      <formula>AI73=CléPersonnelle</formula>
    </cfRule>
    <cfRule type="expression" dxfId="295" priority="401" stopIfTrue="1">
      <formula>AI73=CléCongés</formula>
    </cfRule>
  </conditionalFormatting>
  <conditionalFormatting sqref="AM73:AP74">
    <cfRule type="expression" priority="390" stopIfTrue="1">
      <formula>AM73=""</formula>
    </cfRule>
    <cfRule type="expression" dxfId="294" priority="391" stopIfTrue="1">
      <formula>AM73=CléPersonnalisée2</formula>
    </cfRule>
    <cfRule type="expression" dxfId="293" priority="392" stopIfTrue="1">
      <formula>AM73=CléPersonnalisée1</formula>
    </cfRule>
    <cfRule type="expression" dxfId="292" priority="393" stopIfTrue="1">
      <formula>AM73=CléMaladie</formula>
    </cfRule>
    <cfRule type="expression" dxfId="291" priority="394" stopIfTrue="1">
      <formula>AM73=CléPersonnelle</formula>
    </cfRule>
    <cfRule type="expression" dxfId="290" priority="395" stopIfTrue="1">
      <formula>AM73=CléCongés</formula>
    </cfRule>
  </conditionalFormatting>
  <conditionalFormatting sqref="AQ73:AR74">
    <cfRule type="expression" priority="384" stopIfTrue="1">
      <formula>AQ73=""</formula>
    </cfRule>
    <cfRule type="expression" dxfId="289" priority="385" stopIfTrue="1">
      <formula>AQ73=CléPersonnalisée2</formula>
    </cfRule>
    <cfRule type="expression" dxfId="288" priority="386" stopIfTrue="1">
      <formula>AQ73=CléPersonnalisée1</formula>
    </cfRule>
    <cfRule type="expression" dxfId="287" priority="387" stopIfTrue="1">
      <formula>AQ73=CléMaladie</formula>
    </cfRule>
    <cfRule type="expression" dxfId="286" priority="388" stopIfTrue="1">
      <formula>AQ73=CléPersonnelle</formula>
    </cfRule>
    <cfRule type="expression" dxfId="285" priority="389" stopIfTrue="1">
      <formula>AQ73=CléCongés</formula>
    </cfRule>
  </conditionalFormatting>
  <conditionalFormatting sqref="AM75 AP75">
    <cfRule type="expression" priority="378" stopIfTrue="1">
      <formula>AM75=""</formula>
    </cfRule>
    <cfRule type="expression" dxfId="284" priority="379" stopIfTrue="1">
      <formula>AM75=CléPersonnalisée2</formula>
    </cfRule>
    <cfRule type="expression" dxfId="283" priority="380" stopIfTrue="1">
      <formula>AM75=CléPersonnalisée1</formula>
    </cfRule>
    <cfRule type="expression" dxfId="282" priority="381" stopIfTrue="1">
      <formula>AM75=CléMaladie</formula>
    </cfRule>
    <cfRule type="expression" dxfId="281" priority="382" stopIfTrue="1">
      <formula>AM75=CléPersonnelle</formula>
    </cfRule>
    <cfRule type="expression" dxfId="280" priority="383" stopIfTrue="1">
      <formula>AM75=CléCongés</formula>
    </cfRule>
  </conditionalFormatting>
  <conditionalFormatting sqref="AH73:AH74">
    <cfRule type="dataBar" priority="377">
      <dataBar>
        <cfvo type="min"/>
        <cfvo type="num" val="31"/>
        <color theme="2" tint="-0.249977111117893"/>
      </dataBar>
      <extLst>
        <ext xmlns:x14="http://schemas.microsoft.com/office/spreadsheetml/2009/9/main" uri="{B025F937-C7B1-47D3-B67F-A62EFF666E3E}">
          <x14:id>{F1A45EC8-CA39-46A9-BBCA-67ECEAE5F930}</x14:id>
        </ext>
      </extLst>
    </cfRule>
  </conditionalFormatting>
  <conditionalFormatting sqref="AO75">
    <cfRule type="expression" priority="371" stopIfTrue="1">
      <formula>AO75=""</formula>
    </cfRule>
    <cfRule type="expression" dxfId="279" priority="372" stopIfTrue="1">
      <formula>AO75=CléPersonnalisée2</formula>
    </cfRule>
    <cfRule type="expression" dxfId="278" priority="373" stopIfTrue="1">
      <formula>AO75=CléPersonnalisée1</formula>
    </cfRule>
    <cfRule type="expression" dxfId="277" priority="374" stopIfTrue="1">
      <formula>AO75=CléMaladie</formula>
    </cfRule>
    <cfRule type="expression" dxfId="276" priority="375" stopIfTrue="1">
      <formula>AO75=CléPersonnelle</formula>
    </cfRule>
    <cfRule type="expression" dxfId="275" priority="376" stopIfTrue="1">
      <formula>AO75=CléCongés</formula>
    </cfRule>
  </conditionalFormatting>
  <conditionalFormatting sqref="AI73:AI74">
    <cfRule type="expression" priority="365" stopIfTrue="1">
      <formula>AI73=""</formula>
    </cfRule>
    <cfRule type="expression" dxfId="274" priority="366" stopIfTrue="1">
      <formula>AI73=CléPersonnalisée2</formula>
    </cfRule>
    <cfRule type="expression" dxfId="273" priority="367" stopIfTrue="1">
      <formula>AI73=CléPersonnalisée1</formula>
    </cfRule>
    <cfRule type="expression" dxfId="272" priority="368" stopIfTrue="1">
      <formula>AI73=CléMaladie</formula>
    </cfRule>
    <cfRule type="expression" dxfId="271" priority="369" stopIfTrue="1">
      <formula>AI73=CléPersonnelle</formula>
    </cfRule>
    <cfRule type="expression" dxfId="270" priority="370" stopIfTrue="1">
      <formula>AI73=CléCongés</formula>
    </cfRule>
  </conditionalFormatting>
  <conditionalFormatting sqref="AR75">
    <cfRule type="expression" priority="353" stopIfTrue="1">
      <formula>AR75=""</formula>
    </cfRule>
    <cfRule type="expression" dxfId="269" priority="354" stopIfTrue="1">
      <formula>AR75=CléPersonnalisée2</formula>
    </cfRule>
    <cfRule type="expression" dxfId="268" priority="355" stopIfTrue="1">
      <formula>AR75=CléPersonnalisée1</formula>
    </cfRule>
    <cfRule type="expression" dxfId="267" priority="356" stopIfTrue="1">
      <formula>AR75=CléMaladie</formula>
    </cfRule>
    <cfRule type="expression" dxfId="266" priority="357" stopIfTrue="1">
      <formula>AR75=CléPersonnelle</formula>
    </cfRule>
    <cfRule type="expression" dxfId="265" priority="358" stopIfTrue="1">
      <formula>AR75=CléCongés</formula>
    </cfRule>
  </conditionalFormatting>
  <conditionalFormatting sqref="C77:AG79">
    <cfRule type="expression" priority="340" stopIfTrue="1">
      <formula>C77=""</formula>
    </cfRule>
    <cfRule type="expression" dxfId="264" priority="341" stopIfTrue="1">
      <formula>C77=CléPersonnalisée2</formula>
    </cfRule>
    <cfRule type="expression" dxfId="263" priority="342" stopIfTrue="1">
      <formula>C77=CléPersonnalisée1</formula>
    </cfRule>
    <cfRule type="expression" dxfId="262" priority="343" stopIfTrue="1">
      <formula>C77=CléMaladie</formula>
    </cfRule>
    <cfRule type="expression" dxfId="261" priority="344" stopIfTrue="1">
      <formula>C77=CléPersonnelle</formula>
    </cfRule>
    <cfRule type="expression" dxfId="260" priority="345" stopIfTrue="1">
      <formula>C77=CléCongés</formula>
    </cfRule>
  </conditionalFormatting>
  <conditionalFormatting sqref="AH79">
    <cfRule type="dataBar" priority="346">
      <dataBar>
        <cfvo type="min"/>
        <cfvo type="num" val="31"/>
        <color theme="2" tint="-0.249977111117893"/>
      </dataBar>
      <extLst>
        <ext xmlns:x14="http://schemas.microsoft.com/office/spreadsheetml/2009/9/main" uri="{B025F937-C7B1-47D3-B67F-A62EFF666E3E}">
          <x14:id>{18EFC598-1CDE-4253-BD7D-FEE59DB5D851}</x14:id>
        </ext>
      </extLst>
    </cfRule>
  </conditionalFormatting>
  <conditionalFormatting sqref="AI79:AL79 AJ77:AL78">
    <cfRule type="expression" priority="334" stopIfTrue="1">
      <formula>AI77=""</formula>
    </cfRule>
    <cfRule type="expression" dxfId="259" priority="335" stopIfTrue="1">
      <formula>AI77=CléPersonnalisée2</formula>
    </cfRule>
    <cfRule type="expression" dxfId="258" priority="336" stopIfTrue="1">
      <formula>AI77=CléPersonnalisée1</formula>
    </cfRule>
    <cfRule type="expression" dxfId="257" priority="337" stopIfTrue="1">
      <formula>AI77=CléMaladie</formula>
    </cfRule>
    <cfRule type="expression" dxfId="256" priority="338" stopIfTrue="1">
      <formula>AI77=CléPersonnelle</formula>
    </cfRule>
    <cfRule type="expression" dxfId="255" priority="339" stopIfTrue="1">
      <formula>AI77=CléCongés</formula>
    </cfRule>
  </conditionalFormatting>
  <conditionalFormatting sqref="AM77:AP78">
    <cfRule type="expression" priority="328" stopIfTrue="1">
      <formula>AM77=""</formula>
    </cfRule>
    <cfRule type="expression" dxfId="254" priority="329" stopIfTrue="1">
      <formula>AM77=CléPersonnalisée2</formula>
    </cfRule>
    <cfRule type="expression" dxfId="253" priority="330" stopIfTrue="1">
      <formula>AM77=CléPersonnalisée1</formula>
    </cfRule>
    <cfRule type="expression" dxfId="252" priority="331" stopIfTrue="1">
      <formula>AM77=CléMaladie</formula>
    </cfRule>
    <cfRule type="expression" dxfId="251" priority="332" stopIfTrue="1">
      <formula>AM77=CléPersonnelle</formula>
    </cfRule>
    <cfRule type="expression" dxfId="250" priority="333" stopIfTrue="1">
      <formula>AM77=CléCongés</formula>
    </cfRule>
  </conditionalFormatting>
  <conditionalFormatting sqref="AQ77:AR78">
    <cfRule type="expression" priority="322" stopIfTrue="1">
      <formula>AQ77=""</formula>
    </cfRule>
    <cfRule type="expression" dxfId="249" priority="323" stopIfTrue="1">
      <formula>AQ77=CléPersonnalisée2</formula>
    </cfRule>
    <cfRule type="expression" dxfId="248" priority="324" stopIfTrue="1">
      <formula>AQ77=CléPersonnalisée1</formula>
    </cfRule>
    <cfRule type="expression" dxfId="247" priority="325" stopIfTrue="1">
      <formula>AQ77=CléMaladie</formula>
    </cfRule>
    <cfRule type="expression" dxfId="246" priority="326" stopIfTrue="1">
      <formula>AQ77=CléPersonnelle</formula>
    </cfRule>
    <cfRule type="expression" dxfId="245" priority="327" stopIfTrue="1">
      <formula>AQ77=CléCongés</formula>
    </cfRule>
  </conditionalFormatting>
  <conditionalFormatting sqref="AM79 AP79">
    <cfRule type="expression" priority="316" stopIfTrue="1">
      <formula>AM79=""</formula>
    </cfRule>
    <cfRule type="expression" dxfId="244" priority="317" stopIfTrue="1">
      <formula>AM79=CléPersonnalisée2</formula>
    </cfRule>
    <cfRule type="expression" dxfId="243" priority="318" stopIfTrue="1">
      <formula>AM79=CléPersonnalisée1</formula>
    </cfRule>
    <cfRule type="expression" dxfId="242" priority="319" stopIfTrue="1">
      <formula>AM79=CléMaladie</formula>
    </cfRule>
    <cfRule type="expression" dxfId="241" priority="320" stopIfTrue="1">
      <formula>AM79=CléPersonnelle</formula>
    </cfRule>
    <cfRule type="expression" dxfId="240" priority="321" stopIfTrue="1">
      <formula>AM79=CléCongés</formula>
    </cfRule>
  </conditionalFormatting>
  <conditionalFormatting sqref="AH77:AH78">
    <cfRule type="dataBar" priority="315">
      <dataBar>
        <cfvo type="min"/>
        <cfvo type="num" val="31"/>
        <color theme="2" tint="-0.249977111117893"/>
      </dataBar>
      <extLst>
        <ext xmlns:x14="http://schemas.microsoft.com/office/spreadsheetml/2009/9/main" uri="{B025F937-C7B1-47D3-B67F-A62EFF666E3E}">
          <x14:id>{788F3B9B-AE72-4EF8-875E-3A915282ADCE}</x14:id>
        </ext>
      </extLst>
    </cfRule>
  </conditionalFormatting>
  <conditionalFormatting sqref="AO79">
    <cfRule type="expression" priority="309" stopIfTrue="1">
      <formula>AO79=""</formula>
    </cfRule>
    <cfRule type="expression" dxfId="239" priority="310" stopIfTrue="1">
      <formula>AO79=CléPersonnalisée2</formula>
    </cfRule>
    <cfRule type="expression" dxfId="238" priority="311" stopIfTrue="1">
      <formula>AO79=CléPersonnalisée1</formula>
    </cfRule>
    <cfRule type="expression" dxfId="237" priority="312" stopIfTrue="1">
      <formula>AO79=CléMaladie</formula>
    </cfRule>
    <cfRule type="expression" dxfId="236" priority="313" stopIfTrue="1">
      <formula>AO79=CléPersonnelle</formula>
    </cfRule>
    <cfRule type="expression" dxfId="235" priority="314" stopIfTrue="1">
      <formula>AO79=CléCongés</formula>
    </cfRule>
  </conditionalFormatting>
  <conditionalFormatting sqref="AI77:AI78">
    <cfRule type="expression" priority="303" stopIfTrue="1">
      <formula>AI77=""</formula>
    </cfRule>
    <cfRule type="expression" dxfId="234" priority="304" stopIfTrue="1">
      <formula>AI77=CléPersonnalisée2</formula>
    </cfRule>
    <cfRule type="expression" dxfId="233" priority="305" stopIfTrue="1">
      <formula>AI77=CléPersonnalisée1</formula>
    </cfRule>
    <cfRule type="expression" dxfId="232" priority="306" stopIfTrue="1">
      <formula>AI77=CléMaladie</formula>
    </cfRule>
    <cfRule type="expression" dxfId="231" priority="307" stopIfTrue="1">
      <formula>AI77=CléPersonnelle</formula>
    </cfRule>
    <cfRule type="expression" dxfId="230" priority="308" stopIfTrue="1">
      <formula>AI77=CléCongés</formula>
    </cfRule>
  </conditionalFormatting>
  <conditionalFormatting sqref="AR79">
    <cfRule type="expression" priority="291" stopIfTrue="1">
      <formula>AR79=""</formula>
    </cfRule>
    <cfRule type="expression" dxfId="229" priority="292" stopIfTrue="1">
      <formula>AR79=CléPersonnalisée2</formula>
    </cfRule>
    <cfRule type="expression" dxfId="228" priority="293" stopIfTrue="1">
      <formula>AR79=CléPersonnalisée1</formula>
    </cfRule>
    <cfRule type="expression" dxfId="227" priority="294" stopIfTrue="1">
      <formula>AR79=CléMaladie</formula>
    </cfRule>
    <cfRule type="expression" dxfId="226" priority="295" stopIfTrue="1">
      <formula>AR79=CléPersonnelle</formula>
    </cfRule>
    <cfRule type="expression" dxfId="225" priority="296" stopIfTrue="1">
      <formula>AR79=CléCongés</formula>
    </cfRule>
  </conditionalFormatting>
  <conditionalFormatting sqref="AO67">
    <cfRule type="expression" priority="279" stopIfTrue="1">
      <formula>AO67=""</formula>
    </cfRule>
    <cfRule type="expression" dxfId="224" priority="280" stopIfTrue="1">
      <formula>AO67=CléPersonnalisée2</formula>
    </cfRule>
    <cfRule type="expression" dxfId="223" priority="281" stopIfTrue="1">
      <formula>AO67=CléPersonnalisée1</formula>
    </cfRule>
    <cfRule type="expression" dxfId="222" priority="282" stopIfTrue="1">
      <formula>AO67=CléMaladie</formula>
    </cfRule>
    <cfRule type="expression" dxfId="221" priority="283" stopIfTrue="1">
      <formula>AO67=CléPersonnelle</formula>
    </cfRule>
    <cfRule type="expression" dxfId="220" priority="284" stopIfTrue="1">
      <formula>AO67=CléCongés</formula>
    </cfRule>
  </conditionalFormatting>
  <conditionalFormatting sqref="AN67">
    <cfRule type="expression" priority="273" stopIfTrue="1">
      <formula>AN67=""</formula>
    </cfRule>
    <cfRule type="expression" dxfId="219" priority="274" stopIfTrue="1">
      <formula>AN67=CléPersonnalisée2</formula>
    </cfRule>
    <cfRule type="expression" dxfId="218" priority="275" stopIfTrue="1">
      <formula>AN67=CléPersonnalisée1</formula>
    </cfRule>
    <cfRule type="expression" dxfId="217" priority="276" stopIfTrue="1">
      <formula>AN67=CléMaladie</formula>
    </cfRule>
    <cfRule type="expression" dxfId="216" priority="277" stopIfTrue="1">
      <formula>AN67=CléPersonnelle</formula>
    </cfRule>
    <cfRule type="expression" dxfId="215" priority="278" stopIfTrue="1">
      <formula>AN67=CléCongés</formula>
    </cfRule>
  </conditionalFormatting>
  <conditionalFormatting sqref="AQ95">
    <cfRule type="expression" priority="81" stopIfTrue="1">
      <formula>AQ95=""</formula>
    </cfRule>
    <cfRule type="expression" dxfId="214" priority="82" stopIfTrue="1">
      <formula>AQ95=CléPersonnalisée2</formula>
    </cfRule>
    <cfRule type="expression" dxfId="213" priority="83" stopIfTrue="1">
      <formula>AQ95=CléPersonnalisée1</formula>
    </cfRule>
    <cfRule type="expression" dxfId="212" priority="84" stopIfTrue="1">
      <formula>AQ95=CléMaladie</formula>
    </cfRule>
    <cfRule type="expression" dxfId="211" priority="85" stopIfTrue="1">
      <formula>AQ95=CléPersonnelle</formula>
    </cfRule>
    <cfRule type="expression" dxfId="210" priority="86" stopIfTrue="1">
      <formula>AQ95=CléCongés</formula>
    </cfRule>
  </conditionalFormatting>
  <conditionalFormatting sqref="AQ84:AR84 AQ88:AR88 AQ92:AR92">
    <cfRule type="expression" priority="267" stopIfTrue="1">
      <formula>AQ84=""</formula>
    </cfRule>
    <cfRule type="expression" dxfId="209" priority="268" stopIfTrue="1">
      <formula>AQ84=CléPersonnalisée2</formula>
    </cfRule>
    <cfRule type="expression" dxfId="208" priority="269" stopIfTrue="1">
      <formula>AQ84=CléPersonnalisée1</formula>
    </cfRule>
    <cfRule type="expression" dxfId="207" priority="270" stopIfTrue="1">
      <formula>AQ84=CléMaladie</formula>
    </cfRule>
    <cfRule type="expression" dxfId="206" priority="271" stopIfTrue="1">
      <formula>AQ84=CléPersonnelle</formula>
    </cfRule>
    <cfRule type="expression" dxfId="205" priority="272" stopIfTrue="1">
      <formula>AQ84=CléCongés</formula>
    </cfRule>
  </conditionalFormatting>
  <conditionalFormatting sqref="AQ83">
    <cfRule type="expression" priority="205" stopIfTrue="1">
      <formula>AQ83=""</formula>
    </cfRule>
    <cfRule type="expression" dxfId="204" priority="206" stopIfTrue="1">
      <formula>AQ83=CléPersonnalisée2</formula>
    </cfRule>
    <cfRule type="expression" dxfId="203" priority="207" stopIfTrue="1">
      <formula>AQ83=CléPersonnalisée1</formula>
    </cfRule>
    <cfRule type="expression" dxfId="202" priority="208" stopIfTrue="1">
      <formula>AQ83=CléMaladie</formula>
    </cfRule>
    <cfRule type="expression" dxfId="201" priority="209" stopIfTrue="1">
      <formula>AQ83=CléPersonnelle</formula>
    </cfRule>
    <cfRule type="expression" dxfId="200" priority="210" stopIfTrue="1">
      <formula>AQ83=CléCongés</formula>
    </cfRule>
  </conditionalFormatting>
  <conditionalFormatting sqref="C81:AG83">
    <cfRule type="expression" priority="260" stopIfTrue="1">
      <formula>C81=""</formula>
    </cfRule>
    <cfRule type="expression" dxfId="199" priority="261" stopIfTrue="1">
      <formula>C81=CléPersonnalisée2</formula>
    </cfRule>
    <cfRule type="expression" dxfId="198" priority="262" stopIfTrue="1">
      <formula>C81=CléPersonnalisée1</formula>
    </cfRule>
    <cfRule type="expression" dxfId="197" priority="263" stopIfTrue="1">
      <formula>C81=CléMaladie</formula>
    </cfRule>
    <cfRule type="expression" dxfId="196" priority="264" stopIfTrue="1">
      <formula>C81=CléPersonnelle</formula>
    </cfRule>
    <cfRule type="expression" dxfId="195" priority="265" stopIfTrue="1">
      <formula>C81=CléCongés</formula>
    </cfRule>
  </conditionalFormatting>
  <conditionalFormatting sqref="AH83">
    <cfRule type="dataBar" priority="266">
      <dataBar>
        <cfvo type="min"/>
        <cfvo type="num" val="31"/>
        <color theme="2" tint="-0.249977111117893"/>
      </dataBar>
      <extLst>
        <ext xmlns:x14="http://schemas.microsoft.com/office/spreadsheetml/2009/9/main" uri="{B025F937-C7B1-47D3-B67F-A62EFF666E3E}">
          <x14:id>{EDF71C2D-80AB-4C49-9284-52BECFA6732F}</x14:id>
        </ext>
      </extLst>
    </cfRule>
  </conditionalFormatting>
  <conditionalFormatting sqref="AI83:AL83 AJ81:AL82">
    <cfRule type="expression" priority="254" stopIfTrue="1">
      <formula>AI81=""</formula>
    </cfRule>
    <cfRule type="expression" dxfId="194" priority="255" stopIfTrue="1">
      <formula>AI81=CléPersonnalisée2</formula>
    </cfRule>
    <cfRule type="expression" dxfId="193" priority="256" stopIfTrue="1">
      <formula>AI81=CléPersonnalisée1</formula>
    </cfRule>
    <cfRule type="expression" dxfId="192" priority="257" stopIfTrue="1">
      <formula>AI81=CléMaladie</formula>
    </cfRule>
    <cfRule type="expression" dxfId="191" priority="258" stopIfTrue="1">
      <formula>AI81=CléPersonnelle</formula>
    </cfRule>
    <cfRule type="expression" dxfId="190" priority="259" stopIfTrue="1">
      <formula>AI81=CléCongés</formula>
    </cfRule>
  </conditionalFormatting>
  <conditionalFormatting sqref="AM81:AP82">
    <cfRule type="expression" priority="248" stopIfTrue="1">
      <formula>AM81=""</formula>
    </cfRule>
    <cfRule type="expression" dxfId="189" priority="249" stopIfTrue="1">
      <formula>AM81=CléPersonnalisée2</formula>
    </cfRule>
    <cfRule type="expression" dxfId="188" priority="250" stopIfTrue="1">
      <formula>AM81=CléPersonnalisée1</formula>
    </cfRule>
    <cfRule type="expression" dxfId="187" priority="251" stopIfTrue="1">
      <formula>AM81=CléMaladie</formula>
    </cfRule>
    <cfRule type="expression" dxfId="186" priority="252" stopIfTrue="1">
      <formula>AM81=CléPersonnelle</formula>
    </cfRule>
    <cfRule type="expression" dxfId="185" priority="253" stopIfTrue="1">
      <formula>AM81=CléCongés</formula>
    </cfRule>
  </conditionalFormatting>
  <conditionalFormatting sqref="AQ81:AR82">
    <cfRule type="expression" priority="242" stopIfTrue="1">
      <formula>AQ81=""</formula>
    </cfRule>
    <cfRule type="expression" dxfId="184" priority="243" stopIfTrue="1">
      <formula>AQ81=CléPersonnalisée2</formula>
    </cfRule>
    <cfRule type="expression" dxfId="183" priority="244" stopIfTrue="1">
      <formula>AQ81=CléPersonnalisée1</formula>
    </cfRule>
    <cfRule type="expression" dxfId="182" priority="245" stopIfTrue="1">
      <formula>AQ81=CléMaladie</formula>
    </cfRule>
    <cfRule type="expression" dxfId="181" priority="246" stopIfTrue="1">
      <formula>AQ81=CléPersonnelle</formula>
    </cfRule>
    <cfRule type="expression" dxfId="180" priority="247" stopIfTrue="1">
      <formula>AQ81=CléCongés</formula>
    </cfRule>
  </conditionalFormatting>
  <conditionalFormatting sqref="AM83 AP83">
    <cfRule type="expression" priority="236" stopIfTrue="1">
      <formula>AM83=""</formula>
    </cfRule>
    <cfRule type="expression" dxfId="179" priority="237" stopIfTrue="1">
      <formula>AM83=CléPersonnalisée2</formula>
    </cfRule>
    <cfRule type="expression" dxfId="178" priority="238" stopIfTrue="1">
      <formula>AM83=CléPersonnalisée1</formula>
    </cfRule>
    <cfRule type="expression" dxfId="177" priority="239" stopIfTrue="1">
      <formula>AM83=CléMaladie</formula>
    </cfRule>
    <cfRule type="expression" dxfId="176" priority="240" stopIfTrue="1">
      <formula>AM83=CléPersonnelle</formula>
    </cfRule>
    <cfRule type="expression" dxfId="175" priority="241" stopIfTrue="1">
      <formula>AM83=CléCongés</formula>
    </cfRule>
  </conditionalFormatting>
  <conditionalFormatting sqref="AH81:AH82">
    <cfRule type="dataBar" priority="235">
      <dataBar>
        <cfvo type="min"/>
        <cfvo type="num" val="31"/>
        <color theme="2" tint="-0.249977111117893"/>
      </dataBar>
      <extLst>
        <ext xmlns:x14="http://schemas.microsoft.com/office/spreadsheetml/2009/9/main" uri="{B025F937-C7B1-47D3-B67F-A62EFF666E3E}">
          <x14:id>{CDDCE203-14F6-419B-877D-58012F261EC6}</x14:id>
        </ext>
      </extLst>
    </cfRule>
  </conditionalFormatting>
  <conditionalFormatting sqref="AO83">
    <cfRule type="expression" priority="229" stopIfTrue="1">
      <formula>AO83=""</formula>
    </cfRule>
    <cfRule type="expression" dxfId="174" priority="230" stopIfTrue="1">
      <formula>AO83=CléPersonnalisée2</formula>
    </cfRule>
    <cfRule type="expression" dxfId="173" priority="231" stopIfTrue="1">
      <formula>AO83=CléPersonnalisée1</formula>
    </cfRule>
    <cfRule type="expression" dxfId="172" priority="232" stopIfTrue="1">
      <formula>AO83=CléMaladie</formula>
    </cfRule>
    <cfRule type="expression" dxfId="171" priority="233" stopIfTrue="1">
      <formula>AO83=CléPersonnelle</formula>
    </cfRule>
    <cfRule type="expression" dxfId="170" priority="234" stopIfTrue="1">
      <formula>AO83=CléCongés</formula>
    </cfRule>
  </conditionalFormatting>
  <conditionalFormatting sqref="AI81:AI82">
    <cfRule type="expression" priority="223" stopIfTrue="1">
      <formula>AI81=""</formula>
    </cfRule>
    <cfRule type="expression" dxfId="169" priority="224" stopIfTrue="1">
      <formula>AI81=CléPersonnalisée2</formula>
    </cfRule>
    <cfRule type="expression" dxfId="168" priority="225" stopIfTrue="1">
      <formula>AI81=CléPersonnalisée1</formula>
    </cfRule>
    <cfRule type="expression" dxfId="167" priority="226" stopIfTrue="1">
      <formula>AI81=CléMaladie</formula>
    </cfRule>
    <cfRule type="expression" dxfId="166" priority="227" stopIfTrue="1">
      <formula>AI81=CléPersonnelle</formula>
    </cfRule>
    <cfRule type="expression" dxfId="165" priority="228" stopIfTrue="1">
      <formula>AI81=CléCongés</formula>
    </cfRule>
  </conditionalFormatting>
  <conditionalFormatting sqref="AR83">
    <cfRule type="expression" priority="211" stopIfTrue="1">
      <formula>AR83=""</formula>
    </cfRule>
    <cfRule type="expression" dxfId="164" priority="212" stopIfTrue="1">
      <formula>AR83=CléPersonnalisée2</formula>
    </cfRule>
    <cfRule type="expression" dxfId="163" priority="213" stopIfTrue="1">
      <formula>AR83=CléPersonnalisée1</formula>
    </cfRule>
    <cfRule type="expression" dxfId="162" priority="214" stopIfTrue="1">
      <formula>AR83=CléMaladie</formula>
    </cfRule>
    <cfRule type="expression" dxfId="161" priority="215" stopIfTrue="1">
      <formula>AR83=CléPersonnelle</formula>
    </cfRule>
    <cfRule type="expression" dxfId="160" priority="216" stopIfTrue="1">
      <formula>AR83=CléCongés</formula>
    </cfRule>
  </conditionalFormatting>
  <conditionalFormatting sqref="AQ87">
    <cfRule type="expression" priority="143" stopIfTrue="1">
      <formula>AQ87=""</formula>
    </cfRule>
    <cfRule type="expression" dxfId="159" priority="144" stopIfTrue="1">
      <formula>AQ87=CléPersonnalisée2</formula>
    </cfRule>
    <cfRule type="expression" dxfId="158" priority="145" stopIfTrue="1">
      <formula>AQ87=CléPersonnalisée1</formula>
    </cfRule>
    <cfRule type="expression" dxfId="157" priority="146" stopIfTrue="1">
      <formula>AQ87=CléMaladie</formula>
    </cfRule>
    <cfRule type="expression" dxfId="156" priority="147" stopIfTrue="1">
      <formula>AQ87=CléPersonnelle</formula>
    </cfRule>
    <cfRule type="expression" dxfId="155" priority="148" stopIfTrue="1">
      <formula>AQ87=CléCongés</formula>
    </cfRule>
  </conditionalFormatting>
  <conditionalFormatting sqref="C85:AG87">
    <cfRule type="expression" priority="198" stopIfTrue="1">
      <formula>C85=""</formula>
    </cfRule>
    <cfRule type="expression" dxfId="154" priority="199" stopIfTrue="1">
      <formula>C85=CléPersonnalisée2</formula>
    </cfRule>
    <cfRule type="expression" dxfId="153" priority="200" stopIfTrue="1">
      <formula>C85=CléPersonnalisée1</formula>
    </cfRule>
    <cfRule type="expression" dxfId="152" priority="201" stopIfTrue="1">
      <formula>C85=CléMaladie</formula>
    </cfRule>
    <cfRule type="expression" dxfId="151" priority="202" stopIfTrue="1">
      <formula>C85=CléPersonnelle</formula>
    </cfRule>
    <cfRule type="expression" dxfId="150" priority="203" stopIfTrue="1">
      <formula>C85=CléCongés</formula>
    </cfRule>
  </conditionalFormatting>
  <conditionalFormatting sqref="AH87">
    <cfRule type="dataBar" priority="204">
      <dataBar>
        <cfvo type="min"/>
        <cfvo type="num" val="31"/>
        <color theme="2" tint="-0.249977111117893"/>
      </dataBar>
      <extLst>
        <ext xmlns:x14="http://schemas.microsoft.com/office/spreadsheetml/2009/9/main" uri="{B025F937-C7B1-47D3-B67F-A62EFF666E3E}">
          <x14:id>{AAAD7F5B-5788-46EA-971F-5084F5F9149B}</x14:id>
        </ext>
      </extLst>
    </cfRule>
  </conditionalFormatting>
  <conditionalFormatting sqref="AI87:AL87 AJ85:AL86">
    <cfRule type="expression" priority="192" stopIfTrue="1">
      <formula>AI85=""</formula>
    </cfRule>
    <cfRule type="expression" dxfId="149" priority="193" stopIfTrue="1">
      <formula>AI85=CléPersonnalisée2</formula>
    </cfRule>
    <cfRule type="expression" dxfId="148" priority="194" stopIfTrue="1">
      <formula>AI85=CléPersonnalisée1</formula>
    </cfRule>
    <cfRule type="expression" dxfId="147" priority="195" stopIfTrue="1">
      <formula>AI85=CléMaladie</formula>
    </cfRule>
    <cfRule type="expression" dxfId="146" priority="196" stopIfTrue="1">
      <formula>AI85=CléPersonnelle</formula>
    </cfRule>
    <cfRule type="expression" dxfId="145" priority="197" stopIfTrue="1">
      <formula>AI85=CléCongés</formula>
    </cfRule>
  </conditionalFormatting>
  <conditionalFormatting sqref="AM85:AP86">
    <cfRule type="expression" priority="186" stopIfTrue="1">
      <formula>AM85=""</formula>
    </cfRule>
    <cfRule type="expression" dxfId="144" priority="187" stopIfTrue="1">
      <formula>AM85=CléPersonnalisée2</formula>
    </cfRule>
    <cfRule type="expression" dxfId="143" priority="188" stopIfTrue="1">
      <formula>AM85=CléPersonnalisée1</formula>
    </cfRule>
    <cfRule type="expression" dxfId="142" priority="189" stopIfTrue="1">
      <formula>AM85=CléMaladie</formula>
    </cfRule>
    <cfRule type="expression" dxfId="141" priority="190" stopIfTrue="1">
      <formula>AM85=CléPersonnelle</formula>
    </cfRule>
    <cfRule type="expression" dxfId="140" priority="191" stopIfTrue="1">
      <formula>AM85=CléCongés</formula>
    </cfRule>
  </conditionalFormatting>
  <conditionalFormatting sqref="AQ85:AR86">
    <cfRule type="expression" priority="180" stopIfTrue="1">
      <formula>AQ85=""</formula>
    </cfRule>
    <cfRule type="expression" dxfId="139" priority="181" stopIfTrue="1">
      <formula>AQ85=CléPersonnalisée2</formula>
    </cfRule>
    <cfRule type="expression" dxfId="138" priority="182" stopIfTrue="1">
      <formula>AQ85=CléPersonnalisée1</formula>
    </cfRule>
    <cfRule type="expression" dxfId="137" priority="183" stopIfTrue="1">
      <formula>AQ85=CléMaladie</formula>
    </cfRule>
    <cfRule type="expression" dxfId="136" priority="184" stopIfTrue="1">
      <formula>AQ85=CléPersonnelle</formula>
    </cfRule>
    <cfRule type="expression" dxfId="135" priority="185" stopIfTrue="1">
      <formula>AQ85=CléCongés</formula>
    </cfRule>
  </conditionalFormatting>
  <conditionalFormatting sqref="AM87 AP87">
    <cfRule type="expression" priority="174" stopIfTrue="1">
      <formula>AM87=""</formula>
    </cfRule>
    <cfRule type="expression" dxfId="134" priority="175" stopIfTrue="1">
      <formula>AM87=CléPersonnalisée2</formula>
    </cfRule>
    <cfRule type="expression" dxfId="133" priority="176" stopIfTrue="1">
      <formula>AM87=CléPersonnalisée1</formula>
    </cfRule>
    <cfRule type="expression" dxfId="132" priority="177" stopIfTrue="1">
      <formula>AM87=CléMaladie</formula>
    </cfRule>
    <cfRule type="expression" dxfId="131" priority="178" stopIfTrue="1">
      <formula>AM87=CléPersonnelle</formula>
    </cfRule>
    <cfRule type="expression" dxfId="130" priority="179" stopIfTrue="1">
      <formula>AM87=CléCongés</formula>
    </cfRule>
  </conditionalFormatting>
  <conditionalFormatting sqref="AH85:AH86">
    <cfRule type="dataBar" priority="173">
      <dataBar>
        <cfvo type="min"/>
        <cfvo type="num" val="31"/>
        <color theme="2" tint="-0.249977111117893"/>
      </dataBar>
      <extLst>
        <ext xmlns:x14="http://schemas.microsoft.com/office/spreadsheetml/2009/9/main" uri="{B025F937-C7B1-47D3-B67F-A62EFF666E3E}">
          <x14:id>{CBC561D2-98D7-4F67-A576-96F467379446}</x14:id>
        </ext>
      </extLst>
    </cfRule>
  </conditionalFormatting>
  <conditionalFormatting sqref="AO87">
    <cfRule type="expression" priority="167" stopIfTrue="1">
      <formula>AO87=""</formula>
    </cfRule>
    <cfRule type="expression" dxfId="129" priority="168" stopIfTrue="1">
      <formula>AO87=CléPersonnalisée2</formula>
    </cfRule>
    <cfRule type="expression" dxfId="128" priority="169" stopIfTrue="1">
      <formula>AO87=CléPersonnalisée1</formula>
    </cfRule>
    <cfRule type="expression" dxfId="127" priority="170" stopIfTrue="1">
      <formula>AO87=CléMaladie</formula>
    </cfRule>
    <cfRule type="expression" dxfId="126" priority="171" stopIfTrue="1">
      <formula>AO87=CléPersonnelle</formula>
    </cfRule>
    <cfRule type="expression" dxfId="125" priority="172" stopIfTrue="1">
      <formula>AO87=CléCongés</formula>
    </cfRule>
  </conditionalFormatting>
  <conditionalFormatting sqref="AI85:AI86">
    <cfRule type="expression" priority="161" stopIfTrue="1">
      <formula>AI85=""</formula>
    </cfRule>
    <cfRule type="expression" dxfId="124" priority="162" stopIfTrue="1">
      <formula>AI85=CléPersonnalisée2</formula>
    </cfRule>
    <cfRule type="expression" dxfId="123" priority="163" stopIfTrue="1">
      <formula>AI85=CléPersonnalisée1</formula>
    </cfRule>
    <cfRule type="expression" dxfId="122" priority="164" stopIfTrue="1">
      <formula>AI85=CléMaladie</formula>
    </cfRule>
    <cfRule type="expression" dxfId="121" priority="165" stopIfTrue="1">
      <formula>AI85=CléPersonnelle</formula>
    </cfRule>
    <cfRule type="expression" dxfId="120" priority="166" stopIfTrue="1">
      <formula>AI85=CléCongés</formula>
    </cfRule>
  </conditionalFormatting>
  <conditionalFormatting sqref="AN87">
    <cfRule type="expression" priority="155" stopIfTrue="1">
      <formula>AN87=""</formula>
    </cfRule>
    <cfRule type="expression" dxfId="119" priority="156" stopIfTrue="1">
      <formula>AN87=CléPersonnalisée2</formula>
    </cfRule>
    <cfRule type="expression" dxfId="118" priority="157" stopIfTrue="1">
      <formula>AN87=CléPersonnalisée1</formula>
    </cfRule>
    <cfRule type="expression" dxfId="117" priority="158" stopIfTrue="1">
      <formula>AN87=CléMaladie</formula>
    </cfRule>
    <cfRule type="expression" dxfId="116" priority="159" stopIfTrue="1">
      <formula>AN87=CléPersonnelle</formula>
    </cfRule>
    <cfRule type="expression" dxfId="115" priority="160" stopIfTrue="1">
      <formula>AN87=CléCongés</formula>
    </cfRule>
  </conditionalFormatting>
  <conditionalFormatting sqref="AR87">
    <cfRule type="expression" priority="149" stopIfTrue="1">
      <formula>AR87=""</formula>
    </cfRule>
    <cfRule type="expression" dxfId="114" priority="150" stopIfTrue="1">
      <formula>AR87=CléPersonnalisée2</formula>
    </cfRule>
    <cfRule type="expression" dxfId="113" priority="151" stopIfTrue="1">
      <formula>AR87=CléPersonnalisée1</formula>
    </cfRule>
    <cfRule type="expression" dxfId="112" priority="152" stopIfTrue="1">
      <formula>AR87=CléMaladie</formula>
    </cfRule>
    <cfRule type="expression" dxfId="111" priority="153" stopIfTrue="1">
      <formula>AR87=CléPersonnelle</formula>
    </cfRule>
    <cfRule type="expression" dxfId="110" priority="154" stopIfTrue="1">
      <formula>AR87=CléCongés</formula>
    </cfRule>
  </conditionalFormatting>
  <conditionalFormatting sqref="C93:AG95">
    <cfRule type="expression" priority="136" stopIfTrue="1">
      <formula>C93=""</formula>
    </cfRule>
    <cfRule type="expression" dxfId="109" priority="137" stopIfTrue="1">
      <formula>C93=CléPersonnalisée2</formula>
    </cfRule>
    <cfRule type="expression" dxfId="108" priority="138" stopIfTrue="1">
      <formula>C93=CléPersonnalisée1</formula>
    </cfRule>
    <cfRule type="expression" dxfId="107" priority="139" stopIfTrue="1">
      <formula>C93=CléMaladie</formula>
    </cfRule>
    <cfRule type="expression" dxfId="106" priority="140" stopIfTrue="1">
      <formula>C93=CléPersonnelle</formula>
    </cfRule>
    <cfRule type="expression" dxfId="105" priority="141" stopIfTrue="1">
      <formula>C93=CléCongés</formula>
    </cfRule>
  </conditionalFormatting>
  <conditionalFormatting sqref="AH95">
    <cfRule type="dataBar" priority="142">
      <dataBar>
        <cfvo type="min"/>
        <cfvo type="num" val="31"/>
        <color theme="2" tint="-0.249977111117893"/>
      </dataBar>
      <extLst>
        <ext xmlns:x14="http://schemas.microsoft.com/office/spreadsheetml/2009/9/main" uri="{B025F937-C7B1-47D3-B67F-A62EFF666E3E}">
          <x14:id>{7BFC7924-11FD-42EE-B68E-FDADE7CB85E1}</x14:id>
        </ext>
      </extLst>
    </cfRule>
  </conditionalFormatting>
  <conditionalFormatting sqref="AI95:AL95 AJ93:AL94">
    <cfRule type="expression" priority="130" stopIfTrue="1">
      <formula>AI93=""</formula>
    </cfRule>
    <cfRule type="expression" dxfId="104" priority="131" stopIfTrue="1">
      <formula>AI93=CléPersonnalisée2</formula>
    </cfRule>
    <cfRule type="expression" dxfId="103" priority="132" stopIfTrue="1">
      <formula>AI93=CléPersonnalisée1</formula>
    </cfRule>
    <cfRule type="expression" dxfId="102" priority="133" stopIfTrue="1">
      <formula>AI93=CléMaladie</formula>
    </cfRule>
    <cfRule type="expression" dxfId="101" priority="134" stopIfTrue="1">
      <formula>AI93=CléPersonnelle</formula>
    </cfRule>
    <cfRule type="expression" dxfId="100" priority="135" stopIfTrue="1">
      <formula>AI93=CléCongés</formula>
    </cfRule>
  </conditionalFormatting>
  <conditionalFormatting sqref="AM93:AP94">
    <cfRule type="expression" priority="124" stopIfTrue="1">
      <formula>AM93=""</formula>
    </cfRule>
    <cfRule type="expression" dxfId="99" priority="125" stopIfTrue="1">
      <formula>AM93=CléPersonnalisée2</formula>
    </cfRule>
    <cfRule type="expression" dxfId="98" priority="126" stopIfTrue="1">
      <formula>AM93=CléPersonnalisée1</formula>
    </cfRule>
    <cfRule type="expression" dxfId="97" priority="127" stopIfTrue="1">
      <formula>AM93=CléMaladie</formula>
    </cfRule>
    <cfRule type="expression" dxfId="96" priority="128" stopIfTrue="1">
      <formula>AM93=CléPersonnelle</formula>
    </cfRule>
    <cfRule type="expression" dxfId="95" priority="129" stopIfTrue="1">
      <formula>AM93=CléCongés</formula>
    </cfRule>
  </conditionalFormatting>
  <conditionalFormatting sqref="AQ93:AR94">
    <cfRule type="expression" priority="118" stopIfTrue="1">
      <formula>AQ93=""</formula>
    </cfRule>
    <cfRule type="expression" dxfId="94" priority="119" stopIfTrue="1">
      <formula>AQ93=CléPersonnalisée2</formula>
    </cfRule>
    <cfRule type="expression" dxfId="93" priority="120" stopIfTrue="1">
      <formula>AQ93=CléPersonnalisée1</formula>
    </cfRule>
    <cfRule type="expression" dxfId="92" priority="121" stopIfTrue="1">
      <formula>AQ93=CléMaladie</formula>
    </cfRule>
    <cfRule type="expression" dxfId="91" priority="122" stopIfTrue="1">
      <formula>AQ93=CléPersonnelle</formula>
    </cfRule>
    <cfRule type="expression" dxfId="90" priority="123" stopIfTrue="1">
      <formula>AQ93=CléCongés</formula>
    </cfRule>
  </conditionalFormatting>
  <conditionalFormatting sqref="AM95 AP95">
    <cfRule type="expression" priority="112" stopIfTrue="1">
      <formula>AM95=""</formula>
    </cfRule>
    <cfRule type="expression" dxfId="89" priority="113" stopIfTrue="1">
      <formula>AM95=CléPersonnalisée2</formula>
    </cfRule>
    <cfRule type="expression" dxfId="88" priority="114" stopIfTrue="1">
      <formula>AM95=CléPersonnalisée1</formula>
    </cfRule>
    <cfRule type="expression" dxfId="87" priority="115" stopIfTrue="1">
      <formula>AM95=CléMaladie</formula>
    </cfRule>
    <cfRule type="expression" dxfId="86" priority="116" stopIfTrue="1">
      <formula>AM95=CléPersonnelle</formula>
    </cfRule>
    <cfRule type="expression" dxfId="85" priority="117" stopIfTrue="1">
      <formula>AM95=CléCongés</formula>
    </cfRule>
  </conditionalFormatting>
  <conditionalFormatting sqref="AH93:AH94">
    <cfRule type="dataBar" priority="111">
      <dataBar>
        <cfvo type="min"/>
        <cfvo type="num" val="31"/>
        <color theme="2" tint="-0.249977111117893"/>
      </dataBar>
      <extLst>
        <ext xmlns:x14="http://schemas.microsoft.com/office/spreadsheetml/2009/9/main" uri="{B025F937-C7B1-47D3-B67F-A62EFF666E3E}">
          <x14:id>{07AA233F-391A-45CD-B166-FE08DE6D0214}</x14:id>
        </ext>
      </extLst>
    </cfRule>
  </conditionalFormatting>
  <conditionalFormatting sqref="AO95">
    <cfRule type="expression" priority="105" stopIfTrue="1">
      <formula>AO95=""</formula>
    </cfRule>
    <cfRule type="expression" dxfId="84" priority="106" stopIfTrue="1">
      <formula>AO95=CléPersonnalisée2</formula>
    </cfRule>
    <cfRule type="expression" dxfId="83" priority="107" stopIfTrue="1">
      <formula>AO95=CléPersonnalisée1</formula>
    </cfRule>
    <cfRule type="expression" dxfId="82" priority="108" stopIfTrue="1">
      <formula>AO95=CléMaladie</formula>
    </cfRule>
    <cfRule type="expression" dxfId="81" priority="109" stopIfTrue="1">
      <formula>AO95=CléPersonnelle</formula>
    </cfRule>
    <cfRule type="expression" dxfId="80" priority="110" stopIfTrue="1">
      <formula>AO95=CléCongés</formula>
    </cfRule>
  </conditionalFormatting>
  <conditionalFormatting sqref="AI93:AI94">
    <cfRule type="expression" priority="99" stopIfTrue="1">
      <formula>AI93=""</formula>
    </cfRule>
    <cfRule type="expression" dxfId="79" priority="100" stopIfTrue="1">
      <formula>AI93=CléPersonnalisée2</formula>
    </cfRule>
    <cfRule type="expression" dxfId="78" priority="101" stopIfTrue="1">
      <formula>AI93=CléPersonnalisée1</formula>
    </cfRule>
    <cfRule type="expression" dxfId="77" priority="102" stopIfTrue="1">
      <formula>AI93=CléMaladie</formula>
    </cfRule>
    <cfRule type="expression" dxfId="76" priority="103" stopIfTrue="1">
      <formula>AI93=CléPersonnelle</formula>
    </cfRule>
    <cfRule type="expression" dxfId="75" priority="104" stopIfTrue="1">
      <formula>AI93=CléCongés</formula>
    </cfRule>
  </conditionalFormatting>
  <conditionalFormatting sqref="AN95">
    <cfRule type="expression" priority="93" stopIfTrue="1">
      <formula>AN95=""</formula>
    </cfRule>
    <cfRule type="expression" dxfId="74" priority="94" stopIfTrue="1">
      <formula>AN95=CléPersonnalisée2</formula>
    </cfRule>
    <cfRule type="expression" dxfId="73" priority="95" stopIfTrue="1">
      <formula>AN95=CléPersonnalisée1</formula>
    </cfRule>
    <cfRule type="expression" dxfId="72" priority="96" stopIfTrue="1">
      <formula>AN95=CléMaladie</formula>
    </cfRule>
    <cfRule type="expression" dxfId="71" priority="97" stopIfTrue="1">
      <formula>AN95=CléPersonnelle</formula>
    </cfRule>
    <cfRule type="expression" dxfId="70" priority="98" stopIfTrue="1">
      <formula>AN95=CléCongés</formula>
    </cfRule>
  </conditionalFormatting>
  <conditionalFormatting sqref="AR95">
    <cfRule type="expression" priority="87" stopIfTrue="1">
      <formula>AR95=""</formula>
    </cfRule>
    <cfRule type="expression" dxfId="69" priority="88" stopIfTrue="1">
      <formula>AR95=CléPersonnalisée2</formula>
    </cfRule>
    <cfRule type="expression" dxfId="68" priority="89" stopIfTrue="1">
      <formula>AR95=CléPersonnalisée1</formula>
    </cfRule>
    <cfRule type="expression" dxfId="67" priority="90" stopIfTrue="1">
      <formula>AR95=CléMaladie</formula>
    </cfRule>
    <cfRule type="expression" dxfId="66" priority="91" stopIfTrue="1">
      <formula>AR95=CléPersonnelle</formula>
    </cfRule>
    <cfRule type="expression" dxfId="65" priority="92" stopIfTrue="1">
      <formula>AR95=CléCongés</formula>
    </cfRule>
  </conditionalFormatting>
  <conditionalFormatting sqref="AN75">
    <cfRule type="expression" priority="75" stopIfTrue="1">
      <formula>AN75=""</formula>
    </cfRule>
    <cfRule type="expression" dxfId="64" priority="76" stopIfTrue="1">
      <formula>AN75=CléPersonnalisée2</formula>
    </cfRule>
    <cfRule type="expression" dxfId="63" priority="77" stopIfTrue="1">
      <formula>AN75=CléPersonnalisée1</formula>
    </cfRule>
    <cfRule type="expression" dxfId="62" priority="78" stopIfTrue="1">
      <formula>AN75=CléMaladie</formula>
    </cfRule>
    <cfRule type="expression" dxfId="61" priority="79" stopIfTrue="1">
      <formula>AN75=CléPersonnelle</formula>
    </cfRule>
    <cfRule type="expression" dxfId="60" priority="80" stopIfTrue="1">
      <formula>AN75=CléCongés</formula>
    </cfRule>
  </conditionalFormatting>
  <conditionalFormatting sqref="AN79">
    <cfRule type="expression" priority="69" stopIfTrue="1">
      <formula>AN79=""</formula>
    </cfRule>
    <cfRule type="expression" dxfId="59" priority="70" stopIfTrue="1">
      <formula>AN79=CléPersonnalisée2</formula>
    </cfRule>
    <cfRule type="expression" dxfId="58" priority="71" stopIfTrue="1">
      <formula>AN79=CléPersonnalisée1</formula>
    </cfRule>
    <cfRule type="expression" dxfId="57" priority="72" stopIfTrue="1">
      <formula>AN79=CléMaladie</formula>
    </cfRule>
    <cfRule type="expression" dxfId="56" priority="73" stopIfTrue="1">
      <formula>AN79=CléPersonnelle</formula>
    </cfRule>
    <cfRule type="expression" dxfId="55" priority="74" stopIfTrue="1">
      <formula>AN79=CléCongés</formula>
    </cfRule>
  </conditionalFormatting>
  <conditionalFormatting sqref="AN83">
    <cfRule type="expression" priority="63" stopIfTrue="1">
      <formula>AN83=""</formula>
    </cfRule>
    <cfRule type="expression" dxfId="54" priority="64" stopIfTrue="1">
      <formula>AN83=CléPersonnalisée2</formula>
    </cfRule>
    <cfRule type="expression" dxfId="53" priority="65" stopIfTrue="1">
      <formula>AN83=CléPersonnalisée1</formula>
    </cfRule>
    <cfRule type="expression" dxfId="52" priority="66" stopIfTrue="1">
      <formula>AN83=CléMaladie</formula>
    </cfRule>
    <cfRule type="expression" dxfId="51" priority="67" stopIfTrue="1">
      <formula>AN83=CléPersonnelle</formula>
    </cfRule>
    <cfRule type="expression" dxfId="50" priority="68" stopIfTrue="1">
      <formula>AN83=CléCongés</formula>
    </cfRule>
  </conditionalFormatting>
  <conditionalFormatting sqref="AQ91">
    <cfRule type="expression" priority="1" stopIfTrue="1">
      <formula>AQ91=""</formula>
    </cfRule>
    <cfRule type="expression" dxfId="49" priority="2" stopIfTrue="1">
      <formula>AQ91=CléPersonnalisée2</formula>
    </cfRule>
    <cfRule type="expression" dxfId="48" priority="3" stopIfTrue="1">
      <formula>AQ91=CléPersonnalisée1</formula>
    </cfRule>
    <cfRule type="expression" dxfId="47" priority="4" stopIfTrue="1">
      <formula>AQ91=CléMaladie</formula>
    </cfRule>
    <cfRule type="expression" dxfId="46" priority="5" stopIfTrue="1">
      <formula>AQ91=CléPersonnelle</formula>
    </cfRule>
    <cfRule type="expression" dxfId="45" priority="6" stopIfTrue="1">
      <formula>AQ91=CléCongés</formula>
    </cfRule>
  </conditionalFormatting>
  <conditionalFormatting sqref="C89:AG91">
    <cfRule type="expression" priority="56" stopIfTrue="1">
      <formula>C89=""</formula>
    </cfRule>
    <cfRule type="expression" dxfId="44" priority="57" stopIfTrue="1">
      <formula>C89=CléPersonnalisée2</formula>
    </cfRule>
    <cfRule type="expression" dxfId="43" priority="58" stopIfTrue="1">
      <formula>C89=CléPersonnalisée1</formula>
    </cfRule>
    <cfRule type="expression" dxfId="42" priority="59" stopIfTrue="1">
      <formula>C89=CléMaladie</formula>
    </cfRule>
    <cfRule type="expression" dxfId="41" priority="60" stopIfTrue="1">
      <formula>C89=CléPersonnelle</formula>
    </cfRule>
    <cfRule type="expression" dxfId="40" priority="61" stopIfTrue="1">
      <formula>C89=CléCongés</formula>
    </cfRule>
  </conditionalFormatting>
  <conditionalFormatting sqref="AH91">
    <cfRule type="dataBar" priority="62">
      <dataBar>
        <cfvo type="min"/>
        <cfvo type="num" val="31"/>
        <color theme="2" tint="-0.249977111117893"/>
      </dataBar>
      <extLst>
        <ext xmlns:x14="http://schemas.microsoft.com/office/spreadsheetml/2009/9/main" uri="{B025F937-C7B1-47D3-B67F-A62EFF666E3E}">
          <x14:id>{BFEC6BF3-4B91-4A09-A77F-AB6F532E3B74}</x14:id>
        </ext>
      </extLst>
    </cfRule>
  </conditionalFormatting>
  <conditionalFormatting sqref="AI91:AL91 AJ89:AL90">
    <cfRule type="expression" priority="50" stopIfTrue="1">
      <formula>AI89=""</formula>
    </cfRule>
    <cfRule type="expression" dxfId="39" priority="51" stopIfTrue="1">
      <formula>AI89=CléPersonnalisée2</formula>
    </cfRule>
    <cfRule type="expression" dxfId="38" priority="52" stopIfTrue="1">
      <formula>AI89=CléPersonnalisée1</formula>
    </cfRule>
    <cfRule type="expression" dxfId="37" priority="53" stopIfTrue="1">
      <formula>AI89=CléMaladie</formula>
    </cfRule>
    <cfRule type="expression" dxfId="36" priority="54" stopIfTrue="1">
      <formula>AI89=CléPersonnelle</formula>
    </cfRule>
    <cfRule type="expression" dxfId="35" priority="55" stopIfTrue="1">
      <formula>AI89=CléCongés</formula>
    </cfRule>
  </conditionalFormatting>
  <conditionalFormatting sqref="AM89:AP90">
    <cfRule type="expression" priority="44" stopIfTrue="1">
      <formula>AM89=""</formula>
    </cfRule>
    <cfRule type="expression" dxfId="34" priority="45" stopIfTrue="1">
      <formula>AM89=CléPersonnalisée2</formula>
    </cfRule>
    <cfRule type="expression" dxfId="33" priority="46" stopIfTrue="1">
      <formula>AM89=CléPersonnalisée1</formula>
    </cfRule>
    <cfRule type="expression" dxfId="32" priority="47" stopIfTrue="1">
      <formula>AM89=CléMaladie</formula>
    </cfRule>
    <cfRule type="expression" dxfId="31" priority="48" stopIfTrue="1">
      <formula>AM89=CléPersonnelle</formula>
    </cfRule>
    <cfRule type="expression" dxfId="30" priority="49" stopIfTrue="1">
      <formula>AM89=CléCongés</formula>
    </cfRule>
  </conditionalFormatting>
  <conditionalFormatting sqref="AQ89:AR90">
    <cfRule type="expression" priority="38" stopIfTrue="1">
      <formula>AQ89=""</formula>
    </cfRule>
    <cfRule type="expression" dxfId="29" priority="39" stopIfTrue="1">
      <formula>AQ89=CléPersonnalisée2</formula>
    </cfRule>
    <cfRule type="expression" dxfId="28" priority="40" stopIfTrue="1">
      <formula>AQ89=CléPersonnalisée1</formula>
    </cfRule>
    <cfRule type="expression" dxfId="27" priority="41" stopIfTrue="1">
      <formula>AQ89=CléMaladie</formula>
    </cfRule>
    <cfRule type="expression" dxfId="26" priority="42" stopIfTrue="1">
      <formula>AQ89=CléPersonnelle</formula>
    </cfRule>
    <cfRule type="expression" dxfId="25" priority="43" stopIfTrue="1">
      <formula>AQ89=CléCongés</formula>
    </cfRule>
  </conditionalFormatting>
  <conditionalFormatting sqref="AM91 AP91">
    <cfRule type="expression" priority="32" stopIfTrue="1">
      <formula>AM91=""</formula>
    </cfRule>
    <cfRule type="expression" dxfId="24" priority="33" stopIfTrue="1">
      <formula>AM91=CléPersonnalisée2</formula>
    </cfRule>
    <cfRule type="expression" dxfId="23" priority="34" stopIfTrue="1">
      <formula>AM91=CléPersonnalisée1</formula>
    </cfRule>
    <cfRule type="expression" dxfId="22" priority="35" stopIfTrue="1">
      <formula>AM91=CléMaladie</formula>
    </cfRule>
    <cfRule type="expression" dxfId="21" priority="36" stopIfTrue="1">
      <formula>AM91=CléPersonnelle</formula>
    </cfRule>
    <cfRule type="expression" dxfId="20" priority="37" stopIfTrue="1">
      <formula>AM91=CléCongés</formula>
    </cfRule>
  </conditionalFormatting>
  <conditionalFormatting sqref="AH89:AH90">
    <cfRule type="dataBar" priority="31">
      <dataBar>
        <cfvo type="min"/>
        <cfvo type="num" val="31"/>
        <color theme="2" tint="-0.249977111117893"/>
      </dataBar>
      <extLst>
        <ext xmlns:x14="http://schemas.microsoft.com/office/spreadsheetml/2009/9/main" uri="{B025F937-C7B1-47D3-B67F-A62EFF666E3E}">
          <x14:id>{1005B950-F49E-474E-9BEA-BA13DD39C560}</x14:id>
        </ext>
      </extLst>
    </cfRule>
  </conditionalFormatting>
  <conditionalFormatting sqref="AO91">
    <cfRule type="expression" priority="25" stopIfTrue="1">
      <formula>AO91=""</formula>
    </cfRule>
    <cfRule type="expression" dxfId="19" priority="26" stopIfTrue="1">
      <formula>AO91=CléPersonnalisée2</formula>
    </cfRule>
    <cfRule type="expression" dxfId="18" priority="27" stopIfTrue="1">
      <formula>AO91=CléPersonnalisée1</formula>
    </cfRule>
    <cfRule type="expression" dxfId="17" priority="28" stopIfTrue="1">
      <formula>AO91=CléMaladie</formula>
    </cfRule>
    <cfRule type="expression" dxfId="16" priority="29" stopIfTrue="1">
      <formula>AO91=CléPersonnelle</formula>
    </cfRule>
    <cfRule type="expression" dxfId="15" priority="30" stopIfTrue="1">
      <formula>AO91=CléCongés</formula>
    </cfRule>
  </conditionalFormatting>
  <conditionalFormatting sqref="AI89:AI90">
    <cfRule type="expression" priority="19" stopIfTrue="1">
      <formula>AI89=""</formula>
    </cfRule>
    <cfRule type="expression" dxfId="14" priority="20" stopIfTrue="1">
      <formula>AI89=CléPersonnalisée2</formula>
    </cfRule>
    <cfRule type="expression" dxfId="13" priority="21" stopIfTrue="1">
      <formula>AI89=CléPersonnalisée1</formula>
    </cfRule>
    <cfRule type="expression" dxfId="12" priority="22" stopIfTrue="1">
      <formula>AI89=CléMaladie</formula>
    </cfRule>
    <cfRule type="expression" dxfId="11" priority="23" stopIfTrue="1">
      <formula>AI89=CléPersonnelle</formula>
    </cfRule>
    <cfRule type="expression" dxfId="10" priority="24" stopIfTrue="1">
      <formula>AI89=CléCongés</formula>
    </cfRule>
  </conditionalFormatting>
  <conditionalFormatting sqref="AN91">
    <cfRule type="expression" priority="13" stopIfTrue="1">
      <formula>AN91=""</formula>
    </cfRule>
    <cfRule type="expression" dxfId="9" priority="14" stopIfTrue="1">
      <formula>AN91=CléPersonnalisée2</formula>
    </cfRule>
    <cfRule type="expression" dxfId="8" priority="15" stopIfTrue="1">
      <formula>AN91=CléPersonnalisée1</formula>
    </cfRule>
    <cfRule type="expression" dxfId="7" priority="16" stopIfTrue="1">
      <formula>AN91=CléMaladie</formula>
    </cfRule>
    <cfRule type="expression" dxfId="6" priority="17" stopIfTrue="1">
      <formula>AN91=CléPersonnelle</formula>
    </cfRule>
    <cfRule type="expression" dxfId="5" priority="18" stopIfTrue="1">
      <formula>AN91=CléCongés</formula>
    </cfRule>
  </conditionalFormatting>
  <conditionalFormatting sqref="AR91">
    <cfRule type="expression" priority="7" stopIfTrue="1">
      <formula>AR91=""</formula>
    </cfRule>
    <cfRule type="expression" dxfId="4" priority="8" stopIfTrue="1">
      <formula>AR91=CléPersonnalisée2</formula>
    </cfRule>
    <cfRule type="expression" dxfId="3" priority="9" stopIfTrue="1">
      <formula>AR91=CléPersonnalisée1</formula>
    </cfRule>
    <cfRule type="expression" dxfId="2" priority="10" stopIfTrue="1">
      <formula>AR91=CléMaladie</formula>
    </cfRule>
    <cfRule type="expression" dxfId="1" priority="11" stopIfTrue="1">
      <formula>AR91=CléPersonnelle</formula>
    </cfRule>
    <cfRule type="expression" dxfId="0" priority="12" stopIfTrue="1">
      <formula>AR91=CléCongés</formula>
    </cfRule>
  </conditionalFormatting>
  <printOptions horizontalCentered="1"/>
  <pageMargins left="3.937007874015748E-2" right="3.937007874015748E-2" top="0" bottom="0" header="0.31496062992125984" footer="0.31496062992125984"/>
  <pageSetup scale="50" fitToHeight="0" orientation="landscape" r:id="rId1"/>
  <drawing r:id="rId2"/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dataBar" id="{545749C5-784A-49DA-AD1F-15B63ECC9867}">
            <x14:dataBar minLength="0" maxLength="100">
              <x14:cfvo type="autoMin"/>
              <x14:cfvo type="num">
                <xm:f>31</xm:f>
              </x14:cfvo>
              <x14:negativeFillColor rgb="FFFF0000"/>
              <x14:axisColor rgb="FF000000"/>
            </x14:dataBar>
          </x14:cfRule>
          <xm:sqref>AH5:AH6 AH9:AH11</xm:sqref>
        </x14:conditionalFormatting>
        <x14:conditionalFormatting xmlns:xm="http://schemas.microsoft.com/office/excel/2006/main">
          <x14:cfRule type="dataBar" id="{D44831A1-66F1-412B-A9BB-4664DAFE2E25}">
            <x14:dataBar minLength="0" maxLength="100">
              <x14:cfvo type="autoMin"/>
              <x14:cfvo type="num">
                <xm:f>31</xm:f>
              </x14:cfvo>
              <x14:negativeFillColor rgb="FFFF0000"/>
              <x14:axisColor rgb="FF000000"/>
            </x14:dataBar>
          </x14:cfRule>
          <xm:sqref>AH23</xm:sqref>
        </x14:conditionalFormatting>
        <x14:conditionalFormatting xmlns:xm="http://schemas.microsoft.com/office/excel/2006/main">
          <x14:cfRule type="dataBar" id="{9B3B9E24-AADC-40D4-B258-F37652D38C6B}">
            <x14:dataBar minLength="0" maxLength="100">
              <x14:cfvo type="autoMin"/>
              <x14:cfvo type="num">
                <xm:f>31</xm:f>
              </x14:cfvo>
              <x14:negativeFillColor rgb="FFFF0000"/>
              <x14:axisColor rgb="FF000000"/>
            </x14:dataBar>
          </x14:cfRule>
          <xm:sqref>AH27</xm:sqref>
        </x14:conditionalFormatting>
        <x14:conditionalFormatting xmlns:xm="http://schemas.microsoft.com/office/excel/2006/main">
          <x14:cfRule type="dataBar" id="{06A9B770-0B0B-4625-A996-8996E89B6BF3}">
            <x14:dataBar minLength="0" maxLength="100">
              <x14:cfvo type="autoMin"/>
              <x14:cfvo type="num">
                <xm:f>31</xm:f>
              </x14:cfvo>
              <x14:negativeFillColor rgb="FFFF0000"/>
              <x14:axisColor rgb="FF000000"/>
            </x14:dataBar>
          </x14:cfRule>
          <xm:sqref>AH31</xm:sqref>
        </x14:conditionalFormatting>
        <x14:conditionalFormatting xmlns:xm="http://schemas.microsoft.com/office/excel/2006/main">
          <x14:cfRule type="dataBar" id="{492FCF25-C64D-4085-A4FD-AA0CC0C490B3}">
            <x14:dataBar minLength="0" maxLength="100">
              <x14:cfvo type="autoMin"/>
              <x14:cfvo type="num">
                <xm:f>31</xm:f>
              </x14:cfvo>
              <x14:negativeFillColor rgb="FFFF0000"/>
              <x14:axisColor rgb="FF000000"/>
            </x14:dataBar>
          </x14:cfRule>
          <xm:sqref>AH35</xm:sqref>
        </x14:conditionalFormatting>
        <x14:conditionalFormatting xmlns:xm="http://schemas.microsoft.com/office/excel/2006/main">
          <x14:cfRule type="dataBar" id="{07BED5A2-AA6C-4689-9F48-C007A78D32B3}">
            <x14:dataBar minLength="0" maxLength="100">
              <x14:cfvo type="autoMin"/>
              <x14:cfvo type="num">
                <xm:f>31</xm:f>
              </x14:cfvo>
              <x14:negativeFillColor rgb="FFFF0000"/>
              <x14:axisColor rgb="FF000000"/>
            </x14:dataBar>
          </x14:cfRule>
          <xm:sqref>AH39</xm:sqref>
        </x14:conditionalFormatting>
        <x14:conditionalFormatting xmlns:xm="http://schemas.microsoft.com/office/excel/2006/main">
          <x14:cfRule type="dataBar" id="{94DE38FC-7174-418E-9474-5DB2B7543E1D}">
            <x14:dataBar minLength="0" maxLength="100">
              <x14:cfvo type="autoMin"/>
              <x14:cfvo type="num">
                <xm:f>31</xm:f>
              </x14:cfvo>
              <x14:negativeFillColor rgb="FFFF0000"/>
              <x14:axisColor rgb="FF000000"/>
            </x14:dataBar>
          </x14:cfRule>
          <xm:sqref>AH43</xm:sqref>
        </x14:conditionalFormatting>
        <x14:conditionalFormatting xmlns:xm="http://schemas.microsoft.com/office/excel/2006/main">
          <x14:cfRule type="dataBar" id="{7F8A84F3-727A-41CC-98C1-4F5F1176774E}">
            <x14:dataBar minLength="0" maxLength="100">
              <x14:cfvo type="autoMin"/>
              <x14:cfvo type="num">
                <xm:f>31</xm:f>
              </x14:cfvo>
              <x14:negativeFillColor rgb="FFFF0000"/>
              <x14:axisColor rgb="FF000000"/>
            </x14:dataBar>
          </x14:cfRule>
          <xm:sqref>AH47</xm:sqref>
        </x14:conditionalFormatting>
        <x14:conditionalFormatting xmlns:xm="http://schemas.microsoft.com/office/excel/2006/main">
          <x14:cfRule type="dataBar" id="{E0742D28-B2E7-4A91-8D5F-153B0842E0C5}">
            <x14:dataBar minLength="0" maxLength="100">
              <x14:cfvo type="autoMin"/>
              <x14:cfvo type="num">
                <xm:f>31</xm:f>
              </x14:cfvo>
              <x14:negativeFillColor rgb="FFFF0000"/>
              <x14:axisColor rgb="FF000000"/>
            </x14:dataBar>
          </x14:cfRule>
          <xm:sqref>AH51</xm:sqref>
        </x14:conditionalFormatting>
        <x14:conditionalFormatting xmlns:xm="http://schemas.microsoft.com/office/excel/2006/main">
          <x14:cfRule type="dataBar" id="{CC4CBB26-4BC8-4A7C-8CF1-A01FE28F3191}">
            <x14:dataBar minLength="0" maxLength="100">
              <x14:cfvo type="autoMin"/>
              <x14:cfvo type="num">
                <xm:f>31</xm:f>
              </x14:cfvo>
              <x14:negativeFillColor rgb="FFFF0000"/>
              <x14:axisColor rgb="FF000000"/>
            </x14:dataBar>
          </x14:cfRule>
          <xm:sqref>AH55</xm:sqref>
        </x14:conditionalFormatting>
        <x14:conditionalFormatting xmlns:xm="http://schemas.microsoft.com/office/excel/2006/main">
          <x14:cfRule type="dataBar" id="{1368D990-27A3-47A4-AC6F-932FA80D3810}">
            <x14:dataBar minLength="0" maxLength="100">
              <x14:cfvo type="autoMin"/>
              <x14:cfvo type="num">
                <xm:f>31</xm:f>
              </x14:cfvo>
              <x14:negativeFillColor rgb="FFFF0000"/>
              <x14:axisColor rgb="FF000000"/>
            </x14:dataBar>
          </x14:cfRule>
          <xm:sqref>AH63</xm:sqref>
        </x14:conditionalFormatting>
        <x14:conditionalFormatting xmlns:xm="http://schemas.microsoft.com/office/excel/2006/main">
          <x14:cfRule type="dataBar" id="{1C536BD8-D858-4FB9-8015-A8FB792FD97F}">
            <x14:dataBar minLength="0" maxLength="100">
              <x14:cfvo type="autoMin"/>
              <x14:cfvo type="num">
                <xm:f>31</xm:f>
              </x14:cfvo>
              <x14:negativeFillColor rgb="FFFF0000"/>
              <x14:axisColor rgb="FF000000"/>
            </x14:dataBar>
          </x14:cfRule>
          <xm:sqref>AH15</xm:sqref>
        </x14:conditionalFormatting>
        <x14:conditionalFormatting xmlns:xm="http://schemas.microsoft.com/office/excel/2006/main">
          <x14:cfRule type="dataBar" id="{3837D954-1EAA-4E66-A131-E838B47C69A9}">
            <x14:dataBar minLength="0" maxLength="100">
              <x14:cfvo type="autoMin"/>
              <x14:cfvo type="num">
                <xm:f>31</xm:f>
              </x14:cfvo>
              <x14:negativeFillColor rgb="FFFF0000"/>
              <x14:axisColor rgb="FF000000"/>
            </x14:dataBar>
          </x14:cfRule>
          <xm:sqref>AH19</xm:sqref>
        </x14:conditionalFormatting>
        <x14:conditionalFormatting xmlns:xm="http://schemas.microsoft.com/office/excel/2006/main">
          <x14:cfRule type="dataBar" id="{405E0901-F2EA-43B6-909B-6E9931CA26D4}">
            <x14:dataBar minLength="0" maxLength="100">
              <x14:cfvo type="autoMin"/>
              <x14:cfvo type="num">
                <xm:f>31</xm:f>
              </x14:cfvo>
              <x14:negativeFillColor rgb="FFFF0000"/>
              <x14:axisColor rgb="FF000000"/>
            </x14:dataBar>
          </x14:cfRule>
          <xm:sqref>AH13:AH14</xm:sqref>
        </x14:conditionalFormatting>
        <x14:conditionalFormatting xmlns:xm="http://schemas.microsoft.com/office/excel/2006/main">
          <x14:cfRule type="dataBar" id="{4ABDEF31-31F7-4C97-916B-558FD13F5181}">
            <x14:dataBar minLength="0" maxLength="100">
              <x14:cfvo type="autoMin"/>
              <x14:cfvo type="num">
                <xm:f>31</xm:f>
              </x14:cfvo>
              <x14:negativeFillColor rgb="FFFF0000"/>
              <x14:axisColor rgb="FF000000"/>
            </x14:dataBar>
          </x14:cfRule>
          <xm:sqref>AH17:AH18</xm:sqref>
        </x14:conditionalFormatting>
        <x14:conditionalFormatting xmlns:xm="http://schemas.microsoft.com/office/excel/2006/main">
          <x14:cfRule type="dataBar" id="{9889A8EE-7BBC-4FE8-9E29-D1714E52BD69}">
            <x14:dataBar minLength="0" maxLength="100">
              <x14:cfvo type="autoMin"/>
              <x14:cfvo type="num">
                <xm:f>31</xm:f>
              </x14:cfvo>
              <x14:negativeFillColor rgb="FFFF0000"/>
              <x14:axisColor rgb="FF000000"/>
            </x14:dataBar>
          </x14:cfRule>
          <xm:sqref>AH21:AH22</xm:sqref>
        </x14:conditionalFormatting>
        <x14:conditionalFormatting xmlns:xm="http://schemas.microsoft.com/office/excel/2006/main">
          <x14:cfRule type="dataBar" id="{4ED14A62-BA70-4FDD-B2DC-46314B072D62}">
            <x14:dataBar minLength="0" maxLength="100">
              <x14:cfvo type="autoMin"/>
              <x14:cfvo type="num">
                <xm:f>31</xm:f>
              </x14:cfvo>
              <x14:negativeFillColor rgb="FFFF0000"/>
              <x14:axisColor rgb="FF000000"/>
            </x14:dataBar>
          </x14:cfRule>
          <xm:sqref>AH25:AH26</xm:sqref>
        </x14:conditionalFormatting>
        <x14:conditionalFormatting xmlns:xm="http://schemas.microsoft.com/office/excel/2006/main">
          <x14:cfRule type="dataBar" id="{E51F6E03-223A-4834-8021-CA12DBDA1350}">
            <x14:dataBar minLength="0" maxLength="100">
              <x14:cfvo type="autoMin"/>
              <x14:cfvo type="num">
                <xm:f>31</xm:f>
              </x14:cfvo>
              <x14:negativeFillColor rgb="FFFF0000"/>
              <x14:axisColor rgb="FF000000"/>
            </x14:dataBar>
          </x14:cfRule>
          <xm:sqref>AH29:AH30</xm:sqref>
        </x14:conditionalFormatting>
        <x14:conditionalFormatting xmlns:xm="http://schemas.microsoft.com/office/excel/2006/main">
          <x14:cfRule type="dataBar" id="{684FB909-0D53-4F88-AE21-AD4EC6E0E01C}">
            <x14:dataBar minLength="0" maxLength="100">
              <x14:cfvo type="autoMin"/>
              <x14:cfvo type="num">
                <xm:f>31</xm:f>
              </x14:cfvo>
              <x14:negativeFillColor rgb="FFFF0000"/>
              <x14:axisColor rgb="FF000000"/>
            </x14:dataBar>
          </x14:cfRule>
          <xm:sqref>AH33:AH34</xm:sqref>
        </x14:conditionalFormatting>
        <x14:conditionalFormatting xmlns:xm="http://schemas.microsoft.com/office/excel/2006/main">
          <x14:cfRule type="dataBar" id="{42260F3B-C3E2-43A7-B2C2-C143A578429D}">
            <x14:dataBar minLength="0" maxLength="100">
              <x14:cfvo type="autoMin"/>
              <x14:cfvo type="num">
                <xm:f>31</xm:f>
              </x14:cfvo>
              <x14:negativeFillColor rgb="FFFF0000"/>
              <x14:axisColor rgb="FF000000"/>
            </x14:dataBar>
          </x14:cfRule>
          <xm:sqref>AH37:AH38</xm:sqref>
        </x14:conditionalFormatting>
        <x14:conditionalFormatting xmlns:xm="http://schemas.microsoft.com/office/excel/2006/main">
          <x14:cfRule type="dataBar" id="{04137742-2A77-4480-B784-4274FEC7EEA6}">
            <x14:dataBar minLength="0" maxLength="100">
              <x14:cfvo type="autoMin"/>
              <x14:cfvo type="num">
                <xm:f>31</xm:f>
              </x14:cfvo>
              <x14:negativeFillColor rgb="FFFF0000"/>
              <x14:axisColor rgb="FF000000"/>
            </x14:dataBar>
          </x14:cfRule>
          <xm:sqref>AH41:AH42</xm:sqref>
        </x14:conditionalFormatting>
        <x14:conditionalFormatting xmlns:xm="http://schemas.microsoft.com/office/excel/2006/main">
          <x14:cfRule type="dataBar" id="{CCCB1585-03E8-430E-85BB-761D32708A4B}">
            <x14:dataBar minLength="0" maxLength="100">
              <x14:cfvo type="autoMin"/>
              <x14:cfvo type="num">
                <xm:f>31</xm:f>
              </x14:cfvo>
              <x14:negativeFillColor rgb="FFFF0000"/>
              <x14:axisColor rgb="FF000000"/>
            </x14:dataBar>
          </x14:cfRule>
          <xm:sqref>AH45:AH46</xm:sqref>
        </x14:conditionalFormatting>
        <x14:conditionalFormatting xmlns:xm="http://schemas.microsoft.com/office/excel/2006/main">
          <x14:cfRule type="dataBar" id="{BDBEA62E-1A0B-4136-B100-D82F401063FC}">
            <x14:dataBar minLength="0" maxLength="100">
              <x14:cfvo type="autoMin"/>
              <x14:cfvo type="num">
                <xm:f>31</xm:f>
              </x14:cfvo>
              <x14:negativeFillColor rgb="FFFF0000"/>
              <x14:axisColor rgb="FF000000"/>
            </x14:dataBar>
          </x14:cfRule>
          <xm:sqref>AH49:AH50</xm:sqref>
        </x14:conditionalFormatting>
        <x14:conditionalFormatting xmlns:xm="http://schemas.microsoft.com/office/excel/2006/main">
          <x14:cfRule type="dataBar" id="{F8EB6D2C-4737-4514-BA05-BD87107578E4}">
            <x14:dataBar minLength="0" maxLength="100">
              <x14:cfvo type="autoMin"/>
              <x14:cfvo type="num">
                <xm:f>31</xm:f>
              </x14:cfvo>
              <x14:negativeFillColor rgb="FFFF0000"/>
              <x14:axisColor rgb="FF000000"/>
            </x14:dataBar>
          </x14:cfRule>
          <xm:sqref>AH53:AH54</xm:sqref>
        </x14:conditionalFormatting>
        <x14:conditionalFormatting xmlns:xm="http://schemas.microsoft.com/office/excel/2006/main">
          <x14:cfRule type="dataBar" id="{D0273649-A005-44FB-9A1F-67FD583F8B33}">
            <x14:dataBar minLength="0" maxLength="100">
              <x14:cfvo type="autoMin"/>
              <x14:cfvo type="num">
                <xm:f>31</xm:f>
              </x14:cfvo>
              <x14:negativeFillColor rgb="FFFF0000"/>
              <x14:axisColor rgb="FF000000"/>
            </x14:dataBar>
          </x14:cfRule>
          <xm:sqref>AH61:AH62</xm:sqref>
        </x14:conditionalFormatting>
        <x14:conditionalFormatting xmlns:xm="http://schemas.microsoft.com/office/excel/2006/main">
          <x14:cfRule type="dataBar" id="{1812202E-3B2E-4BB2-83AD-0238D50D6DDC}">
            <x14:dataBar minLength="0" maxLength="100">
              <x14:cfvo type="autoMin"/>
              <x14:cfvo type="num">
                <xm:f>31</xm:f>
              </x14:cfvo>
              <x14:negativeFillColor rgb="FFFF0000"/>
              <x14:axisColor rgb="FF000000"/>
            </x14:dataBar>
          </x14:cfRule>
          <xm:sqref>AH7</xm:sqref>
        </x14:conditionalFormatting>
        <x14:conditionalFormatting xmlns:xm="http://schemas.microsoft.com/office/excel/2006/main">
          <x14:cfRule type="dataBar" id="{2B57AB7F-5DD9-4E11-B756-E796D3605439}">
            <x14:dataBar minLength="0" maxLength="100">
              <x14:cfvo type="autoMin"/>
              <x14:cfvo type="num">
                <xm:f>31</xm:f>
              </x14:cfvo>
              <x14:negativeFillColor rgb="FFFF0000"/>
              <x14:axisColor rgb="FF000000"/>
            </x14:dataBar>
          </x14:cfRule>
          <xm:sqref>AH59</xm:sqref>
        </x14:conditionalFormatting>
        <x14:conditionalFormatting xmlns:xm="http://schemas.microsoft.com/office/excel/2006/main">
          <x14:cfRule type="dataBar" id="{8997A24A-3529-4F42-9930-6E827F2F62BD}">
            <x14:dataBar minLength="0" maxLength="100">
              <x14:cfvo type="autoMin"/>
              <x14:cfvo type="num">
                <xm:f>31</xm:f>
              </x14:cfvo>
              <x14:negativeFillColor rgb="FFFF0000"/>
              <x14:axisColor rgb="FF000000"/>
            </x14:dataBar>
          </x14:cfRule>
          <xm:sqref>AH57:AH58</xm:sqref>
        </x14:conditionalFormatting>
        <x14:conditionalFormatting xmlns:xm="http://schemas.microsoft.com/office/excel/2006/main">
          <x14:cfRule type="dataBar" id="{19F3CE3D-03EA-4683-9B21-591A775D7DBE}">
            <x14:dataBar minLength="0" maxLength="100">
              <x14:cfvo type="autoMin"/>
              <x14:cfvo type="num">
                <xm:f>31</xm:f>
              </x14:cfvo>
              <x14:negativeFillColor rgb="FFFF0000"/>
              <x14:axisColor rgb="FF000000"/>
            </x14:dataBar>
          </x14:cfRule>
          <xm:sqref>AH67</xm:sqref>
        </x14:conditionalFormatting>
        <x14:conditionalFormatting xmlns:xm="http://schemas.microsoft.com/office/excel/2006/main">
          <x14:cfRule type="dataBar" id="{76B33F73-4FBA-449C-93F5-DF9C9E28D852}">
            <x14:dataBar minLength="0" maxLength="100">
              <x14:cfvo type="autoMin"/>
              <x14:cfvo type="num">
                <xm:f>31</xm:f>
              </x14:cfvo>
              <x14:negativeFillColor rgb="FFFF0000"/>
              <x14:axisColor rgb="FF000000"/>
            </x14:dataBar>
          </x14:cfRule>
          <xm:sqref>AH65:AH66</xm:sqref>
        </x14:conditionalFormatting>
        <x14:conditionalFormatting xmlns:xm="http://schemas.microsoft.com/office/excel/2006/main">
          <x14:cfRule type="dataBar" id="{DC5B36F6-B231-4A05-9FAC-AFCAAB0327E1}">
            <x14:dataBar minLength="0" maxLength="100">
              <x14:cfvo type="autoMin"/>
              <x14:cfvo type="num">
                <xm:f>31</xm:f>
              </x14:cfvo>
              <x14:negativeFillColor rgb="FFFF0000"/>
              <x14:axisColor rgb="FF000000"/>
            </x14:dataBar>
          </x14:cfRule>
          <xm:sqref>AH71</xm:sqref>
        </x14:conditionalFormatting>
        <x14:conditionalFormatting xmlns:xm="http://schemas.microsoft.com/office/excel/2006/main">
          <x14:cfRule type="dataBar" id="{51DE6A25-E6AA-416B-83D9-7D4A490F230F}">
            <x14:dataBar minLength="0" maxLength="100">
              <x14:cfvo type="autoMin"/>
              <x14:cfvo type="num">
                <xm:f>31</xm:f>
              </x14:cfvo>
              <x14:negativeFillColor rgb="FFFF0000"/>
              <x14:axisColor rgb="FF000000"/>
            </x14:dataBar>
          </x14:cfRule>
          <xm:sqref>AH69:AH70</xm:sqref>
        </x14:conditionalFormatting>
        <x14:conditionalFormatting xmlns:xm="http://schemas.microsoft.com/office/excel/2006/main">
          <x14:cfRule type="dataBar" id="{6EE0C593-3E87-45A0-B0C7-0AB4E929F4A5}">
            <x14:dataBar minLength="0" maxLength="100">
              <x14:cfvo type="autoMin"/>
              <x14:cfvo type="num">
                <xm:f>31</xm:f>
              </x14:cfvo>
              <x14:negativeFillColor rgb="FFFF0000"/>
              <x14:axisColor rgb="FF000000"/>
            </x14:dataBar>
          </x14:cfRule>
          <xm:sqref>AH75</xm:sqref>
        </x14:conditionalFormatting>
        <x14:conditionalFormatting xmlns:xm="http://schemas.microsoft.com/office/excel/2006/main">
          <x14:cfRule type="dataBar" id="{F1A45EC8-CA39-46A9-BBCA-67ECEAE5F930}">
            <x14:dataBar minLength="0" maxLength="100">
              <x14:cfvo type="autoMin"/>
              <x14:cfvo type="num">
                <xm:f>31</xm:f>
              </x14:cfvo>
              <x14:negativeFillColor rgb="FFFF0000"/>
              <x14:axisColor rgb="FF000000"/>
            </x14:dataBar>
          </x14:cfRule>
          <xm:sqref>AH73:AH74</xm:sqref>
        </x14:conditionalFormatting>
        <x14:conditionalFormatting xmlns:xm="http://schemas.microsoft.com/office/excel/2006/main">
          <x14:cfRule type="dataBar" id="{18EFC598-1CDE-4253-BD7D-FEE59DB5D851}">
            <x14:dataBar minLength="0" maxLength="100">
              <x14:cfvo type="autoMin"/>
              <x14:cfvo type="num">
                <xm:f>31</xm:f>
              </x14:cfvo>
              <x14:negativeFillColor rgb="FFFF0000"/>
              <x14:axisColor rgb="FF000000"/>
            </x14:dataBar>
          </x14:cfRule>
          <xm:sqref>AH79</xm:sqref>
        </x14:conditionalFormatting>
        <x14:conditionalFormatting xmlns:xm="http://schemas.microsoft.com/office/excel/2006/main">
          <x14:cfRule type="dataBar" id="{788F3B9B-AE72-4EF8-875E-3A915282ADCE}">
            <x14:dataBar minLength="0" maxLength="100">
              <x14:cfvo type="autoMin"/>
              <x14:cfvo type="num">
                <xm:f>31</xm:f>
              </x14:cfvo>
              <x14:negativeFillColor rgb="FFFF0000"/>
              <x14:axisColor rgb="FF000000"/>
            </x14:dataBar>
          </x14:cfRule>
          <xm:sqref>AH77:AH78</xm:sqref>
        </x14:conditionalFormatting>
        <x14:conditionalFormatting xmlns:xm="http://schemas.microsoft.com/office/excel/2006/main">
          <x14:cfRule type="dataBar" id="{EDF71C2D-80AB-4C49-9284-52BECFA6732F}">
            <x14:dataBar minLength="0" maxLength="100">
              <x14:cfvo type="autoMin"/>
              <x14:cfvo type="num">
                <xm:f>31</xm:f>
              </x14:cfvo>
              <x14:negativeFillColor rgb="FFFF0000"/>
              <x14:axisColor rgb="FF000000"/>
            </x14:dataBar>
          </x14:cfRule>
          <xm:sqref>AH83</xm:sqref>
        </x14:conditionalFormatting>
        <x14:conditionalFormatting xmlns:xm="http://schemas.microsoft.com/office/excel/2006/main">
          <x14:cfRule type="dataBar" id="{CDDCE203-14F6-419B-877D-58012F261EC6}">
            <x14:dataBar minLength="0" maxLength="100">
              <x14:cfvo type="autoMin"/>
              <x14:cfvo type="num">
                <xm:f>31</xm:f>
              </x14:cfvo>
              <x14:negativeFillColor rgb="FFFF0000"/>
              <x14:axisColor rgb="FF000000"/>
            </x14:dataBar>
          </x14:cfRule>
          <xm:sqref>AH81:AH82</xm:sqref>
        </x14:conditionalFormatting>
        <x14:conditionalFormatting xmlns:xm="http://schemas.microsoft.com/office/excel/2006/main">
          <x14:cfRule type="dataBar" id="{AAAD7F5B-5788-46EA-971F-5084F5F9149B}">
            <x14:dataBar minLength="0" maxLength="100">
              <x14:cfvo type="autoMin"/>
              <x14:cfvo type="num">
                <xm:f>31</xm:f>
              </x14:cfvo>
              <x14:negativeFillColor rgb="FFFF0000"/>
              <x14:axisColor rgb="FF000000"/>
            </x14:dataBar>
          </x14:cfRule>
          <xm:sqref>AH87</xm:sqref>
        </x14:conditionalFormatting>
        <x14:conditionalFormatting xmlns:xm="http://schemas.microsoft.com/office/excel/2006/main">
          <x14:cfRule type="dataBar" id="{CBC561D2-98D7-4F67-A576-96F467379446}">
            <x14:dataBar minLength="0" maxLength="100">
              <x14:cfvo type="autoMin"/>
              <x14:cfvo type="num">
                <xm:f>31</xm:f>
              </x14:cfvo>
              <x14:negativeFillColor rgb="FFFF0000"/>
              <x14:axisColor rgb="FF000000"/>
            </x14:dataBar>
          </x14:cfRule>
          <xm:sqref>AH85:AH86</xm:sqref>
        </x14:conditionalFormatting>
        <x14:conditionalFormatting xmlns:xm="http://schemas.microsoft.com/office/excel/2006/main">
          <x14:cfRule type="dataBar" id="{7BFC7924-11FD-42EE-B68E-FDADE7CB85E1}">
            <x14:dataBar minLength="0" maxLength="100">
              <x14:cfvo type="autoMin"/>
              <x14:cfvo type="num">
                <xm:f>31</xm:f>
              </x14:cfvo>
              <x14:negativeFillColor rgb="FFFF0000"/>
              <x14:axisColor rgb="FF000000"/>
            </x14:dataBar>
          </x14:cfRule>
          <xm:sqref>AH95</xm:sqref>
        </x14:conditionalFormatting>
        <x14:conditionalFormatting xmlns:xm="http://schemas.microsoft.com/office/excel/2006/main">
          <x14:cfRule type="dataBar" id="{07AA233F-391A-45CD-B166-FE08DE6D0214}">
            <x14:dataBar minLength="0" maxLength="100">
              <x14:cfvo type="autoMin"/>
              <x14:cfvo type="num">
                <xm:f>31</xm:f>
              </x14:cfvo>
              <x14:negativeFillColor rgb="FFFF0000"/>
              <x14:axisColor rgb="FF000000"/>
            </x14:dataBar>
          </x14:cfRule>
          <xm:sqref>AH93:AH94</xm:sqref>
        </x14:conditionalFormatting>
        <x14:conditionalFormatting xmlns:xm="http://schemas.microsoft.com/office/excel/2006/main">
          <x14:cfRule type="dataBar" id="{BFEC6BF3-4B91-4A09-A77F-AB6F532E3B74}">
            <x14:dataBar minLength="0" maxLength="100">
              <x14:cfvo type="autoMin"/>
              <x14:cfvo type="num">
                <xm:f>31</xm:f>
              </x14:cfvo>
              <x14:negativeFillColor rgb="FFFF0000"/>
              <x14:axisColor rgb="FF000000"/>
            </x14:dataBar>
          </x14:cfRule>
          <xm:sqref>AH91</xm:sqref>
        </x14:conditionalFormatting>
        <x14:conditionalFormatting xmlns:xm="http://schemas.microsoft.com/office/excel/2006/main">
          <x14:cfRule type="dataBar" id="{1005B950-F49E-474E-9BEA-BA13DD39C560}">
            <x14:dataBar minLength="0" maxLength="100">
              <x14:cfvo type="autoMin"/>
              <x14:cfvo type="num">
                <xm:f>31</xm:f>
              </x14:cfvo>
              <x14:negativeFillColor rgb="FFFF0000"/>
              <x14:axisColor rgb="FF000000"/>
            </x14:dataBar>
          </x14:cfRule>
          <xm:sqref>AH89:AH90</xm:sqref>
        </x14:conditionalFormatting>
      </x14:conditionalFormattings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3"/>
  <dimension ref="B9:B21"/>
  <sheetViews>
    <sheetView topLeftCell="A8" workbookViewId="0">
      <selection activeCell="B9" sqref="B9:F21"/>
    </sheetView>
  </sheetViews>
  <sheetFormatPr baseColWidth="10" defaultRowHeight="15" x14ac:dyDescent="0.25"/>
  <sheetData>
    <row r="9" spans="2:2" x14ac:dyDescent="0.25">
      <c r="B9" s="96"/>
    </row>
    <row r="10" spans="2:2" x14ac:dyDescent="0.25">
      <c r="B10" s="96"/>
    </row>
    <row r="11" spans="2:2" x14ac:dyDescent="0.25">
      <c r="B11" s="96"/>
    </row>
    <row r="12" spans="2:2" x14ac:dyDescent="0.25">
      <c r="B12" s="96"/>
    </row>
    <row r="13" spans="2:2" x14ac:dyDescent="0.25">
      <c r="B13" s="96"/>
    </row>
    <row r="14" spans="2:2" x14ac:dyDescent="0.25">
      <c r="B14" s="96"/>
    </row>
    <row r="15" spans="2:2" x14ac:dyDescent="0.25">
      <c r="B15" s="96"/>
    </row>
    <row r="16" spans="2:2" x14ac:dyDescent="0.25">
      <c r="B16" s="96"/>
    </row>
    <row r="17" spans="2:2" x14ac:dyDescent="0.25">
      <c r="B17" s="96"/>
    </row>
    <row r="18" spans="2:2" x14ac:dyDescent="0.25">
      <c r="B18" s="96"/>
    </row>
    <row r="19" spans="2:2" x14ac:dyDescent="0.25">
      <c r="B19" s="96"/>
    </row>
    <row r="20" spans="2:2" x14ac:dyDescent="0.25">
      <c r="B20" s="96"/>
    </row>
    <row r="21" spans="2:2" x14ac:dyDescent="0.25">
      <c r="B21" s="96"/>
    </row>
  </sheetData>
  <pageMargins left="0.7" right="0.7" top="0.75" bottom="0.75" header="0.3" footer="0.3"/>
  <pageSetup paperSize="9" orientation="portrait" horizontalDpi="4294967294" verticalDpi="4294967294" r:id="rId1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item1.xml><?xml version="1.0" encoding="utf-8"?>
<?mso-contentType ?>
<FormTemplates xmlns="http://schemas.microsoft.com/sharepoint/v3/contenttype/forms">
  <Display>DocumentLibraryForm</Display>
  <Edit>AssetEditForm</Edit>
  <New>DocumentLibraryForm</New>
</FormTemplates>
</file>

<file path=customXml/itemProps1.xml><?xml version="1.0" encoding="utf-8"?>
<ds:datastoreItem xmlns:ds="http://schemas.openxmlformats.org/officeDocument/2006/customXml" ds:itemID="{D2B7C6AD-4757-4354-B044-7DF1C9BC910D}">
  <ds:schemaRefs>
    <ds:schemaRef ds:uri="http://schemas.microsoft.com/sharepoint/v3/contenttype/forms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2</vt:i4>
      </vt:variant>
      <vt:variant>
        <vt:lpstr>Plages nommées</vt:lpstr>
      </vt:variant>
      <vt:variant>
        <vt:i4>12</vt:i4>
      </vt:variant>
    </vt:vector>
  </HeadingPairs>
  <TitlesOfParts>
    <vt:vector size="14" baseType="lpstr">
      <vt:lpstr>Juin</vt:lpstr>
      <vt:lpstr>Feuil1</vt:lpstr>
      <vt:lpstr>Juin!CalendrierAnnée</vt:lpstr>
      <vt:lpstr>Juin!CléCongés</vt:lpstr>
      <vt:lpstr>Juin!CléMaladie</vt:lpstr>
      <vt:lpstr>Juin!CléPersonnalisée1</vt:lpstr>
      <vt:lpstr>Juin!CléPersonnalisée2</vt:lpstr>
      <vt:lpstr>Juin!CléPersonnelle</vt:lpstr>
      <vt:lpstr>Juin!ÉtiquetteCléCongés</vt:lpstr>
      <vt:lpstr>Juin!ÉtiquetteCléMaladie</vt:lpstr>
      <vt:lpstr>Juin!ÉtiquetteCléPersonnalisée1</vt:lpstr>
      <vt:lpstr>Juin!ÉtiquetteCléPersonnalisée2</vt:lpstr>
      <vt:lpstr>Juin!ÉtiquetteCléPersonnelle</vt:lpstr>
      <vt:lpstr>Juin!NomMois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creator>FredericMorana</dc:creator>
  <cp:keywords/>
  <cp:lastModifiedBy>FredericMorana</cp:lastModifiedBy>
  <cp:lastPrinted>2017-05-19T07:49:30Z</cp:lastPrinted>
  <dcterms:created xsi:type="dcterms:W3CDTF">2017-03-31T11:45:20Z</dcterms:created>
  <dcterms:modified xsi:type="dcterms:W3CDTF">2017-06-14T12:45:11Z</dcterms:modified>
  <cp:version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_TemplateID">
    <vt:lpwstr>TC039871679991</vt:lpwstr>
  </property>
</Properties>
</file>