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UB Fabien\Documents\Fabien\"/>
    </mc:Choice>
  </mc:AlternateContent>
  <xr:revisionPtr revIDLastSave="0" documentId="13_ncr:1_{2813D6DF-D7CE-44E2-8F45-7EBC9DA2DE68}" xr6:coauthVersionLast="47" xr6:coauthVersionMax="47" xr10:uidLastSave="{00000000-0000-0000-0000-000000000000}"/>
  <bookViews>
    <workbookView xWindow="-120" yWindow="-120" windowWidth="25440" windowHeight="15270" xr2:uid="{3F4ECB60-65CE-4B69-89A1-4A2B75C2618F}"/>
  </bookViews>
  <sheets>
    <sheet name="Entrée" sheetId="1" r:id="rId1"/>
    <sheet name="Restitution" sheetId="4" r:id="rId2"/>
    <sheet name="Données" sheetId="2" r:id="rId3"/>
  </sheets>
  <definedNames>
    <definedName name="Segment_DESIGNATION">#N/A</definedName>
  </definedNames>
  <calcPr calcId="191029"/>
  <pivotCaches>
    <pivotCache cacheId="9" r:id="rId4"/>
    <pivotCache cacheId="19" r:id="rId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</x15:slicerCache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_5dcddc42-6713-4f2c-a54a-25077e6ce980" name="Tableau1" connection="Requête - 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E6" i="1" s="1"/>
  <c r="C5" i="1"/>
  <c r="E5" i="1" s="1"/>
  <c r="C4" i="1"/>
  <c r="E4" i="1" s="1"/>
  <c r="C3" i="1"/>
  <c r="E3" i="1" s="1"/>
  <c r="C2" i="1"/>
  <c r="E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7FEBD87-EBBE-4496-BC70-9BB69C2D4E91}" name="Requête - Tableau1" description="Connexion à la requête « Tableau1 » dans le classeur." type="100" refreshedVersion="8" minRefreshableVersion="5">
    <extLst>
      <ext xmlns:x15="http://schemas.microsoft.com/office/spreadsheetml/2010/11/main" uri="{DE250136-89BD-433C-8126-D09CA5730AF9}">
        <x15:connection id="4e15cf16-3c7f-4605-8ebb-3c2bf57bef6f"/>
      </ext>
    </extLst>
  </connection>
  <connection id="2" xr16:uid="{CB30976A-10F4-44DF-90AD-1A77621FE3AF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<sst xmlns="http://schemas.openxmlformats.org/spreadsheetml/2006/main" count="34" uniqueCount="20">
  <si>
    <t>DATES:</t>
  </si>
  <si>
    <t>DESIGNATION</t>
  </si>
  <si>
    <t>TARIF</t>
  </si>
  <si>
    <t>NOMBRES</t>
  </si>
  <si>
    <t>TOTAL</t>
  </si>
  <si>
    <t>AQUA CON GAS</t>
  </si>
  <si>
    <t>ALBAFLORO VINO ROSADO</t>
  </si>
  <si>
    <t>AQUA SIN GAS</t>
  </si>
  <si>
    <t>TARIFS</t>
  </si>
  <si>
    <t>BOISSON SANS ALCOOL</t>
  </si>
  <si>
    <t>CAFE CON LECHE</t>
  </si>
  <si>
    <t>CAFE AMERICANO</t>
  </si>
  <si>
    <t>CAFE CAPUCCINO</t>
  </si>
  <si>
    <t>THE / INFUSION</t>
  </si>
  <si>
    <t>Total général</t>
  </si>
  <si>
    <t>DATES</t>
  </si>
  <si>
    <t>LATTE MACCHIATO</t>
  </si>
  <si>
    <t>(vide)</t>
  </si>
  <si>
    <t>TARIFS 2024</t>
  </si>
  <si>
    <t>Somme de TARIF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</si>
</sst>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pivotButton="1" applyBorder="1"/>
    <xf numFmtId="0" fontId="0" fillId="0" borderId="1" xfId="0" applyBorder="1"/>
    <xf numFmtId="14" fontId="0" fillId="0" borderId="1" xfId="0" applyNumberFormat="1" applyBorder="1" applyAlignment="1">
      <alignment horizontal="left"/>
    </xf>
    <xf numFmtId="164" fontId="0" fillId="0" borderId="1" xfId="0" applyNumberFormat="1" applyBorder="1"/>
    <xf numFmtId="0" fontId="0" fillId="0" borderId="1" xfId="0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pivotButton="1" applyAlignment="1">
      <alignment horizontal="center" vertical="center"/>
    </xf>
    <xf numFmtId="164" fontId="1" fillId="0" borderId="0" xfId="0" applyNumberFormat="1" applyFont="1" applyAlignment="1">
      <alignment vertical="center"/>
    </xf>
    <xf numFmtId="0" fontId="0" fillId="0" borderId="1" xfId="0" applyBorder="1" applyAlignment="1">
      <alignment horizontal="left" indent="1"/>
    </xf>
    <xf numFmtId="0" fontId="3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30">
    <dxf>
      <numFmt numFmtId="164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numFmt numFmtId="164" formatCode="#,##0.00\ &quot;€&quot;"/>
    </dxf>
    <dxf>
      <alignment horizontal="center"/>
    </dxf>
    <dxf>
      <alignment horizontal="center"/>
    </dxf>
    <dxf>
      <alignment vertical="center"/>
    </dxf>
    <dxf>
      <alignment vertical="center"/>
    </dxf>
    <dxf>
      <numFmt numFmtId="164" formatCode="#,##0.00\ &quot;€&quot;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#,##0.00\ &quot;€&quot;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/>
    </dxf>
    <dxf>
      <alignment vertical="center"/>
    </dxf>
    <dxf>
      <alignment horizontal="center"/>
    </dxf>
    <dxf>
      <alignment horizontal="center"/>
    </dxf>
    <dxf>
      <numFmt numFmtId="164" formatCode="#,##0.00\ &quot;€&quot;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powerPivotData" Target="model/item.data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333375</xdr:colOff>
      <xdr:row>0</xdr:row>
      <xdr:rowOff>76200</xdr:rowOff>
    </xdr:from>
    <xdr:to>
      <xdr:col>8</xdr:col>
      <xdr:colOff>1952625</xdr:colOff>
      <xdr:row>11</xdr:row>
      <xdr:rowOff>161925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ESIGNATION">
              <a:extLst>
                <a:ext uri="{FF2B5EF4-FFF2-40B4-BE49-F238E27FC236}">
                  <a16:creationId xmlns:a16="http://schemas.microsoft.com/office/drawing/2014/main" id="{6EB26704-1F50-F1FE-2393-FF9B691483B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43850" y="76200"/>
              <a:ext cx="25527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TAUB Fabien" refreshedDate="45573.729064120373" backgroundQuery="1" createdVersion="8" refreshedVersion="8" minRefreshableVersion="3" recordCount="0" supportSubquery="1" supportAdvancedDrill="1" xr:uid="{9E95141D-85D1-4C6F-80A6-F0D6D8D8EBF8}">
  <cacheSource type="external" connectionId="2"/>
  <cacheFields count="3">
    <cacheField name="[Tableau1].[DATES:].[DATES:]" caption="DATES:" numFmtId="0" level="1">
      <sharedItems containsSemiMixedTypes="0" containsNonDate="0" containsDate="1" containsString="0" minDate="2023-11-03T00:00:00" maxDate="2023-11-05T00:00:00" count="2">
        <d v="2023-11-03T00:00:00"/>
        <d v="2023-11-04T00:00:00"/>
      </sharedItems>
    </cacheField>
    <cacheField name="[Measures].[Somme de NOMBRES]" caption="Somme de NOMBRES" numFmtId="0" hierarchy="7" level="32767"/>
    <cacheField name="[Measures].[Somme de TOTAL]" caption="Somme de TOTAL" numFmtId="0" hierarchy="8" level="32767"/>
  </cacheFields>
  <cacheHierarchies count="9">
    <cacheHierarchy uniqueName="[Tableau1].[DATES:]" caption="DATES:" attribute="1" time="1" defaultMemberUniqueName="[Tableau1].[DATES:].[All]" allUniqueName="[Tableau1].[DATES:].[All]" dimensionUniqueName="[Tableau1]" displayFolder="" count="2" memberValueDatatype="7" unbalanced="0">
      <fieldsUsage count="2">
        <fieldUsage x="-1"/>
        <fieldUsage x="0"/>
      </fieldsUsage>
    </cacheHierarchy>
    <cacheHierarchy uniqueName="[Tableau1].[DESIGNATION]" caption="DESIGNATION" attribute="1" defaultMemberUniqueName="[Tableau1].[DESIGNATION].[All]" allUniqueName="[Tableau1].[DESIGNATION].[All]" dimensionUniqueName="[Tableau1]" displayFolder="" count="0" memberValueDatatype="130" unbalanced="0"/>
    <cacheHierarchy uniqueName="[Tableau1].[TARIF]" caption="TARIF" attribute="1" defaultMemberUniqueName="[Tableau1].[TARIF].[All]" allUniqueName="[Tableau1].[TARIF].[All]" dimensionUniqueName="[Tableau1]" displayFolder="" count="0" memberValueDatatype="5" unbalanced="0"/>
    <cacheHierarchy uniqueName="[Tableau1].[NOMBRES]" caption="NOMBRES" attribute="1" defaultMemberUniqueName="[Tableau1].[NOMBRES].[All]" allUniqueName="[Tableau1].[NOMBRES].[All]" dimensionUniqueName="[Tableau1]" displayFolder="" count="0" memberValueDatatype="20" unbalanced="0"/>
    <cacheHierarchy uniqueName="[Tableau1].[TOTAL]" caption="TOTAL" attribute="1" defaultMemberUniqueName="[Tableau1].[TOTAL].[All]" allUniqueName="[Tableau1].[TOTAL].[All]" dimensionUniqueName="[Tableau1]" displayFolder="" count="0" memberValueDatatype="5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Somme de NOMBRES]" caption="Somme de NOMBRES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TOTAL]" caption="Somme de TOTAL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STAUB Fabien" refreshedDate="45573.729569097224" createdVersion="8" refreshedVersion="8" minRefreshableVersion="3" recordCount="5" xr:uid="{86B4F8E0-84E3-4113-95CF-245FF964BD80}">
  <cacheSource type="worksheet">
    <worksheetSource name="Tableau1"/>
  </cacheSource>
  <cacheFields count="5">
    <cacheField name="DATES:" numFmtId="14">
      <sharedItems containsNonDate="0" containsDate="1" containsString="0" containsBlank="1" minDate="2023-01-18T00:00:00" maxDate="2024-11-05T00:00:00" count="18">
        <d v="2023-11-03T00:00:00"/>
        <d v="2023-11-04T00:00:00"/>
        <m/>
        <d v="2023-11-06T00:00:00"/>
        <d v="2024-11-04T00:00:00" u="1"/>
        <d v="2023-11-05T00:00:00" u="1"/>
        <d v="2023-11-07T00:00:00" u="1"/>
        <d v="2023-11-09T00:00:00" u="1"/>
        <d v="2023-11-10T00:00:00" u="1"/>
        <d v="2023-11-11T00:00:00" u="1"/>
        <d v="2023-11-12T00:00:00" u="1"/>
        <d v="2023-11-13T00:00:00" u="1"/>
        <d v="2023-11-15T00:00:00" u="1"/>
        <d v="2023-11-16T00:00:00" u="1"/>
        <d v="2023-11-17T00:00:00" u="1"/>
        <d v="2023-11-18T00:00:00" u="1"/>
        <d v="2024-11-02T00:00:00" u="1"/>
        <d v="2023-01-18T00:00:00" u="1"/>
      </sharedItems>
    </cacheField>
    <cacheField name="DESIGNATION" numFmtId="0">
      <sharedItems count="9">
        <s v="AQUA CON GAS"/>
        <s v="CAFE AMERICANO"/>
        <s v="ALBAFLORO VINO ROSADO"/>
        <s v="CAFE CON LECHE"/>
        <s v="THE / INFUSION"/>
        <s v="CAFE CAPUCCINO" u="1"/>
        <s v="LATTE MACCHIATO" u="1"/>
        <s v="AQUA SIN GAS" u="1"/>
        <s v="MERLOT" u="1"/>
      </sharedItems>
    </cacheField>
    <cacheField name="TARIF" numFmtId="164">
      <sharedItems containsSemiMixedTypes="0" containsString="0" containsNumber="1" minValue="2.35" maxValue="24.15"/>
    </cacheField>
    <cacheField name="NOMBRES" numFmtId="0">
      <sharedItems containsSemiMixedTypes="0" containsString="0" containsNumber="1" containsInteger="1" minValue="1" maxValue="3"/>
    </cacheField>
    <cacheField name="TOTAL" numFmtId="164">
      <sharedItems containsSemiMixedTypes="0" containsString="0" containsNumber="1" minValue="2.35" maxValue="24.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  <n v="3.3"/>
    <n v="1"/>
    <n v="3.3"/>
  </r>
  <r>
    <x v="1"/>
    <x v="1"/>
    <n v="2.35"/>
    <n v="3"/>
    <n v="7.0500000000000007"/>
  </r>
  <r>
    <x v="2"/>
    <x v="2"/>
    <n v="24.15"/>
    <n v="1"/>
    <n v="24.15"/>
  </r>
  <r>
    <x v="2"/>
    <x v="3"/>
    <n v="2.35"/>
    <n v="3"/>
    <n v="7.0500000000000007"/>
  </r>
  <r>
    <x v="3"/>
    <x v="4"/>
    <n v="2.35"/>
    <n v="1"/>
    <n v="2.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92557DF-37FC-40D1-BADE-B621155F4F3A}" name="Tableau croisé dynamique1" cacheId="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>
  <location ref="K1:M4" firstHeaderRow="0" firstDataRow="1" firstDataCol="1"/>
  <pivotFields count="3">
    <pivotField axis="axisRow" allDrilled="1" subtotalTop="0" showAll="0" dataSourceSort="1" defaultSubtotal="0" defaultAttributeDrillState="1">
      <items count="2">
        <item x="0"/>
        <item x="1"/>
      </items>
    </pivotField>
    <pivotField dataField="1" subtotalTop="0" showAll="0" defaultSubtotal="0"/>
    <pivotField dataField="1" subtotalTop="0" showAll="0" defaultSubtota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S" fld="1" baseField="0" baseItem="0"/>
    <dataField name="TOTAL" fld="2" baseField="0" baseItem="0" numFmtId="164"/>
  </dataFields>
  <formats count="7">
    <format dxfId="29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7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6">
      <pivotArea field="0" type="button" dataOnly="0" labelOnly="1" outline="0" axis="axisRow" fieldPosition="0"/>
    </format>
    <format dxfId="2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4">
      <pivotArea field="0" type="button" dataOnly="0" labelOnly="1" outline="0" axis="axisRow" fieldPosition="0"/>
    </format>
    <format dxfId="2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Hierarchies count="9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NOMBRES"/>
    <pivotHierarchy dragToData="1" caption="TOTAL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Requête - 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4FB55C-6F9B-4832-9595-1FA3E776168D}" name="Tableau croisé dynamique1" cacheId="19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rowHeaderCaption="DATES">
  <location ref="B3:C13" firstHeaderRow="1" firstDataRow="1" firstDataCol="1"/>
  <pivotFields count="5">
    <pivotField axis="axisRow" showAll="0" sortType="ascending">
      <items count="19">
        <item m="1" x="17"/>
        <item x="0"/>
        <item x="1"/>
        <item m="1" x="5"/>
        <item x="3"/>
        <item m="1" x="6"/>
        <item m="1" x="7"/>
        <item m="1" x="8"/>
        <item m="1" x="9"/>
        <item m="1" x="10"/>
        <item m="1" x="11"/>
        <item m="1" x="12"/>
        <item m="1" x="13"/>
        <item m="1" x="14"/>
        <item m="1" x="15"/>
        <item m="1" x="16"/>
        <item m="1" x="4"/>
        <item x="2"/>
        <item t="default"/>
      </items>
    </pivotField>
    <pivotField axis="axisRow" showAll="0">
      <items count="10">
        <item x="2"/>
        <item x="0"/>
        <item x="1"/>
        <item m="1" x="5"/>
        <item x="3"/>
        <item x="4"/>
        <item m="1" x="8"/>
        <item m="1" x="6"/>
        <item m="1" x="7"/>
        <item t="default"/>
      </items>
    </pivotField>
    <pivotField dataField="1" numFmtId="164" showAll="0"/>
    <pivotField showAll="0"/>
    <pivotField numFmtId="164" showAll="0"/>
  </pivotFields>
  <rowFields count="2">
    <field x="0"/>
    <field x="1"/>
  </rowFields>
  <rowItems count="10">
    <i>
      <x v="1"/>
    </i>
    <i r="1">
      <x v="1"/>
    </i>
    <i>
      <x v="2"/>
    </i>
    <i r="1">
      <x v="2"/>
    </i>
    <i>
      <x v="4"/>
    </i>
    <i r="1">
      <x v="5"/>
    </i>
    <i>
      <x v="17"/>
    </i>
    <i r="1">
      <x/>
    </i>
    <i r="1">
      <x v="4"/>
    </i>
    <i t="grand">
      <x/>
    </i>
  </rowItems>
  <colItems count="1">
    <i/>
  </colItems>
  <dataFields count="1">
    <dataField name="Somme de TARIF" fld="2" baseField="0" baseItem="0"/>
  </dataFields>
  <formats count="2">
    <format dxfId="16">
      <pivotArea outline="0" collapsedLevelsAreSubtotals="1" fieldPosition="0"/>
    </format>
    <format dxfId="15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98C5714D-AB97-42C7-8655-9929151A1BA3}" sourceName="DESIGNATION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IGNATION" xr10:uid="{D74C28A2-6A1C-44F4-9888-6D64F6BCEF51}" cache="Segment_DESIGNATION" caption="DESIGNATION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48D25B-73DB-49D2-9E53-9ECEB4667D35}" name="Tableau1" displayName="Tableau1" ref="A1:E6" totalsRowShown="0" headerRowDxfId="22">
  <autoFilter ref="A1:E6" xr:uid="{1548D25B-73DB-49D2-9E53-9ECEB4667D35}"/>
  <tableColumns count="5">
    <tableColumn id="1" xr3:uid="{4152D727-05D5-46E2-A94D-6C94E87402FB}" name="DATES:" dataDxfId="21"/>
    <tableColumn id="2" xr3:uid="{9A22208C-19EF-4F6E-8BCB-6BE5CBB9B5E0}" name="DESIGNATION" dataDxfId="20"/>
    <tableColumn id="3" xr3:uid="{237EBBF1-01A3-4581-9682-99DA9C022ECE}" name="TARIF" dataDxfId="19">
      <calculatedColumnFormula>IFERROR(VLOOKUP(Tableau1[[#This Row],[DESIGNATION]],Tableau3[],2,0),"")</calculatedColumnFormula>
    </tableColumn>
    <tableColumn id="4" xr3:uid="{D8B5B645-D47B-4DA8-A1F1-5C6E66311564}" name="NOMBRES" dataDxfId="18"/>
    <tableColumn id="5" xr3:uid="{376F2234-7753-4057-9F9A-8236D3D9788D}" name="TOTAL" dataDxfId="17">
      <calculatedColumnFormula>IFERROR(Tableau1[[#This Row],[TARIF]]*Tableau1[[#This Row],[NOMBRES]],"")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9241FB-9DD3-47CE-AAEE-CBCD8F3740DD}" name="Tableau3" displayName="Tableau3" ref="A1:C9" totalsRowShown="0">
  <autoFilter ref="A1:C9" xr:uid="{2B9241FB-9DD3-47CE-AAEE-CBCD8F3740DD}"/>
  <tableColumns count="3">
    <tableColumn id="1" xr3:uid="{1E3560B7-EADC-416F-B07B-8D8C9A1DAA49}" name="BOISSON SANS ALCOOL"/>
    <tableColumn id="2" xr3:uid="{99A22E80-33E8-4BB8-BAE9-AA37E484D296}" name="TARIFS" dataDxfId="14"/>
    <tableColumn id="3" xr3:uid="{385D1991-1883-4248-BEC0-414518DC9330}" name="TARIFS 2024" dataDxfId="1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2A944-D0BA-48A9-97C6-D543E1449ABC}">
  <dimension ref="A1:M32"/>
  <sheetViews>
    <sheetView showGridLines="0" tabSelected="1" workbookViewId="0">
      <selection activeCell="E6" sqref="E6"/>
    </sheetView>
  </sheetViews>
  <sheetFormatPr baseColWidth="10" defaultRowHeight="15" x14ac:dyDescent="0.25"/>
  <cols>
    <col min="1" max="1" width="21.28515625" customWidth="1"/>
    <col min="2" max="2" width="36" customWidth="1"/>
    <col min="3" max="4" width="15.42578125" customWidth="1"/>
    <col min="5" max="5" width="19" customWidth="1"/>
    <col min="6" max="8" width="7" customWidth="1"/>
    <col min="9" max="9" width="34.28515625" customWidth="1"/>
    <col min="10" max="10" width="7.7109375" customWidth="1"/>
    <col min="11" max="11" width="12.5703125" bestFit="1" customWidth="1"/>
    <col min="12" max="12" width="10" style="5" bestFit="1" customWidth="1"/>
    <col min="13" max="13" width="7" style="5" bestFit="1" customWidth="1"/>
    <col min="14" max="15" width="4" bestFit="1" customWidth="1"/>
    <col min="16" max="16" width="5" bestFit="1" customWidth="1"/>
    <col min="17" max="17" width="6" bestFit="1" customWidth="1"/>
    <col min="18" max="18" width="12.5703125" bestFit="1" customWidth="1"/>
    <col min="19" max="24" width="23.85546875" bestFit="1" customWidth="1"/>
    <col min="25" max="25" width="12.5703125" bestFit="1" customWidth="1"/>
  </cols>
  <sheetData>
    <row r="1" spans="1:13" ht="42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I1" s="14"/>
      <c r="J1" s="1"/>
      <c r="K1" s="13" t="s">
        <v>15</v>
      </c>
      <c r="L1" s="1" t="s">
        <v>3</v>
      </c>
      <c r="M1" s="1" t="s">
        <v>4</v>
      </c>
    </row>
    <row r="2" spans="1:13" ht="15" customHeight="1" x14ac:dyDescent="0.25">
      <c r="A2" s="2">
        <v>45233</v>
      </c>
      <c r="B2" s="1" t="s">
        <v>5</v>
      </c>
      <c r="C2" s="3">
        <f>IFERROR(VLOOKUP(Tableau1[[#This Row],[DESIGNATION]],Tableau3[],2,0),"")</f>
        <v>3.3</v>
      </c>
      <c r="D2" s="1">
        <v>1</v>
      </c>
      <c r="E2" s="3">
        <f>IFERROR(Tableau1[[#This Row],[TARIF]]*Tableau1[[#This Row],[NOMBRES]],"")</f>
        <v>3.3</v>
      </c>
      <c r="I2" s="14"/>
      <c r="K2" s="11">
        <v>45233</v>
      </c>
      <c r="L2" s="19">
        <v>1</v>
      </c>
      <c r="M2" s="4">
        <v>3.3</v>
      </c>
    </row>
    <row r="3" spans="1:13" ht="15" customHeight="1" x14ac:dyDescent="0.25">
      <c r="A3" s="2">
        <v>45234</v>
      </c>
      <c r="B3" s="1" t="s">
        <v>11</v>
      </c>
      <c r="C3" s="3">
        <f>IFERROR(VLOOKUP(Tableau1[[#This Row],[DESIGNATION]],Tableau3[],2,0),"")</f>
        <v>2.35</v>
      </c>
      <c r="D3" s="1">
        <v>3</v>
      </c>
      <c r="E3" s="3">
        <f>IFERROR(Tableau1[[#This Row],[TARIF]]*Tableau1[[#This Row],[NOMBRES]],"")</f>
        <v>7.0500000000000007</v>
      </c>
      <c r="K3" s="11">
        <v>45234</v>
      </c>
      <c r="L3" s="19">
        <v>7</v>
      </c>
      <c r="M3" s="4">
        <v>38.25</v>
      </c>
    </row>
    <row r="4" spans="1:13" x14ac:dyDescent="0.25">
      <c r="A4" s="2"/>
      <c r="B4" s="1" t="s">
        <v>6</v>
      </c>
      <c r="C4" s="3">
        <f>IFERROR(VLOOKUP(Tableau1[[#This Row],[DESIGNATION]],Tableau3[],2,0),"")</f>
        <v>24.15</v>
      </c>
      <c r="D4" s="1">
        <v>1</v>
      </c>
      <c r="E4" s="3">
        <f>IFERROR(Tableau1[[#This Row],[TARIF]]*Tableau1[[#This Row],[NOMBRES]],"")</f>
        <v>24.15</v>
      </c>
      <c r="I4" s="16"/>
      <c r="K4" s="12" t="s">
        <v>14</v>
      </c>
      <c r="L4" s="19">
        <v>8</v>
      </c>
      <c r="M4" s="4">
        <v>41.55</v>
      </c>
    </row>
    <row r="5" spans="1:13" x14ac:dyDescent="0.25">
      <c r="A5" s="2"/>
      <c r="B5" s="1" t="s">
        <v>10</v>
      </c>
      <c r="C5" s="3">
        <f>IFERROR(VLOOKUP(Tableau1[[#This Row],[DESIGNATION]],Tableau3[],2,0),"")</f>
        <v>2.35</v>
      </c>
      <c r="D5" s="1">
        <v>3</v>
      </c>
      <c r="E5" s="3">
        <f>IFERROR(Tableau1[[#This Row],[TARIF]]*Tableau1[[#This Row],[NOMBRES]],"")</f>
        <v>7.0500000000000007</v>
      </c>
      <c r="I5" s="16"/>
      <c r="L5"/>
      <c r="M5"/>
    </row>
    <row r="6" spans="1:13" x14ac:dyDescent="0.25">
      <c r="A6" s="2">
        <v>45236</v>
      </c>
      <c r="B6" s="1" t="s">
        <v>13</v>
      </c>
      <c r="C6" s="3">
        <f>IFERROR(VLOOKUP(Tableau1[[#This Row],[DESIGNATION]],Tableau3[],2,0),"")</f>
        <v>2.35</v>
      </c>
      <c r="D6" s="1">
        <v>1</v>
      </c>
      <c r="E6" s="3">
        <f>IFERROR(Tableau1[[#This Row],[TARIF]]*Tableau1[[#This Row],[NOMBRES]],"")</f>
        <v>2.35</v>
      </c>
      <c r="I6" s="17"/>
      <c r="L6"/>
      <c r="M6"/>
    </row>
    <row r="7" spans="1:13" x14ac:dyDescent="0.25">
      <c r="I7" s="18"/>
      <c r="L7"/>
      <c r="M7"/>
    </row>
    <row r="8" spans="1:13" x14ac:dyDescent="0.25">
      <c r="L8"/>
      <c r="M8"/>
    </row>
    <row r="9" spans="1:13" x14ac:dyDescent="0.25">
      <c r="L9"/>
      <c r="M9"/>
    </row>
    <row r="10" spans="1:13" x14ac:dyDescent="0.25">
      <c r="L10"/>
      <c r="M10"/>
    </row>
    <row r="11" spans="1:13" x14ac:dyDescent="0.25">
      <c r="L11"/>
      <c r="M11"/>
    </row>
    <row r="12" spans="1:13" x14ac:dyDescent="0.25">
      <c r="L12"/>
      <c r="M12"/>
    </row>
    <row r="13" spans="1:13" x14ac:dyDescent="0.25">
      <c r="L13"/>
      <c r="M13"/>
    </row>
    <row r="14" spans="1:13" x14ac:dyDescent="0.25">
      <c r="L14"/>
      <c r="M14"/>
    </row>
    <row r="15" spans="1:13" x14ac:dyDescent="0.25">
      <c r="L15"/>
      <c r="M15"/>
    </row>
    <row r="16" spans="1:13" x14ac:dyDescent="0.25">
      <c r="L16"/>
      <c r="M16"/>
    </row>
    <row r="17" spans="12:13" x14ac:dyDescent="0.25">
      <c r="L17"/>
      <c r="M17"/>
    </row>
    <row r="18" spans="12:13" x14ac:dyDescent="0.25">
      <c r="L18"/>
      <c r="M18"/>
    </row>
    <row r="19" spans="12:13" x14ac:dyDescent="0.25">
      <c r="L19"/>
      <c r="M19"/>
    </row>
    <row r="20" spans="12:13" x14ac:dyDescent="0.25">
      <c r="L20"/>
      <c r="M20"/>
    </row>
    <row r="21" spans="12:13" x14ac:dyDescent="0.25">
      <c r="L21"/>
      <c r="M21"/>
    </row>
    <row r="22" spans="12:13" x14ac:dyDescent="0.25">
      <c r="L22"/>
      <c r="M22"/>
    </row>
    <row r="23" spans="12:13" x14ac:dyDescent="0.25">
      <c r="L23"/>
      <c r="M23"/>
    </row>
    <row r="24" spans="12:13" x14ac:dyDescent="0.25">
      <c r="L24"/>
      <c r="M24"/>
    </row>
    <row r="25" spans="12:13" x14ac:dyDescent="0.25">
      <c r="L25"/>
      <c r="M25"/>
    </row>
    <row r="26" spans="12:13" x14ac:dyDescent="0.25">
      <c r="L26"/>
      <c r="M26"/>
    </row>
    <row r="27" spans="12:13" x14ac:dyDescent="0.25">
      <c r="L27"/>
      <c r="M27"/>
    </row>
    <row r="28" spans="12:13" x14ac:dyDescent="0.25">
      <c r="L28"/>
      <c r="M28"/>
    </row>
    <row r="29" spans="12:13" x14ac:dyDescent="0.25">
      <c r="L29"/>
      <c r="M29"/>
    </row>
    <row r="30" spans="12:13" x14ac:dyDescent="0.25">
      <c r="L30"/>
      <c r="M30"/>
    </row>
    <row r="31" spans="12:13" x14ac:dyDescent="0.25">
      <c r="L31"/>
      <c r="M31"/>
    </row>
    <row r="32" spans="12:13" x14ac:dyDescent="0.25">
      <c r="L32"/>
      <c r="M32"/>
    </row>
  </sheetData>
  <mergeCells count="2">
    <mergeCell ref="I4:I5"/>
    <mergeCell ref="I6:I7"/>
  </mergeCells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3057C2-F923-4AE6-840A-9BB26F0333CF}">
          <x14:formula1>
            <xm:f>Données!$A$2:$A$96</xm:f>
          </x14:formula1>
          <xm:sqref>B2:B6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1B329-B226-47A3-A692-3DDA4BBC4210}">
  <dimension ref="B3:C13"/>
  <sheetViews>
    <sheetView workbookViewId="0">
      <selection activeCell="E21" sqref="E21"/>
    </sheetView>
  </sheetViews>
  <sheetFormatPr baseColWidth="10" defaultRowHeight="15" x14ac:dyDescent="0.25"/>
  <cols>
    <col min="2" max="2" width="28.5703125" bestFit="1" customWidth="1"/>
    <col min="3" max="4" width="15.85546875" bestFit="1" customWidth="1"/>
    <col min="5" max="5" width="12.5703125" bestFit="1" customWidth="1"/>
    <col min="6" max="6" width="16.7109375" bestFit="1" customWidth="1"/>
    <col min="7" max="7" width="15.5703125" bestFit="1" customWidth="1"/>
    <col min="8" max="8" width="12.5703125" bestFit="1" customWidth="1"/>
    <col min="9" max="9" width="17.7109375" bestFit="1" customWidth="1"/>
    <col min="10" max="10" width="14" bestFit="1" customWidth="1"/>
    <col min="11" max="11" width="12.5703125" bestFit="1" customWidth="1"/>
  </cols>
  <sheetData>
    <row r="3" spans="2:3" x14ac:dyDescent="0.25">
      <c r="B3" s="6" t="s">
        <v>15</v>
      </c>
      <c r="C3" s="7" t="s">
        <v>19</v>
      </c>
    </row>
    <row r="4" spans="2:3" x14ac:dyDescent="0.25">
      <c r="B4" s="8">
        <v>45233</v>
      </c>
      <c r="C4" s="9">
        <v>3.3</v>
      </c>
    </row>
    <row r="5" spans="2:3" x14ac:dyDescent="0.25">
      <c r="B5" s="15" t="s">
        <v>5</v>
      </c>
      <c r="C5" s="9">
        <v>3.3</v>
      </c>
    </row>
    <row r="6" spans="2:3" x14ac:dyDescent="0.25">
      <c r="B6" s="8">
        <v>45234</v>
      </c>
      <c r="C6" s="9">
        <v>2.35</v>
      </c>
    </row>
    <row r="7" spans="2:3" x14ac:dyDescent="0.25">
      <c r="B7" s="15" t="s">
        <v>11</v>
      </c>
      <c r="C7" s="9">
        <v>2.35</v>
      </c>
    </row>
    <row r="8" spans="2:3" x14ac:dyDescent="0.25">
      <c r="B8" s="8">
        <v>45236</v>
      </c>
      <c r="C8" s="9">
        <v>2.35</v>
      </c>
    </row>
    <row r="9" spans="2:3" x14ac:dyDescent="0.25">
      <c r="B9" s="15" t="s">
        <v>13</v>
      </c>
      <c r="C9" s="9">
        <v>2.35</v>
      </c>
    </row>
    <row r="10" spans="2:3" x14ac:dyDescent="0.25">
      <c r="B10" s="10" t="s">
        <v>17</v>
      </c>
      <c r="C10" s="9">
        <v>26.5</v>
      </c>
    </row>
    <row r="11" spans="2:3" x14ac:dyDescent="0.25">
      <c r="B11" s="15" t="s">
        <v>6</v>
      </c>
      <c r="C11" s="9">
        <v>24.15</v>
      </c>
    </row>
    <row r="12" spans="2:3" x14ac:dyDescent="0.25">
      <c r="B12" s="15" t="s">
        <v>10</v>
      </c>
      <c r="C12" s="9">
        <v>2.35</v>
      </c>
    </row>
    <row r="13" spans="2:3" x14ac:dyDescent="0.25">
      <c r="B13" s="10" t="s">
        <v>14</v>
      </c>
      <c r="C13" s="9">
        <v>34.5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54AA5-698F-4954-AC76-83928E94ED63}">
  <dimension ref="A1:C9"/>
  <sheetViews>
    <sheetView workbookViewId="0">
      <selection activeCell="D5" sqref="D5"/>
    </sheetView>
  </sheetViews>
  <sheetFormatPr baseColWidth="10" defaultRowHeight="15" x14ac:dyDescent="0.25"/>
  <cols>
    <col min="1" max="1" width="35" customWidth="1"/>
    <col min="2" max="2" width="20.7109375" style="1" customWidth="1"/>
    <col min="3" max="3" width="21" customWidth="1"/>
  </cols>
  <sheetData>
    <row r="1" spans="1:3" x14ac:dyDescent="0.25">
      <c r="A1" t="s">
        <v>9</v>
      </c>
      <c r="B1" s="1" t="s">
        <v>8</v>
      </c>
      <c r="C1" t="s">
        <v>18</v>
      </c>
    </row>
    <row r="2" spans="1:3" x14ac:dyDescent="0.25">
      <c r="A2" t="s">
        <v>5</v>
      </c>
      <c r="B2" s="3">
        <v>3.3</v>
      </c>
      <c r="C2" s="4">
        <v>3.5</v>
      </c>
    </row>
    <row r="3" spans="1:3" x14ac:dyDescent="0.25">
      <c r="A3" t="s">
        <v>7</v>
      </c>
      <c r="B3" s="3">
        <v>3.3</v>
      </c>
      <c r="C3" s="4"/>
    </row>
    <row r="4" spans="1:3" x14ac:dyDescent="0.25">
      <c r="A4" t="s">
        <v>6</v>
      </c>
      <c r="B4" s="3">
        <v>24.15</v>
      </c>
      <c r="C4" s="4"/>
    </row>
    <row r="5" spans="1:3" x14ac:dyDescent="0.25">
      <c r="A5" t="s">
        <v>10</v>
      </c>
      <c r="B5" s="3">
        <v>2.35</v>
      </c>
      <c r="C5" s="4"/>
    </row>
    <row r="6" spans="1:3" x14ac:dyDescent="0.25">
      <c r="A6" t="s">
        <v>11</v>
      </c>
      <c r="B6" s="3">
        <v>2.35</v>
      </c>
      <c r="C6" s="4"/>
    </row>
    <row r="7" spans="1:3" x14ac:dyDescent="0.25">
      <c r="A7" t="s">
        <v>12</v>
      </c>
      <c r="B7" s="3">
        <v>2.95</v>
      </c>
      <c r="C7" s="4"/>
    </row>
    <row r="8" spans="1:3" x14ac:dyDescent="0.25">
      <c r="A8" t="s">
        <v>13</v>
      </c>
      <c r="B8" s="3">
        <v>2.35</v>
      </c>
      <c r="C8" s="4"/>
    </row>
    <row r="9" spans="1:3" x14ac:dyDescent="0.25">
      <c r="A9" t="s">
        <v>16</v>
      </c>
      <c r="B9" s="3">
        <v>3.4</v>
      </c>
      <c r="C9" s="4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BB24B8F-1B8D-4E48-A962-2ECAEDC189E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</vt:lpstr>
      <vt:lpstr>Restitution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2023-11-03T20:18:18Z</dcterms:created>
  <dcterms:modified xsi:type="dcterms:W3CDTF">2024-10-08T15:31:12Z</dcterms:modified>
</cp:coreProperties>
</file>