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Gestion\COMPTABILITE\"/>
    </mc:Choice>
  </mc:AlternateContent>
  <xr:revisionPtr revIDLastSave="0" documentId="8_{11733452-0B57-4F3F-A97F-617A0D847EDD}" xr6:coauthVersionLast="47" xr6:coauthVersionMax="47" xr10:uidLastSave="{00000000-0000-0000-0000-000000000000}"/>
  <bookViews>
    <workbookView xWindow="-120" yWindow="-120" windowWidth="29040" windowHeight="15720" activeTab="2" xr2:uid="{3F4ECB60-65CE-4B69-89A1-4A2B75C2618F}"/>
  </bookViews>
  <sheets>
    <sheet name="BD Ventes" sheetId="1" r:id="rId1"/>
    <sheet name="Tcd ventes" sheetId="3" r:id="rId2"/>
    <sheet name="Tarifs" sheetId="2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1" l="1"/>
  <c r="D27" i="1"/>
  <c r="F27" i="1" s="1"/>
  <c r="C26" i="1"/>
  <c r="D26" i="1"/>
  <c r="F26" i="1" s="1"/>
  <c r="C25" i="1"/>
  <c r="D25" i="1"/>
  <c r="F25" i="1" s="1"/>
  <c r="C24" i="1"/>
  <c r="D24" i="1"/>
  <c r="F24" i="1" s="1"/>
  <c r="C23" i="1"/>
  <c r="D23" i="1"/>
  <c r="F23" i="1" s="1"/>
  <c r="C22" i="1"/>
  <c r="D22" i="1"/>
  <c r="F22" i="1" s="1"/>
  <c r="C11" i="1"/>
  <c r="C12" i="1"/>
  <c r="C13" i="1"/>
  <c r="C14" i="1"/>
  <c r="C15" i="1"/>
  <c r="C16" i="1"/>
  <c r="C17" i="1"/>
  <c r="C18" i="1"/>
  <c r="C19" i="1"/>
  <c r="C20" i="1"/>
  <c r="C21" i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F5" i="1" l="1"/>
  <c r="I5" i="1" s="1"/>
</calcChain>
</file>

<file path=xl/sharedStrings.xml><?xml version="1.0" encoding="utf-8"?>
<sst xmlns="http://schemas.openxmlformats.org/spreadsheetml/2006/main" count="59" uniqueCount="27">
  <si>
    <t>DATES:</t>
  </si>
  <si>
    <t>DESIGNATION</t>
  </si>
  <si>
    <t>TARIF</t>
  </si>
  <si>
    <t>NOMBRES</t>
  </si>
  <si>
    <t>TOTAL</t>
  </si>
  <si>
    <t>TOTAL GENERAL</t>
  </si>
  <si>
    <t>TARIFS</t>
  </si>
  <si>
    <t>Boisson</t>
  </si>
  <si>
    <t>Eau gazeuse</t>
  </si>
  <si>
    <t>Eau plate</t>
  </si>
  <si>
    <t>Total général</t>
  </si>
  <si>
    <t>Somme de TOTAL</t>
  </si>
  <si>
    <t>Désignations</t>
  </si>
  <si>
    <t>Dates des ventes</t>
  </si>
  <si>
    <t>CAFE CON LECHE</t>
  </si>
  <si>
    <t>CAFE AMERICANO</t>
  </si>
  <si>
    <t>A PAYER A L'HOTEL</t>
  </si>
  <si>
    <t xml:space="preserve">ALBAFLORO </t>
  </si>
  <si>
    <t>BOISSON SANS ALCCOL</t>
  </si>
  <si>
    <t>VIN ROSE</t>
  </si>
  <si>
    <t>BOISSON</t>
  </si>
  <si>
    <t>CAFE CAPUCCINO</t>
  </si>
  <si>
    <t>L'ARXIDUC Père Seda</t>
  </si>
  <si>
    <t>VIN BLANC</t>
  </si>
  <si>
    <t>José Luis Ferrer Blanc de Blanc</t>
  </si>
  <si>
    <t>Hereus de Ribas</t>
  </si>
  <si>
    <t>THE / INFUSION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</si>
</sst>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0" fillId="0" borderId="4" xfId="0" pivotButton="1" applyBorder="1"/>
    <xf numFmtId="0" fontId="0" fillId="0" borderId="4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4" xfId="0" pivotButton="1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43" fontId="0" fillId="0" borderId="4" xfId="0" applyNumberFormat="1" applyBorder="1" applyAlignment="1">
      <alignment horizontal="center"/>
    </xf>
    <xf numFmtId="0" fontId="5" fillId="0" borderId="2" xfId="0" applyFont="1" applyBorder="1" applyAlignment="1">
      <alignment horizontal="center"/>
    </xf>
    <xf numFmtId="14" fontId="0" fillId="0" borderId="4" xfId="0" applyNumberFormat="1" applyBorder="1"/>
    <xf numFmtId="164" fontId="1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29"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numFmt numFmtId="35" formatCode="_-* #,##0.00_-;\-* #,##0.00_-;_-* &quot;-&quot;??_-;_-@_-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bien STAUB" refreshedDate="45245.718576736108" createdVersion="8" refreshedVersion="8" minRefreshableVersion="3" recordCount="17" xr:uid="{3CF0D478-0D76-4F76-A8CE-914C6D0E6935}">
  <cacheSource type="worksheet">
    <worksheetSource name="t_Ventes"/>
  </cacheSource>
  <cacheFields count="6">
    <cacheField name="DATES:" numFmtId="14">
      <sharedItems containsSemiMixedTypes="0" containsNonDate="0" containsDate="1" containsString="0" minDate="2023-11-03T00:00:00" maxDate="2025-11-16T00:00:00" count="12">
        <d v="2023-11-03T00:00:00"/>
        <d v="2023-11-04T00:00:00"/>
        <d v="2023-11-05T00:00:00"/>
        <d v="2023-11-06T00:00:00"/>
        <d v="2023-11-07T00:00:00"/>
        <d v="2023-11-09T00:00:00"/>
        <d v="2023-11-10T00:00:00"/>
        <d v="2023-11-11T00:00:00"/>
        <d v="2023-11-12T00:00:00"/>
        <d v="2023-11-13T00:00:00"/>
        <d v="2025-11-15T00:00:00"/>
        <d v="2023-11-15T00:00:00"/>
      </sharedItems>
    </cacheField>
    <cacheField name="BOISSON" numFmtId="0">
      <sharedItems count="7">
        <s v="Eau gazeuse"/>
        <s v="ALBAFLORO "/>
        <s v="CAFE CON LECHE"/>
        <s v="CAFE AMERICANO"/>
        <s v="CAFE CAPUCCINO"/>
        <s v="THE / INFUSION"/>
        <s v="RIESLING" u="1"/>
      </sharedItems>
    </cacheField>
    <cacheField name="DESIGNATION" numFmtId="0">
      <sharedItems count="11">
        <s v="BOISSON SANS ALCCOL"/>
        <s v="VIN ROSE"/>
        <s v="VIN BLANC" u="1"/>
        <s v="Eau gazeuse" u="1"/>
        <s v="ALBAFLORO " u="1"/>
        <s v="CAFE CON LECHE" u="1"/>
        <s v="CAFE AMERICANO" u="1"/>
        <s v="Vin rosé ALBAFLORO VINO ROSADO" u="1"/>
        <s v="Eau plate" u="1"/>
        <s v="Vin rouge MERLOT" u="1"/>
        <s v="Vin blanc SYLVANER" u="1"/>
      </sharedItems>
    </cacheField>
    <cacheField name="TARIF" numFmtId="164">
      <sharedItems containsSemiMixedTypes="0" containsString="0" containsNumber="1" minValue="2.35" maxValue="24.15"/>
    </cacheField>
    <cacheField name="NOMBRES" numFmtId="0">
      <sharedItems containsSemiMixedTypes="0" containsString="0" containsNumber="1" containsInteger="1" minValue="1" maxValue="3"/>
    </cacheField>
    <cacheField name="TOTAL" numFmtId="164">
      <sharedItems containsSemiMixedTypes="0" containsString="0" containsNumber="1" minValue="2.35" maxValue="24.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x v="0"/>
    <x v="0"/>
    <x v="0"/>
    <n v="3.3"/>
    <n v="1"/>
    <n v="3.3"/>
  </r>
  <r>
    <x v="0"/>
    <x v="1"/>
    <x v="1"/>
    <n v="24.15"/>
    <n v="1"/>
    <n v="24.15"/>
  </r>
  <r>
    <x v="1"/>
    <x v="0"/>
    <x v="0"/>
    <n v="3.3"/>
    <n v="1"/>
    <n v="3.3"/>
  </r>
  <r>
    <x v="2"/>
    <x v="0"/>
    <x v="0"/>
    <n v="3.3"/>
    <n v="1"/>
    <n v="3.3"/>
  </r>
  <r>
    <x v="3"/>
    <x v="0"/>
    <x v="0"/>
    <n v="3.3"/>
    <n v="1"/>
    <n v="3.3"/>
  </r>
  <r>
    <x v="4"/>
    <x v="0"/>
    <x v="0"/>
    <n v="3.3"/>
    <n v="1"/>
    <n v="3.3"/>
  </r>
  <r>
    <x v="5"/>
    <x v="2"/>
    <x v="0"/>
    <n v="2.35"/>
    <n v="1"/>
    <n v="2.35"/>
  </r>
  <r>
    <x v="5"/>
    <x v="3"/>
    <x v="0"/>
    <n v="2.35"/>
    <n v="1"/>
    <n v="2.35"/>
  </r>
  <r>
    <x v="5"/>
    <x v="1"/>
    <x v="1"/>
    <n v="24.15"/>
    <n v="1"/>
    <n v="24.15"/>
  </r>
  <r>
    <x v="5"/>
    <x v="0"/>
    <x v="0"/>
    <n v="3.3"/>
    <n v="1"/>
    <n v="3.3"/>
  </r>
  <r>
    <x v="6"/>
    <x v="0"/>
    <x v="0"/>
    <n v="3.3"/>
    <n v="1"/>
    <n v="3.3"/>
  </r>
  <r>
    <x v="7"/>
    <x v="4"/>
    <x v="0"/>
    <n v="2.95"/>
    <n v="2"/>
    <n v="5.9"/>
  </r>
  <r>
    <x v="7"/>
    <x v="0"/>
    <x v="0"/>
    <n v="3.3"/>
    <n v="1"/>
    <n v="3.3"/>
  </r>
  <r>
    <x v="8"/>
    <x v="0"/>
    <x v="0"/>
    <n v="3.3"/>
    <n v="1"/>
    <n v="3.3"/>
  </r>
  <r>
    <x v="9"/>
    <x v="0"/>
    <x v="0"/>
    <n v="3.3"/>
    <n v="1"/>
    <n v="3.3"/>
  </r>
  <r>
    <x v="10"/>
    <x v="3"/>
    <x v="0"/>
    <n v="2.35"/>
    <n v="3"/>
    <n v="7.0500000000000007"/>
  </r>
  <r>
    <x v="11"/>
    <x v="5"/>
    <x v="0"/>
    <n v="2.35"/>
    <n v="1"/>
    <n v="2.3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969F59-DD86-420D-B1E5-34AA7937A31B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ésignations" colHeaderCaption="Dates des ventes">
  <location ref="A10:N18" firstHeaderRow="1" firstDataRow="2" firstDataCol="1"/>
  <pivotFields count="6">
    <pivotField axis="axisCol" numFmtId="14"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axis="axisRow" showAll="0">
      <items count="8">
        <item x="1"/>
        <item x="3"/>
        <item x="2"/>
        <item x="0"/>
        <item m="1" x="6"/>
        <item x="4"/>
        <item x="5"/>
        <item t="default"/>
      </items>
    </pivotField>
    <pivotField showAll="0">
      <items count="12">
        <item m="1" x="3"/>
        <item m="1" x="8"/>
        <item m="1" x="10"/>
        <item m="1" x="7"/>
        <item m="1" x="9"/>
        <item m="1" x="5"/>
        <item m="1" x="6"/>
        <item m="1" x="4"/>
        <item x="0"/>
        <item x="1"/>
        <item m="1" x="2"/>
        <item t="default"/>
      </items>
    </pivotField>
    <pivotField numFmtId="164" showAll="0"/>
    <pivotField showAll="0"/>
    <pivotField dataField="1" numFmtId="164" showAll="0"/>
  </pivotFields>
  <rowFields count="1">
    <field x="1"/>
  </rowFields>
  <rowItems count="7">
    <i>
      <x/>
    </i>
    <i>
      <x v="1"/>
    </i>
    <i>
      <x v="2"/>
    </i>
    <i>
      <x v="3"/>
    </i>
    <i>
      <x v="5"/>
    </i>
    <i>
      <x v="6"/>
    </i>
    <i t="grand">
      <x/>
    </i>
  </rowItems>
  <colFields count="1">
    <field x="0"/>
  </colFields>
  <col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Somme de TOTAL" fld="5" baseField="0" baseItem="0" numFmtId="43"/>
  </dataFields>
  <formats count="21">
    <format dxfId="21">
      <pivotArea outline="0" collapsedLevelsAreSubtotals="1" fieldPosition="0"/>
    </format>
    <format dxfId="20">
      <pivotArea type="all" dataOnly="0" outline="0" fieldPosition="0"/>
    </format>
    <format dxfId="19">
      <pivotArea outline="0" collapsedLevelsAreSubtotals="1" fieldPosition="0"/>
    </format>
    <format dxfId="18">
      <pivotArea type="origin" dataOnly="0" labelOnly="1" outline="0" fieldPosition="0"/>
    </format>
    <format dxfId="17">
      <pivotArea field="0" type="button" dataOnly="0" labelOnly="1" outline="0" axis="axisCol" fieldPosition="0"/>
    </format>
    <format dxfId="16">
      <pivotArea type="topRight" dataOnly="0" labelOnly="1" outline="0" fieldPosition="0"/>
    </format>
    <format dxfId="15">
      <pivotArea field="2" type="button" dataOnly="0" labelOnly="1" outline="0"/>
    </format>
    <format dxfId="14">
      <pivotArea dataOnly="0" labelOnly="1" grandRow="1" outline="0" fieldPosition="0"/>
    </format>
    <format dxfId="13">
      <pivotArea dataOnly="0" labelOnly="1" grandCol="1" outline="0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type="origin" dataOnly="0" labelOnly="1" outline="0" fieldPosition="0"/>
    </format>
    <format dxfId="9">
      <pivotArea field="0" type="button" dataOnly="0" labelOnly="1" outline="0" axis="axisCol" fieldPosition="0"/>
    </format>
    <format dxfId="8">
      <pivotArea type="topRight" dataOnly="0" labelOnly="1" outline="0" fieldPosition="0"/>
    </format>
    <format dxfId="7">
      <pivotArea field="2" type="button" dataOnly="0" labelOnly="1" outline="0"/>
    </format>
    <format dxfId="6">
      <pivotArea dataOnly="0" labelOnly="1" grandRow="1" outline="0" fieldPosition="0"/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0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grandCol="1" outline="0" fieldPosition="0"/>
    </format>
  </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48D25B-73DB-49D2-9E53-9ECEB4667D35}" name="t_Ventes" displayName="t_Ventes" ref="A10:F27" totalsRowShown="0" headerRowDxfId="28">
  <autoFilter ref="A10:F27" xr:uid="{1548D25B-73DB-49D2-9E53-9ECEB4667D35}"/>
  <tableColumns count="6">
    <tableColumn id="1" xr3:uid="{4152D727-05D5-46E2-A94D-6C94E87402FB}" name="DATES:" dataDxfId="27"/>
    <tableColumn id="2" xr3:uid="{9A22208C-19EF-4F6E-8BCB-6BE5CBB9B5E0}" name="BOISSON" dataDxfId="26"/>
    <tableColumn id="6" xr3:uid="{AEE62D95-E96E-4FF3-B675-B1DD78D1E24E}" name="DESIGNATION" dataDxfId="25">
      <calculatedColumnFormula>IFERROR(VLOOKUP(t_Ventes[[#This Row],[BOISSON]],t_Tarifs[],2,0),"")</calculatedColumnFormula>
    </tableColumn>
    <tableColumn id="3" xr3:uid="{237EBBF1-01A3-4581-9682-99DA9C022ECE}" name="TARIF" dataDxfId="24">
      <calculatedColumnFormula>IFERROR(VLOOKUP(t_Ventes[[#This Row],[BOISSON]],t_Tarifs[],3,0),"")</calculatedColumnFormula>
    </tableColumn>
    <tableColumn id="4" xr3:uid="{D8B5B645-D47B-4DA8-A1F1-5C6E66311564}" name="NOMBRES" dataDxfId="23"/>
    <tableColumn id="5" xr3:uid="{376F2234-7753-4057-9F9A-8236D3D9788D}" name="TOTAL" dataDxfId="22">
      <calculatedColumnFormula>t_Ventes[[#This Row],[TARIF]]*t_Ventes[[#This Row],[NOMBRES]]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9241FB-9DD3-47CE-AAEE-CBCD8F3740DD}" name="t_Tarifs" displayName="t_Tarifs" ref="A10:C20" totalsRowShown="0">
  <autoFilter ref="A10:C20" xr:uid="{2B9241FB-9DD3-47CE-AAEE-CBCD8F3740DD}"/>
  <tableColumns count="3">
    <tableColumn id="1" xr3:uid="{1E3560B7-EADC-416F-B07B-8D8C9A1DAA49}" name="Boisson"/>
    <tableColumn id="3" xr3:uid="{38C82B8A-0313-445C-B210-2646E3AB724D}" name="DESIGNATION"/>
    <tableColumn id="2" xr3:uid="{99A22E80-33E8-4BB8-BAE9-AA37E484D296}" name="TARIF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2A944-D0BA-48A9-97C6-D543E1449ABC}">
  <sheetPr codeName="Feuil1"/>
  <dimension ref="A3:I27"/>
  <sheetViews>
    <sheetView showGridLines="0" workbookViewId="0">
      <pane ySplit="10" topLeftCell="A11" activePane="bottomLeft" state="frozen"/>
      <selection pane="bottomLeft" activeCell="B31" sqref="B31"/>
    </sheetView>
  </sheetViews>
  <sheetFormatPr baseColWidth="10" defaultRowHeight="15" x14ac:dyDescent="0.25"/>
  <cols>
    <col min="1" max="1" width="20" customWidth="1"/>
    <col min="2" max="2" width="35.7109375" style="6" customWidth="1"/>
    <col min="3" max="3" width="21.140625" style="6" customWidth="1"/>
    <col min="4" max="4" width="20.28515625" customWidth="1"/>
    <col min="5" max="5" width="18.7109375" customWidth="1"/>
    <col min="6" max="6" width="20.7109375" customWidth="1"/>
    <col min="9" max="9" width="34.28515625" customWidth="1"/>
  </cols>
  <sheetData>
    <row r="3" spans="1:9" ht="15.75" thickBot="1" x14ac:dyDescent="0.3"/>
    <row r="4" spans="1:9" ht="21.75" thickBot="1" x14ac:dyDescent="0.4">
      <c r="F4" s="4" t="s">
        <v>5</v>
      </c>
      <c r="I4" s="18" t="s">
        <v>16</v>
      </c>
    </row>
    <row r="5" spans="1:9" x14ac:dyDescent="0.25">
      <c r="F5" s="20">
        <f>SUBTOTAL(9,t_Ventes[TOTAL])</f>
        <v>101.29999999999998</v>
      </c>
      <c r="I5" s="22">
        <f>SUM(F5-27.45)</f>
        <v>73.84999999999998</v>
      </c>
    </row>
    <row r="6" spans="1:9" ht="15.75" thickBot="1" x14ac:dyDescent="0.3">
      <c r="F6" s="21"/>
      <c r="I6" s="23"/>
    </row>
    <row r="10" spans="1:9" ht="42" customHeight="1" x14ac:dyDescent="0.25">
      <c r="A10" s="1" t="s">
        <v>0</v>
      </c>
      <c r="B10" s="10" t="s">
        <v>20</v>
      </c>
      <c r="C10" s="10" t="s">
        <v>1</v>
      </c>
      <c r="D10" s="1" t="s">
        <v>2</v>
      </c>
      <c r="E10" s="1" t="s">
        <v>3</v>
      </c>
      <c r="F10" s="1" t="s">
        <v>4</v>
      </c>
    </row>
    <row r="11" spans="1:9" ht="15" customHeight="1" x14ac:dyDescent="0.25">
      <c r="A11" s="2">
        <v>45233</v>
      </c>
      <c r="B11" s="10" t="s">
        <v>8</v>
      </c>
      <c r="C11" s="10" t="str">
        <f>IFERROR(VLOOKUP(t_Ventes[[#This Row],[BOISSON]],t_Tarifs[],2,0),"")</f>
        <v>BOISSON SANS ALCCOL</v>
      </c>
      <c r="D11" s="3">
        <f>IFERROR(VLOOKUP(t_Ventes[[#This Row],[BOISSON]],t_Tarifs[],3,0),"")</f>
        <v>3.3</v>
      </c>
      <c r="E11" s="1">
        <v>1</v>
      </c>
      <c r="F11" s="3">
        <f>t_Ventes[[#This Row],[TARIF]]*t_Ventes[[#This Row],[NOMBRES]]</f>
        <v>3.3</v>
      </c>
    </row>
    <row r="12" spans="1:9" ht="15" customHeight="1" x14ac:dyDescent="0.25">
      <c r="A12" s="2">
        <v>45233</v>
      </c>
      <c r="B12" s="10" t="s">
        <v>17</v>
      </c>
      <c r="C12" s="10" t="str">
        <f>IFERROR(VLOOKUP(t_Ventes[[#This Row],[BOISSON]],t_Tarifs[],2,0),"")</f>
        <v>VIN ROSE</v>
      </c>
      <c r="D12" s="3">
        <f>IFERROR(VLOOKUP(t_Ventes[[#This Row],[BOISSON]],t_Tarifs[],3,0),"")</f>
        <v>24.15</v>
      </c>
      <c r="E12" s="1">
        <v>1</v>
      </c>
      <c r="F12" s="3">
        <f>t_Ventes[[#This Row],[TARIF]]*t_Ventes[[#This Row],[NOMBRES]]</f>
        <v>24.15</v>
      </c>
      <c r="I12" s="7"/>
    </row>
    <row r="13" spans="1:9" ht="15" customHeight="1" x14ac:dyDescent="0.25">
      <c r="A13" s="2">
        <v>45234</v>
      </c>
      <c r="B13" s="10" t="s">
        <v>8</v>
      </c>
      <c r="C13" s="10" t="str">
        <f>IFERROR(VLOOKUP(t_Ventes[[#This Row],[BOISSON]],t_Tarifs[],2,0),"")</f>
        <v>BOISSON SANS ALCCOL</v>
      </c>
      <c r="D13" s="3">
        <f>IFERROR(VLOOKUP(t_Ventes[[#This Row],[BOISSON]],t_Tarifs[],3,0),"")</f>
        <v>3.3</v>
      </c>
      <c r="E13" s="1">
        <v>1</v>
      </c>
      <c r="F13" s="3">
        <f>t_Ventes[[#This Row],[TARIF]]*t_Ventes[[#This Row],[NOMBRES]]</f>
        <v>3.3</v>
      </c>
      <c r="I13" s="8"/>
    </row>
    <row r="14" spans="1:9" ht="15" customHeight="1" x14ac:dyDescent="0.25">
      <c r="A14" s="2">
        <v>45235</v>
      </c>
      <c r="B14" s="10" t="s">
        <v>8</v>
      </c>
      <c r="C14" s="10" t="str">
        <f>IFERROR(VLOOKUP(t_Ventes[[#This Row],[BOISSON]],t_Tarifs[],2,0),"")</f>
        <v>BOISSON SANS ALCCOL</v>
      </c>
      <c r="D14" s="3">
        <f>IFERROR(VLOOKUP(t_Ventes[[#This Row],[BOISSON]],t_Tarifs[],3,0),"")</f>
        <v>3.3</v>
      </c>
      <c r="E14" s="1">
        <v>1</v>
      </c>
      <c r="F14" s="3">
        <f>t_Ventes[[#This Row],[TARIF]]*t_Ventes[[#This Row],[NOMBRES]]</f>
        <v>3.3</v>
      </c>
      <c r="I14" s="9"/>
    </row>
    <row r="15" spans="1:9" x14ac:dyDescent="0.25">
      <c r="A15" s="2">
        <v>45236</v>
      </c>
      <c r="B15" s="10" t="s">
        <v>8</v>
      </c>
      <c r="C15" s="10" t="str">
        <f>IFERROR(VLOOKUP(t_Ventes[[#This Row],[BOISSON]],t_Tarifs[],2,0),"")</f>
        <v>BOISSON SANS ALCCOL</v>
      </c>
      <c r="D15" s="3">
        <f>IFERROR(VLOOKUP(t_Ventes[[#This Row],[BOISSON]],t_Tarifs[],3,0),"")</f>
        <v>3.3</v>
      </c>
      <c r="E15" s="1">
        <v>1</v>
      </c>
      <c r="F15" s="3">
        <f>t_Ventes[[#This Row],[TARIF]]*t_Ventes[[#This Row],[NOMBRES]]</f>
        <v>3.3</v>
      </c>
    </row>
    <row r="16" spans="1:9" x14ac:dyDescent="0.25">
      <c r="A16" s="2">
        <v>45237</v>
      </c>
      <c r="B16" s="10" t="s">
        <v>8</v>
      </c>
      <c r="C16" s="10" t="str">
        <f>IFERROR(VLOOKUP(t_Ventes[[#This Row],[BOISSON]],t_Tarifs[],2,0),"")</f>
        <v>BOISSON SANS ALCCOL</v>
      </c>
      <c r="D16" s="3">
        <f>IFERROR(VLOOKUP(t_Ventes[[#This Row],[BOISSON]],t_Tarifs[],3,0),"")</f>
        <v>3.3</v>
      </c>
      <c r="E16" s="1">
        <v>1</v>
      </c>
      <c r="F16" s="3">
        <f>t_Ventes[[#This Row],[TARIF]]*t_Ventes[[#This Row],[NOMBRES]]</f>
        <v>3.3</v>
      </c>
    </row>
    <row r="17" spans="1:6" x14ac:dyDescent="0.25">
      <c r="A17" s="2">
        <v>45239</v>
      </c>
      <c r="B17" s="10" t="s">
        <v>14</v>
      </c>
      <c r="C17" s="10" t="str">
        <f>IFERROR(VLOOKUP(t_Ventes[[#This Row],[BOISSON]],t_Tarifs[],2,0),"")</f>
        <v>BOISSON SANS ALCCOL</v>
      </c>
      <c r="D17" s="3">
        <f>IFERROR(VLOOKUP(t_Ventes[[#This Row],[BOISSON]],t_Tarifs[],3,0),"")</f>
        <v>2.35</v>
      </c>
      <c r="E17" s="1">
        <v>1</v>
      </c>
      <c r="F17" s="3">
        <f>t_Ventes[[#This Row],[TARIF]]*t_Ventes[[#This Row],[NOMBRES]]</f>
        <v>2.35</v>
      </c>
    </row>
    <row r="18" spans="1:6" x14ac:dyDescent="0.25">
      <c r="A18" s="2">
        <v>45239</v>
      </c>
      <c r="B18" s="10" t="s">
        <v>15</v>
      </c>
      <c r="C18" s="10" t="str">
        <f>IFERROR(VLOOKUP(t_Ventes[[#This Row],[BOISSON]],t_Tarifs[],2,0),"")</f>
        <v>BOISSON SANS ALCCOL</v>
      </c>
      <c r="D18" s="3">
        <f>IFERROR(VLOOKUP(t_Ventes[[#This Row],[BOISSON]],t_Tarifs[],3,0),"")</f>
        <v>2.35</v>
      </c>
      <c r="E18" s="1">
        <v>1</v>
      </c>
      <c r="F18" s="3">
        <f>t_Ventes[[#This Row],[TARIF]]*t_Ventes[[#This Row],[NOMBRES]]</f>
        <v>2.35</v>
      </c>
    </row>
    <row r="19" spans="1:6" x14ac:dyDescent="0.25">
      <c r="A19" s="2">
        <v>45239</v>
      </c>
      <c r="B19" s="10" t="s">
        <v>17</v>
      </c>
      <c r="C19" s="10" t="str">
        <f>IFERROR(VLOOKUP(t_Ventes[[#This Row],[BOISSON]],t_Tarifs[],2,0),"")</f>
        <v>VIN ROSE</v>
      </c>
      <c r="D19" s="3">
        <f>IFERROR(VLOOKUP(t_Ventes[[#This Row],[BOISSON]],t_Tarifs[],3,0),"")</f>
        <v>24.15</v>
      </c>
      <c r="E19" s="1">
        <v>1</v>
      </c>
      <c r="F19" s="3">
        <f>t_Ventes[[#This Row],[TARIF]]*t_Ventes[[#This Row],[NOMBRES]]</f>
        <v>24.15</v>
      </c>
    </row>
    <row r="20" spans="1:6" x14ac:dyDescent="0.25">
      <c r="A20" s="2">
        <v>45239</v>
      </c>
      <c r="B20" s="10" t="s">
        <v>8</v>
      </c>
      <c r="C20" s="10" t="str">
        <f>IFERROR(VLOOKUP(t_Ventes[[#This Row],[BOISSON]],t_Tarifs[],2,0),"")</f>
        <v>BOISSON SANS ALCCOL</v>
      </c>
      <c r="D20" s="3">
        <f>IFERROR(VLOOKUP(t_Ventes[[#This Row],[BOISSON]],t_Tarifs[],3,0),"")</f>
        <v>3.3</v>
      </c>
      <c r="E20" s="1">
        <v>1</v>
      </c>
      <c r="F20" s="3">
        <f>t_Ventes[[#This Row],[TARIF]]*t_Ventes[[#This Row],[NOMBRES]]</f>
        <v>3.3</v>
      </c>
    </row>
    <row r="21" spans="1:6" x14ac:dyDescent="0.25">
      <c r="A21" s="2">
        <v>45240</v>
      </c>
      <c r="B21" s="10" t="s">
        <v>8</v>
      </c>
      <c r="C21" s="10" t="str">
        <f>IFERROR(VLOOKUP(t_Ventes[[#This Row],[BOISSON]],t_Tarifs[],2,0),"")</f>
        <v>BOISSON SANS ALCCOL</v>
      </c>
      <c r="D21" s="3">
        <f>IFERROR(VLOOKUP(t_Ventes[[#This Row],[BOISSON]],t_Tarifs[],3,0),"")</f>
        <v>3.3</v>
      </c>
      <c r="E21" s="1">
        <v>1</v>
      </c>
      <c r="F21" s="3">
        <f>t_Ventes[[#This Row],[TARIF]]*t_Ventes[[#This Row],[NOMBRES]]</f>
        <v>3.3</v>
      </c>
    </row>
    <row r="22" spans="1:6" x14ac:dyDescent="0.25">
      <c r="A22" s="2">
        <v>45241</v>
      </c>
      <c r="B22" s="10" t="s">
        <v>21</v>
      </c>
      <c r="C22" s="10" t="str">
        <f>IFERROR(VLOOKUP(t_Ventes[[#This Row],[BOISSON]],t_Tarifs[],2,0),"")</f>
        <v>BOISSON SANS ALCCOL</v>
      </c>
      <c r="D22" s="3">
        <f>IFERROR(VLOOKUP(t_Ventes[[#This Row],[BOISSON]],t_Tarifs[],3,0),"")</f>
        <v>2.95</v>
      </c>
      <c r="E22" s="1">
        <v>2</v>
      </c>
      <c r="F22" s="3">
        <f>t_Ventes[[#This Row],[TARIF]]*t_Ventes[[#This Row],[NOMBRES]]</f>
        <v>5.9</v>
      </c>
    </row>
    <row r="23" spans="1:6" x14ac:dyDescent="0.25">
      <c r="A23" s="2">
        <v>45241</v>
      </c>
      <c r="B23" s="10" t="s">
        <v>8</v>
      </c>
      <c r="C23" s="10" t="str">
        <f>IFERROR(VLOOKUP(t_Ventes[[#This Row],[BOISSON]],t_Tarifs[],2,0),"")</f>
        <v>BOISSON SANS ALCCOL</v>
      </c>
      <c r="D23" s="3">
        <f>IFERROR(VLOOKUP(t_Ventes[[#This Row],[BOISSON]],t_Tarifs[],3,0),"")</f>
        <v>3.3</v>
      </c>
      <c r="E23" s="1">
        <v>1</v>
      </c>
      <c r="F23" s="3">
        <f>t_Ventes[[#This Row],[TARIF]]*t_Ventes[[#This Row],[NOMBRES]]</f>
        <v>3.3</v>
      </c>
    </row>
    <row r="24" spans="1:6" x14ac:dyDescent="0.25">
      <c r="A24" s="2">
        <v>45242</v>
      </c>
      <c r="B24" s="10" t="s">
        <v>8</v>
      </c>
      <c r="C24" s="10" t="str">
        <f>IFERROR(VLOOKUP(t_Ventes[[#This Row],[BOISSON]],t_Tarifs[],2,0),"")</f>
        <v>BOISSON SANS ALCCOL</v>
      </c>
      <c r="D24" s="3">
        <f>IFERROR(VLOOKUP(t_Ventes[[#This Row],[BOISSON]],t_Tarifs[],3,0),"")</f>
        <v>3.3</v>
      </c>
      <c r="E24" s="1">
        <v>1</v>
      </c>
      <c r="F24" s="3">
        <f>t_Ventes[[#This Row],[TARIF]]*t_Ventes[[#This Row],[NOMBRES]]</f>
        <v>3.3</v>
      </c>
    </row>
    <row r="25" spans="1:6" x14ac:dyDescent="0.25">
      <c r="A25" s="2">
        <v>45243</v>
      </c>
      <c r="B25" s="10" t="s">
        <v>8</v>
      </c>
      <c r="C25" s="10" t="str">
        <f>IFERROR(VLOOKUP(t_Ventes[[#This Row],[BOISSON]],t_Tarifs[],2,0),"")</f>
        <v>BOISSON SANS ALCCOL</v>
      </c>
      <c r="D25" s="3">
        <f>IFERROR(VLOOKUP(t_Ventes[[#This Row],[BOISSON]],t_Tarifs[],3,0),"")</f>
        <v>3.3</v>
      </c>
      <c r="E25" s="1">
        <v>1</v>
      </c>
      <c r="F25" s="3">
        <f>t_Ventes[[#This Row],[TARIF]]*t_Ventes[[#This Row],[NOMBRES]]</f>
        <v>3.3</v>
      </c>
    </row>
    <row r="26" spans="1:6" x14ac:dyDescent="0.25">
      <c r="A26" s="2">
        <v>45976</v>
      </c>
      <c r="B26" s="10" t="s">
        <v>15</v>
      </c>
      <c r="C26" s="10" t="str">
        <f>IFERROR(VLOOKUP(t_Ventes[[#This Row],[BOISSON]],t_Tarifs[],2,0),"")</f>
        <v>BOISSON SANS ALCCOL</v>
      </c>
      <c r="D26" s="3">
        <f>IFERROR(VLOOKUP(t_Ventes[[#This Row],[BOISSON]],t_Tarifs[],3,0),"")</f>
        <v>2.35</v>
      </c>
      <c r="E26" s="1">
        <v>3</v>
      </c>
      <c r="F26" s="3">
        <f>t_Ventes[[#This Row],[TARIF]]*t_Ventes[[#This Row],[NOMBRES]]</f>
        <v>7.0500000000000007</v>
      </c>
    </row>
    <row r="27" spans="1:6" x14ac:dyDescent="0.25">
      <c r="A27" s="2">
        <v>45245</v>
      </c>
      <c r="B27" s="10" t="s">
        <v>26</v>
      </c>
      <c r="C27" s="10" t="str">
        <f>IFERROR(VLOOKUP(t_Ventes[[#This Row],[BOISSON]],t_Tarifs[],2,0),"")</f>
        <v>BOISSON SANS ALCCOL</v>
      </c>
      <c r="D27" s="3">
        <f>IFERROR(VLOOKUP(t_Ventes[[#This Row],[BOISSON]],t_Tarifs[],3,0),"")</f>
        <v>2.35</v>
      </c>
      <c r="E27" s="1">
        <v>1</v>
      </c>
      <c r="F27" s="3">
        <f>t_Ventes[[#This Row],[TARIF]]*t_Ventes[[#This Row],[NOMBRES]]</f>
        <v>2.35</v>
      </c>
    </row>
  </sheetData>
  <mergeCells count="2">
    <mergeCell ref="F5:F6"/>
    <mergeCell ref="I5:I6"/>
  </mergeCells>
  <dataValidations count="1">
    <dataValidation type="list" allowBlank="1" showInputMessage="1" showErrorMessage="1" sqref="B11:B27" xr:uid="{C84F3DA0-5D13-413B-9C9C-3834F989F231}">
      <formula1>INDIRECT("t_Tarifs[Boisson]")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24F8-83B2-40AA-B724-0704C179B196}">
  <sheetPr codeName="Feuil3"/>
  <dimension ref="A8:N34"/>
  <sheetViews>
    <sheetView showGridLines="0" workbookViewId="0">
      <pane ySplit="11" topLeftCell="A12" activePane="bottomLeft" state="frozen"/>
      <selection pane="bottomLeft" activeCell="I18" sqref="I18"/>
    </sheetView>
  </sheetViews>
  <sheetFormatPr baseColWidth="10" defaultRowHeight="15" x14ac:dyDescent="0.25"/>
  <cols>
    <col min="1" max="1" width="17" bestFit="1" customWidth="1"/>
    <col min="2" max="2" width="20.7109375" style="13" bestFit="1" customWidth="1"/>
    <col min="3" max="5" width="10.7109375" style="13" bestFit="1" customWidth="1"/>
    <col min="6" max="13" width="10.7109375" bestFit="1" customWidth="1"/>
    <col min="14" max="14" width="12.5703125" bestFit="1" customWidth="1"/>
    <col min="15" max="15" width="15.5703125" bestFit="1" customWidth="1"/>
    <col min="16" max="16" width="21.5703125" bestFit="1" customWidth="1"/>
    <col min="17" max="17" width="15.5703125" bestFit="1" customWidth="1"/>
    <col min="18" max="18" width="12.5703125" bestFit="1" customWidth="1"/>
    <col min="19" max="19" width="15.5703125" bestFit="1" customWidth="1"/>
    <col min="20" max="20" width="12.5703125" bestFit="1" customWidth="1"/>
  </cols>
  <sheetData>
    <row r="8" spans="1:14" x14ac:dyDescent="0.25">
      <c r="B8"/>
    </row>
    <row r="10" spans="1:14" x14ac:dyDescent="0.25">
      <c r="A10" s="11" t="s">
        <v>11</v>
      </c>
      <c r="B10" s="14" t="s">
        <v>13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x14ac:dyDescent="0.25">
      <c r="A11" s="11" t="s">
        <v>12</v>
      </c>
      <c r="B11" s="19">
        <v>45233</v>
      </c>
      <c r="C11" s="19">
        <v>45234</v>
      </c>
      <c r="D11" s="19">
        <v>45235</v>
      </c>
      <c r="E11" s="19">
        <v>45236</v>
      </c>
      <c r="F11" s="19">
        <v>45237</v>
      </c>
      <c r="G11" s="19">
        <v>45239</v>
      </c>
      <c r="H11" s="19">
        <v>45240</v>
      </c>
      <c r="I11" s="19">
        <v>45241</v>
      </c>
      <c r="J11" s="19">
        <v>45242</v>
      </c>
      <c r="K11" s="19">
        <v>45243</v>
      </c>
      <c r="L11" s="19">
        <v>45976</v>
      </c>
      <c r="M11" s="19">
        <v>45245</v>
      </c>
      <c r="N11" s="16" t="s">
        <v>10</v>
      </c>
    </row>
    <row r="12" spans="1:14" x14ac:dyDescent="0.25">
      <c r="A12" s="12" t="s">
        <v>17</v>
      </c>
      <c r="B12" s="17">
        <v>24.15</v>
      </c>
      <c r="C12" s="17"/>
      <c r="D12" s="17"/>
      <c r="E12" s="17"/>
      <c r="F12" s="17"/>
      <c r="G12" s="17">
        <v>24.15</v>
      </c>
      <c r="H12" s="17"/>
      <c r="I12" s="17"/>
      <c r="J12" s="17"/>
      <c r="K12" s="17"/>
      <c r="L12" s="17"/>
      <c r="M12" s="17"/>
      <c r="N12" s="17">
        <v>48.3</v>
      </c>
    </row>
    <row r="13" spans="1:14" x14ac:dyDescent="0.25">
      <c r="A13" s="12" t="s">
        <v>15</v>
      </c>
      <c r="B13" s="17"/>
      <c r="C13" s="17"/>
      <c r="D13" s="17"/>
      <c r="E13" s="17"/>
      <c r="F13" s="17"/>
      <c r="G13" s="17">
        <v>2.35</v>
      </c>
      <c r="H13" s="17"/>
      <c r="I13" s="17"/>
      <c r="J13" s="17"/>
      <c r="K13" s="17"/>
      <c r="L13" s="17">
        <v>7.0500000000000007</v>
      </c>
      <c r="M13" s="17"/>
      <c r="N13" s="17">
        <v>9.4</v>
      </c>
    </row>
    <row r="14" spans="1:14" x14ac:dyDescent="0.25">
      <c r="A14" s="12" t="s">
        <v>14</v>
      </c>
      <c r="B14" s="17"/>
      <c r="C14" s="17"/>
      <c r="D14" s="17"/>
      <c r="E14" s="17"/>
      <c r="F14" s="17"/>
      <c r="G14" s="17">
        <v>2.35</v>
      </c>
      <c r="H14" s="17"/>
      <c r="I14" s="17"/>
      <c r="J14" s="17"/>
      <c r="K14" s="17"/>
      <c r="L14" s="17"/>
      <c r="M14" s="17"/>
      <c r="N14" s="17">
        <v>2.35</v>
      </c>
    </row>
    <row r="15" spans="1:14" x14ac:dyDescent="0.25">
      <c r="A15" s="12" t="s">
        <v>8</v>
      </c>
      <c r="B15" s="17">
        <v>3.3</v>
      </c>
      <c r="C15" s="17">
        <v>3.3</v>
      </c>
      <c r="D15" s="17">
        <v>3.3</v>
      </c>
      <c r="E15" s="17">
        <v>3.3</v>
      </c>
      <c r="F15" s="17">
        <v>3.3</v>
      </c>
      <c r="G15" s="17">
        <v>3.3</v>
      </c>
      <c r="H15" s="17">
        <v>3.3</v>
      </c>
      <c r="I15" s="17">
        <v>3.3</v>
      </c>
      <c r="J15" s="17">
        <v>3.3</v>
      </c>
      <c r="K15" s="17">
        <v>3.3</v>
      </c>
      <c r="L15" s="17"/>
      <c r="M15" s="17"/>
      <c r="N15" s="17">
        <v>33</v>
      </c>
    </row>
    <row r="16" spans="1:14" x14ac:dyDescent="0.25">
      <c r="A16" s="12" t="s">
        <v>21</v>
      </c>
      <c r="B16" s="17"/>
      <c r="C16" s="17"/>
      <c r="D16" s="17"/>
      <c r="E16" s="17"/>
      <c r="F16" s="17"/>
      <c r="G16" s="17"/>
      <c r="H16" s="17"/>
      <c r="I16" s="17">
        <v>5.9</v>
      </c>
      <c r="J16" s="17"/>
      <c r="K16" s="17"/>
      <c r="L16" s="17"/>
      <c r="M16" s="17"/>
      <c r="N16" s="17">
        <v>5.9</v>
      </c>
    </row>
    <row r="17" spans="1:14" x14ac:dyDescent="0.25">
      <c r="A17" s="12" t="s">
        <v>26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>
        <v>2.35</v>
      </c>
      <c r="N17" s="17">
        <v>2.35</v>
      </c>
    </row>
    <row r="18" spans="1:14" x14ac:dyDescent="0.25">
      <c r="A18" s="12" t="s">
        <v>10</v>
      </c>
      <c r="B18" s="17">
        <v>27.45</v>
      </c>
      <c r="C18" s="17">
        <v>3.3</v>
      </c>
      <c r="D18" s="17">
        <v>3.3</v>
      </c>
      <c r="E18" s="17">
        <v>3.3</v>
      </c>
      <c r="F18" s="17">
        <v>3.3</v>
      </c>
      <c r="G18" s="17">
        <v>32.15</v>
      </c>
      <c r="H18" s="17">
        <v>3.3</v>
      </c>
      <c r="I18" s="17">
        <v>9.1999999999999993</v>
      </c>
      <c r="J18" s="17">
        <v>3.3</v>
      </c>
      <c r="K18" s="17">
        <v>3.3</v>
      </c>
      <c r="L18" s="17">
        <v>7.0500000000000007</v>
      </c>
      <c r="M18" s="17">
        <v>2.35</v>
      </c>
      <c r="N18" s="17">
        <v>101.3</v>
      </c>
    </row>
    <row r="19" spans="1:14" x14ac:dyDescent="0.25">
      <c r="B19"/>
      <c r="C19"/>
      <c r="D19"/>
      <c r="E19"/>
    </row>
    <row r="20" spans="1:14" x14ac:dyDescent="0.25">
      <c r="B20"/>
      <c r="C20"/>
      <c r="D20"/>
      <c r="E20"/>
    </row>
    <row r="21" spans="1:14" x14ac:dyDescent="0.25">
      <c r="B21"/>
      <c r="C21"/>
      <c r="D21"/>
      <c r="E21"/>
    </row>
    <row r="22" spans="1:14" x14ac:dyDescent="0.25">
      <c r="B22"/>
      <c r="C22"/>
      <c r="D22"/>
      <c r="E22"/>
    </row>
    <row r="23" spans="1:14" x14ac:dyDescent="0.25">
      <c r="B23"/>
    </row>
    <row r="24" spans="1:14" x14ac:dyDescent="0.25">
      <c r="B24"/>
    </row>
    <row r="25" spans="1:14" x14ac:dyDescent="0.25">
      <c r="B25"/>
    </row>
    <row r="26" spans="1:14" x14ac:dyDescent="0.25">
      <c r="B26"/>
    </row>
    <row r="27" spans="1:14" x14ac:dyDescent="0.25">
      <c r="B27"/>
    </row>
    <row r="28" spans="1:14" x14ac:dyDescent="0.25">
      <c r="B28"/>
    </row>
    <row r="29" spans="1:14" x14ac:dyDescent="0.25">
      <c r="B29"/>
    </row>
    <row r="30" spans="1:14" x14ac:dyDescent="0.25">
      <c r="B30"/>
    </row>
    <row r="31" spans="1:14" x14ac:dyDescent="0.25">
      <c r="B31"/>
    </row>
    <row r="32" spans="1:14" x14ac:dyDescent="0.25">
      <c r="B32"/>
    </row>
    <row r="33" spans="2:2" x14ac:dyDescent="0.25">
      <c r="B33"/>
    </row>
    <row r="34" spans="2:2" x14ac:dyDescent="0.25">
      <c r="B34"/>
    </row>
  </sheetData>
  <pageMargins left="0.7" right="0.7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54AA5-698F-4954-AC76-83928E94ED63}">
  <sheetPr codeName="Feuil2"/>
  <dimension ref="A10:C20"/>
  <sheetViews>
    <sheetView showGridLines="0" tabSelected="1" workbookViewId="0">
      <pane ySplit="10" topLeftCell="A11" activePane="bottomLeft" state="frozen"/>
      <selection pane="bottomLeft" activeCell="C19" sqref="C19"/>
    </sheetView>
  </sheetViews>
  <sheetFormatPr baseColWidth="10" defaultRowHeight="15" x14ac:dyDescent="0.25"/>
  <cols>
    <col min="1" max="1" width="30.28515625" bestFit="1" customWidth="1"/>
    <col min="2" max="2" width="35.5703125" customWidth="1"/>
    <col min="3" max="3" width="18" style="1" customWidth="1"/>
  </cols>
  <sheetData>
    <row r="10" spans="1:3" x14ac:dyDescent="0.25">
      <c r="A10" t="s">
        <v>7</v>
      </c>
      <c r="B10" t="s">
        <v>1</v>
      </c>
      <c r="C10" s="1" t="s">
        <v>6</v>
      </c>
    </row>
    <row r="11" spans="1:3" x14ac:dyDescent="0.25">
      <c r="A11" t="s">
        <v>8</v>
      </c>
      <c r="B11" t="s">
        <v>18</v>
      </c>
      <c r="C11" s="3">
        <v>3.3</v>
      </c>
    </row>
    <row r="12" spans="1:3" x14ac:dyDescent="0.25">
      <c r="A12" t="s">
        <v>9</v>
      </c>
      <c r="B12" t="s">
        <v>18</v>
      </c>
      <c r="C12" s="3">
        <v>3.3</v>
      </c>
    </row>
    <row r="13" spans="1:3" x14ac:dyDescent="0.25">
      <c r="A13" t="s">
        <v>17</v>
      </c>
      <c r="B13" t="s">
        <v>19</v>
      </c>
      <c r="C13" s="5">
        <v>24.15</v>
      </c>
    </row>
    <row r="14" spans="1:3" x14ac:dyDescent="0.25">
      <c r="A14" t="s">
        <v>14</v>
      </c>
      <c r="B14" t="s">
        <v>18</v>
      </c>
      <c r="C14" s="3">
        <v>2.35</v>
      </c>
    </row>
    <row r="15" spans="1:3" x14ac:dyDescent="0.25">
      <c r="A15" t="s">
        <v>15</v>
      </c>
      <c r="B15" t="s">
        <v>18</v>
      </c>
      <c r="C15" s="3">
        <v>2.35</v>
      </c>
    </row>
    <row r="16" spans="1:3" x14ac:dyDescent="0.25">
      <c r="A16" t="s">
        <v>21</v>
      </c>
      <c r="B16" t="s">
        <v>18</v>
      </c>
      <c r="C16" s="3">
        <v>2.95</v>
      </c>
    </row>
    <row r="17" spans="1:3" x14ac:dyDescent="0.25">
      <c r="A17" t="s">
        <v>22</v>
      </c>
      <c r="B17" t="s">
        <v>23</v>
      </c>
      <c r="C17" s="3">
        <v>21.1</v>
      </c>
    </row>
    <row r="18" spans="1:3" x14ac:dyDescent="0.25">
      <c r="A18" t="s">
        <v>24</v>
      </c>
      <c r="B18" t="s">
        <v>23</v>
      </c>
      <c r="C18" s="3">
        <v>24.25</v>
      </c>
    </row>
    <row r="19" spans="1:3" x14ac:dyDescent="0.25">
      <c r="A19" t="s">
        <v>25</v>
      </c>
      <c r="B19" t="s">
        <v>23</v>
      </c>
      <c r="C19" s="3">
        <v>29.7</v>
      </c>
    </row>
    <row r="20" spans="1:3" x14ac:dyDescent="0.25">
      <c r="A20" t="s">
        <v>26</v>
      </c>
      <c r="B20" t="s">
        <v>18</v>
      </c>
      <c r="C20" s="3">
        <v>2.35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 Ventes</vt:lpstr>
      <vt:lpstr>Tcd ventes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STAUB</dc:creator>
  <cp:lastModifiedBy>Fabien STAUB</cp:lastModifiedBy>
  <cp:lastPrinted>2023-11-09T21:36:37Z</cp:lastPrinted>
  <dcterms:created xsi:type="dcterms:W3CDTF">2023-11-03T20:18:18Z</dcterms:created>
  <dcterms:modified xsi:type="dcterms:W3CDTF">2023-11-15T17:07:56Z</dcterms:modified>
</cp:coreProperties>
</file>