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gnes sur mer\"/>
    </mc:Choice>
  </mc:AlternateContent>
  <xr:revisionPtr revIDLastSave="0" documentId="8_{7BB12EC1-9771-4871-9904-4C248B19E329}" xr6:coauthVersionLast="47" xr6:coauthVersionMax="47" xr10:uidLastSave="{00000000-0000-0000-0000-000000000000}"/>
  <bookViews>
    <workbookView xWindow="-120" yWindow="-120" windowWidth="20730" windowHeight="11160" xr2:uid="{C0A6B3B7-AF5D-40E1-9309-4237FF504B69}"/>
  </bookViews>
  <sheets>
    <sheet name="JEEP" sheetId="1" r:id="rId1"/>
    <sheet name="DONNEES" sheetId="2" r:id="rId2"/>
  </sheets>
  <definedNames>
    <definedName name="CARBURANT">DONNEES!$C:$C</definedName>
    <definedName name="endroit">DONNEES!$B:$B</definedName>
    <definedName name="PAYS">DONNEES!$D:$D</definedName>
    <definedName name="Vehicule">DONNEES!$A:$A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" i="1" l="1"/>
  <c r="K8" i="1"/>
  <c r="I7" i="1"/>
  <c r="K7" i="1" s="1"/>
  <c r="I6" i="1" l="1"/>
  <c r="K6" i="1" s="1"/>
  <c r="J5" i="1"/>
  <c r="I5" i="1"/>
  <c r="K5" i="1" s="1"/>
  <c r="O15" i="1"/>
  <c r="K3" i="1"/>
  <c r="J4" i="1"/>
  <c r="I4" i="1"/>
  <c r="K4" i="1" s="1"/>
  <c r="I3" i="1"/>
  <c r="I2" i="1"/>
  <c r="O6" i="1" l="1"/>
</calcChain>
</file>

<file path=xl/sharedStrings.xml><?xml version="1.0" encoding="utf-8"?>
<sst xmlns="http://schemas.openxmlformats.org/spreadsheetml/2006/main" count="57" uniqueCount="30">
  <si>
    <t>DATE</t>
  </si>
  <si>
    <t>VEHICULE</t>
  </si>
  <si>
    <t>CARBURANT</t>
  </si>
  <si>
    <t>VOLUME</t>
  </si>
  <si>
    <t>PRIX AU LITRE</t>
  </si>
  <si>
    <t>TOTAL</t>
  </si>
  <si>
    <t>JEEP</t>
  </si>
  <si>
    <t>LIEUX</t>
  </si>
  <si>
    <t>INTERMARCHE</t>
  </si>
  <si>
    <t>RENAULT</t>
  </si>
  <si>
    <t>AUCHAN</t>
  </si>
  <si>
    <t>ESSO KEHL</t>
  </si>
  <si>
    <t>GAS-OIL</t>
  </si>
  <si>
    <t>ETHANOL  E10</t>
  </si>
  <si>
    <t>SHELL AUTOHOF</t>
  </si>
  <si>
    <t>Allemagne</t>
  </si>
  <si>
    <t>Italie</t>
  </si>
  <si>
    <t>PAYS</t>
  </si>
  <si>
    <t>FRANCE</t>
  </si>
  <si>
    <t>PRIX TOTAL</t>
  </si>
  <si>
    <t>VOLUME TOTAL</t>
  </si>
  <si>
    <t>Kilométrage</t>
  </si>
  <si>
    <t>DISTANCE</t>
  </si>
  <si>
    <t>JET TANKSTELLE</t>
  </si>
  <si>
    <t>E98</t>
  </si>
  <si>
    <t>CONSOMATION</t>
  </si>
  <si>
    <t>=SI([@[Kms à la Pompe]]&gt;0;[@VOLUME]*100/[@[Kms Parcourus]];"")</t>
  </si>
  <si>
    <t xml:space="preserve">SP 95 E10 </t>
  </si>
  <si>
    <t>AGIP</t>
  </si>
  <si>
    <t>CARREFOUR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</si>
</sst>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€&quot;"/>
    <numFmt numFmtId="165" formatCode="00.00&quot; L &quot;"/>
    <numFmt numFmtId="167" formatCode="#,##0.000\ &quot;€&quot;"/>
    <numFmt numFmtId="168" formatCode="00&quot; Kms&quot;"/>
  </numFmts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49" fontId="0" fillId="0" borderId="0" xfId="0" applyNumberFormat="1"/>
    <xf numFmtId="167" fontId="0" fillId="0" borderId="0" xfId="0" applyNumberFormat="1" applyAlignment="1">
      <alignment horizontal="center"/>
    </xf>
    <xf numFmtId="168" fontId="0" fillId="0" borderId="0" xfId="0" applyNumberFormat="1" applyAlignment="1">
      <alignment horizontal="center"/>
    </xf>
    <xf numFmtId="0" fontId="2" fillId="0" borderId="0" xfId="0" applyFont="1" applyFill="1" applyBorder="1" applyAlignment="1">
      <alignment vertical="center"/>
    </xf>
    <xf numFmtId="0" fontId="0" fillId="0" borderId="0" xfId="0" applyFill="1" applyBorder="1"/>
    <xf numFmtId="0" fontId="1" fillId="0" borderId="0" xfId="0" applyFont="1" applyFill="1" applyBorder="1" applyAlignment="1">
      <alignment vertical="center"/>
    </xf>
    <xf numFmtId="165" fontId="1" fillId="0" borderId="0" xfId="0" applyNumberFormat="1" applyFont="1" applyFill="1" applyBorder="1" applyAlignment="1">
      <alignment vertical="center"/>
    </xf>
    <xf numFmtId="0" fontId="0" fillId="0" borderId="0" xfId="0" applyBorder="1"/>
    <xf numFmtId="0" fontId="1" fillId="3" borderId="1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164" fontId="1" fillId="2" borderId="12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64" fontId="1" fillId="2" borderId="7" xfId="0" applyNumberFormat="1" applyFont="1" applyFill="1" applyBorder="1" applyAlignment="1">
      <alignment horizontal="center" vertical="center"/>
    </xf>
    <xf numFmtId="164" fontId="1" fillId="2" borderId="4" xfId="0" applyNumberFormat="1" applyFont="1" applyFill="1" applyBorder="1" applyAlignment="1">
      <alignment horizontal="center" vertical="center"/>
    </xf>
    <xf numFmtId="164" fontId="1" fillId="2" borderId="8" xfId="0" applyNumberFormat="1" applyFont="1" applyFill="1" applyBorder="1" applyAlignment="1">
      <alignment horizontal="center" vertical="center"/>
    </xf>
    <xf numFmtId="164" fontId="1" fillId="2" borderId="6" xfId="0" applyNumberFormat="1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165" fontId="1" fillId="2" borderId="12" xfId="0" applyNumberFormat="1" applyFont="1" applyFill="1" applyBorder="1" applyAlignment="1">
      <alignment horizontal="center" vertical="center"/>
    </xf>
    <xf numFmtId="165" fontId="1" fillId="2" borderId="2" xfId="0" applyNumberFormat="1" applyFont="1" applyFill="1" applyBorder="1" applyAlignment="1">
      <alignment horizontal="center" vertical="center"/>
    </xf>
    <xf numFmtId="165" fontId="1" fillId="2" borderId="7" xfId="0" applyNumberFormat="1" applyFont="1" applyFill="1" applyBorder="1" applyAlignment="1">
      <alignment horizontal="center" vertical="center"/>
    </xf>
    <xf numFmtId="165" fontId="1" fillId="2" borderId="4" xfId="0" applyNumberFormat="1" applyFont="1" applyFill="1" applyBorder="1" applyAlignment="1">
      <alignment horizontal="center" vertical="center"/>
    </xf>
    <xf numFmtId="165" fontId="1" fillId="2" borderId="8" xfId="0" applyNumberFormat="1" applyFont="1" applyFill="1" applyBorder="1" applyAlignment="1">
      <alignment horizontal="center" vertical="center"/>
    </xf>
    <xf numFmtId="165" fontId="1" fillId="2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3">
    <dxf>
      <numFmt numFmtId="165" formatCode="00.00&quot; L 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8" formatCode="00&quot; Kms&quot;"/>
      <alignment horizontal="center" vertical="bottom" textRotation="0" wrapText="0" indent="0" justifyLastLine="0" shrinkToFit="0" readingOrder="0"/>
    </dxf>
    <dxf>
      <numFmt numFmtId="168" formatCode="00&quot; Kms&quot;"/>
      <alignment horizontal="center" vertical="bottom" textRotation="0" wrapText="0" indent="0" justifyLastLine="0" shrinkToFit="0" readingOrder="0"/>
    </dxf>
    <dxf>
      <numFmt numFmtId="167" formatCode="#,##0.000\ &quot;€&quot;"/>
      <alignment horizontal="center" vertical="bottom" textRotation="0" wrapText="0" indent="0" justifyLastLine="0" shrinkToFit="0" readingOrder="0"/>
    </dxf>
    <dxf>
      <numFmt numFmtId="165" formatCode="00.00&quot; L 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0664886-7EA2-4C88-B6F7-0BAC8B12CDC0}" name="Tableau1" displayName="Tableau1" ref="A1:K8" totalsRowShown="0" headerRowDxfId="12" dataDxfId="11">
  <autoFilter ref="A1:K8" xr:uid="{E0664886-7EA2-4C88-B6F7-0BAC8B12CDC0}"/>
  <tableColumns count="11">
    <tableColumn id="1" xr3:uid="{D393A7D9-4A28-457E-A04C-383B84C84CF0}" name="DATE" dataDxfId="10"/>
    <tableColumn id="2" xr3:uid="{D14BA92D-306A-4050-B27B-B1CA5A1596A8}" name="VEHICULE" dataDxfId="9"/>
    <tableColumn id="3" xr3:uid="{18A3FEF6-2906-4479-98CC-4236D9833CC6}" name="CARBURANT" dataDxfId="8"/>
    <tableColumn id="4" xr3:uid="{D877D4E1-2A62-4B4F-8A6D-386726F36FAF}" name="LIEUX" dataDxfId="7"/>
    <tableColumn id="8" xr3:uid="{7DE375AE-AB47-47C0-B4C9-E15F3A255E70}" name="PAYS" dataDxfId="6"/>
    <tableColumn id="5" xr3:uid="{14A89210-EEC0-457F-8C46-4210CDCEF828}" name="VOLUME" dataDxfId="5"/>
    <tableColumn id="6" xr3:uid="{DCDB21D2-B888-4828-A8E7-05F14020310B}" name="PRIX AU LITRE" dataDxfId="4"/>
    <tableColumn id="9" xr3:uid="{0BDEEA4A-7E38-4884-A564-10BE2F97BEB5}" name="Kilométrage" dataDxfId="3"/>
    <tableColumn id="10" xr3:uid="{631A3E6A-8CE2-4024-A350-74DA788BFB11}" name="DISTANCE" dataDxfId="2">
      <calculatedColumnFormula>IFERROR(IF(H2="","",SUM(H2-H1)),"")</calculatedColumnFormula>
    </tableColumn>
    <tableColumn id="7" xr3:uid="{DD965AB8-3AA6-43CA-A42C-074C5857115A}" name="TOTAL" dataDxfId="1"/>
    <tableColumn id="11" xr3:uid="{863EC974-B1D4-411B-89AA-BBE5D0E07E45}" name="CONSOMATION" dataDxfId="0">
      <calculatedColumnFormula>Tableau1[[#This Row],[VOLUME]]*100/Tableau1[[#This Row],[DISTANCE]]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B0DC4-B20C-47DB-9B03-6066C5D2440B}">
  <dimension ref="A1:P29"/>
  <sheetViews>
    <sheetView tabSelected="1" zoomScale="90" zoomScaleNormal="90" workbookViewId="0">
      <pane ySplit="1" topLeftCell="A2" activePane="bottomLeft" state="frozen"/>
      <selection pane="bottomLeft" activeCell="I17" sqref="I17"/>
    </sheetView>
  </sheetViews>
  <sheetFormatPr baseColWidth="10" defaultRowHeight="15" x14ac:dyDescent="0.25"/>
  <cols>
    <col min="1" max="1" width="19.7109375" customWidth="1"/>
    <col min="2" max="2" width="13.42578125" customWidth="1"/>
    <col min="3" max="3" width="20" customWidth="1"/>
    <col min="4" max="4" width="19.7109375" customWidth="1"/>
    <col min="5" max="5" width="19.28515625" customWidth="1"/>
    <col min="6" max="6" width="11.28515625" customWidth="1"/>
    <col min="7" max="7" width="12.5703125" customWidth="1"/>
    <col min="8" max="8" width="15.7109375" customWidth="1"/>
    <col min="9" max="9" width="14.140625" customWidth="1"/>
    <col min="10" max="10" width="13.85546875" customWidth="1"/>
    <col min="11" max="11" width="18.7109375" customWidth="1"/>
    <col min="12" max="12" width="5" customWidth="1"/>
    <col min="14" max="14" width="9.42578125" customWidth="1"/>
    <col min="16" max="16" width="8.42578125" customWidth="1"/>
  </cols>
  <sheetData>
    <row r="1" spans="1:16" ht="63.75" customHeight="1" x14ac:dyDescent="0.25">
      <c r="A1" s="2" t="s">
        <v>0</v>
      </c>
      <c r="B1" s="2" t="s">
        <v>1</v>
      </c>
      <c r="C1" s="2" t="s">
        <v>2</v>
      </c>
      <c r="D1" s="2" t="s">
        <v>7</v>
      </c>
      <c r="E1" s="2" t="s">
        <v>17</v>
      </c>
      <c r="F1" s="2" t="s">
        <v>3</v>
      </c>
      <c r="G1" s="2" t="s">
        <v>4</v>
      </c>
      <c r="H1" s="2" t="s">
        <v>21</v>
      </c>
      <c r="I1" s="2" t="s">
        <v>22</v>
      </c>
      <c r="J1" s="2" t="s">
        <v>5</v>
      </c>
      <c r="K1" s="2" t="s">
        <v>25</v>
      </c>
      <c r="L1" s="2"/>
    </row>
    <row r="2" spans="1:16" x14ac:dyDescent="0.25">
      <c r="A2" s="3"/>
      <c r="B2" s="1"/>
      <c r="C2" s="1"/>
      <c r="D2" s="1"/>
      <c r="E2" s="1"/>
      <c r="F2" s="5"/>
      <c r="G2" s="7"/>
      <c r="H2" s="8">
        <v>22827</v>
      </c>
      <c r="I2" s="8" t="str">
        <f t="shared" ref="I2:I7" si="0">IFERROR(IF(H2="","",SUM(H2-H1)),"")</f>
        <v/>
      </c>
      <c r="J2" s="4"/>
      <c r="K2" s="4"/>
      <c r="L2" s="4"/>
    </row>
    <row r="3" spans="1:16" ht="15" customHeight="1" x14ac:dyDescent="0.25">
      <c r="A3" s="3">
        <v>44581</v>
      </c>
      <c r="B3" s="1" t="s">
        <v>6</v>
      </c>
      <c r="C3" s="1" t="s">
        <v>27</v>
      </c>
      <c r="D3" s="1" t="s">
        <v>8</v>
      </c>
      <c r="E3" s="1" t="s">
        <v>18</v>
      </c>
      <c r="F3" s="5">
        <v>39.29</v>
      </c>
      <c r="G3" s="7">
        <v>1.655</v>
      </c>
      <c r="H3" s="8">
        <v>23208</v>
      </c>
      <c r="I3" s="8">
        <f t="shared" si="0"/>
        <v>381</v>
      </c>
      <c r="J3" s="4">
        <v>65.02</v>
      </c>
      <c r="K3" s="5">
        <f>IFERROR(IF(Tableau1[[#This Row],[DISTANCE]]="","",Tableau1[[#This Row],[VOLUME]]*100/Tableau1[[#This Row],[DISTANCE]])," ")</f>
        <v>10.312335958005249</v>
      </c>
      <c r="L3" s="4"/>
      <c r="M3" s="26" t="s">
        <v>19</v>
      </c>
      <c r="N3" s="26"/>
      <c r="O3" s="26"/>
      <c r="P3" s="27"/>
    </row>
    <row r="4" spans="1:16" ht="15.75" customHeight="1" x14ac:dyDescent="0.25">
      <c r="A4" s="3">
        <v>44619</v>
      </c>
      <c r="B4" s="1" t="s">
        <v>6</v>
      </c>
      <c r="C4" s="1" t="s">
        <v>24</v>
      </c>
      <c r="D4" s="1" t="s">
        <v>8</v>
      </c>
      <c r="E4" s="1" t="s">
        <v>18</v>
      </c>
      <c r="F4" s="5">
        <v>34.35</v>
      </c>
      <c r="G4" s="7">
        <v>1.786</v>
      </c>
      <c r="H4" s="8">
        <v>23550</v>
      </c>
      <c r="I4" s="8">
        <f t="shared" si="0"/>
        <v>342</v>
      </c>
      <c r="J4" s="4">
        <f>Tableau1[[#This Row],[VOLUME]]*Tableau1[[#This Row],[PRIX AU LITRE]]</f>
        <v>61.349100000000007</v>
      </c>
      <c r="K4" s="5">
        <f>IFERROR(IF(Tableau1[[#This Row],[DISTANCE]]="","",Tableau1[[#This Row],[VOLUME]]*100/Tableau1[[#This Row],[DISTANCE]])," ")</f>
        <v>10.043859649122806</v>
      </c>
      <c r="L4" s="1"/>
      <c r="M4" s="26"/>
      <c r="N4" s="26"/>
      <c r="O4" s="26"/>
      <c r="P4" s="27"/>
    </row>
    <row r="5" spans="1:16" ht="15.75" thickBot="1" x14ac:dyDescent="0.3">
      <c r="A5" s="3">
        <v>44668</v>
      </c>
      <c r="B5" s="1" t="s">
        <v>6</v>
      </c>
      <c r="C5" s="1" t="s">
        <v>27</v>
      </c>
      <c r="D5" s="1" t="s">
        <v>8</v>
      </c>
      <c r="E5" s="1" t="s">
        <v>18</v>
      </c>
      <c r="F5" s="5">
        <v>32.24</v>
      </c>
      <c r="G5" s="7">
        <v>1.72</v>
      </c>
      <c r="H5" s="8">
        <v>23967</v>
      </c>
      <c r="I5" s="8">
        <f t="shared" si="0"/>
        <v>417</v>
      </c>
      <c r="J5" s="4">
        <f>Tableau1[[#This Row],[VOLUME]]*Tableau1[[#This Row],[PRIX AU LITRE]]</f>
        <v>55.452800000000003</v>
      </c>
      <c r="K5" s="5">
        <f>IFERROR(IF(Tableau1[[#This Row],[DISTANCE]]="","",Tableau1[[#This Row],[VOLUME]]*100/Tableau1[[#This Row],[DISTANCE]])," ")</f>
        <v>7.7314148681055155</v>
      </c>
    </row>
    <row r="6" spans="1:16" ht="15" customHeight="1" x14ac:dyDescent="0.25">
      <c r="A6" s="3">
        <v>44706</v>
      </c>
      <c r="B6" s="1" t="s">
        <v>6</v>
      </c>
      <c r="C6" s="1" t="s">
        <v>27</v>
      </c>
      <c r="D6" s="1" t="s">
        <v>8</v>
      </c>
      <c r="E6" s="1" t="s">
        <v>18</v>
      </c>
      <c r="F6" s="5">
        <v>48.69</v>
      </c>
      <c r="G6" s="7">
        <v>1.849</v>
      </c>
      <c r="H6" s="8">
        <v>24587</v>
      </c>
      <c r="I6" s="8">
        <f t="shared" si="0"/>
        <v>620</v>
      </c>
      <c r="J6" s="4">
        <v>90.03</v>
      </c>
      <c r="K6" s="5">
        <f>Tableau1[[#This Row],[VOLUME]]*100/Tableau1[[#This Row],[DISTANCE]]</f>
        <v>7.8532258064516132</v>
      </c>
      <c r="M6" s="14" t="s">
        <v>6</v>
      </c>
      <c r="N6" s="15"/>
      <c r="O6" s="20">
        <f>SUMIFS(Tableau1[TOTAL],Tableau1[VEHICULE],M6)</f>
        <v>406.99189999999999</v>
      </c>
      <c r="P6" s="21"/>
    </row>
    <row r="7" spans="1:16" ht="15" customHeight="1" x14ac:dyDescent="0.25">
      <c r="A7" s="3">
        <v>44709</v>
      </c>
      <c r="B7" s="1" t="s">
        <v>6</v>
      </c>
      <c r="C7" s="1" t="s">
        <v>27</v>
      </c>
      <c r="D7" s="1" t="s">
        <v>28</v>
      </c>
      <c r="E7" s="1" t="s">
        <v>16</v>
      </c>
      <c r="F7" s="5">
        <v>34.44</v>
      </c>
      <c r="G7" s="7">
        <v>2.1779999999999999</v>
      </c>
      <c r="H7" s="8">
        <v>24949</v>
      </c>
      <c r="I7" s="8">
        <f t="shared" si="0"/>
        <v>362</v>
      </c>
      <c r="J7" s="4">
        <v>75</v>
      </c>
      <c r="K7" s="5">
        <f>Tableau1[[#This Row],[VOLUME]]*100/Tableau1[[#This Row],[DISTANCE]]</f>
        <v>9.5138121546961329</v>
      </c>
      <c r="M7" s="16"/>
      <c r="N7" s="17"/>
      <c r="O7" s="22"/>
      <c r="P7" s="23"/>
    </row>
    <row r="8" spans="1:16" ht="15" customHeight="1" x14ac:dyDescent="0.25">
      <c r="A8" s="3">
        <v>44722</v>
      </c>
      <c r="B8" s="1" t="s">
        <v>6</v>
      </c>
      <c r="C8" s="1" t="s">
        <v>27</v>
      </c>
      <c r="D8" s="1" t="s">
        <v>29</v>
      </c>
      <c r="E8" s="1" t="s">
        <v>18</v>
      </c>
      <c r="F8" s="5">
        <v>29.61</v>
      </c>
      <c r="G8" s="7">
        <v>2.0310000000000001</v>
      </c>
      <c r="H8" s="8"/>
      <c r="I8" s="8" t="str">
        <f>IFERROR(IF(H8="","",SUM(H8-H7)),"")</f>
        <v/>
      </c>
      <c r="J8" s="4">
        <v>60.14</v>
      </c>
      <c r="K8" s="5" t="e">
        <f>Tableau1[[#This Row],[VOLUME]]*100/Tableau1[[#This Row],[DISTANCE]]</f>
        <v>#VALUE!</v>
      </c>
      <c r="M8" s="16"/>
      <c r="N8" s="17"/>
      <c r="O8" s="22"/>
      <c r="P8" s="23"/>
    </row>
    <row r="9" spans="1:16" ht="15.75" customHeight="1" thickBot="1" x14ac:dyDescent="0.3">
      <c r="M9" s="18"/>
      <c r="N9" s="19"/>
      <c r="O9" s="24"/>
      <c r="P9" s="25"/>
    </row>
    <row r="12" spans="1:16" ht="15" customHeight="1" x14ac:dyDescent="0.25">
      <c r="M12" s="26" t="s">
        <v>20</v>
      </c>
      <c r="N12" s="26"/>
      <c r="O12" s="26"/>
      <c r="P12" s="27"/>
    </row>
    <row r="13" spans="1:16" ht="15.75" customHeight="1" x14ac:dyDescent="0.25">
      <c r="M13" s="26"/>
      <c r="N13" s="26"/>
      <c r="O13" s="26"/>
      <c r="P13" s="27"/>
    </row>
    <row r="14" spans="1:16" ht="15.75" thickBot="1" x14ac:dyDescent="0.3"/>
    <row r="15" spans="1:16" ht="15" customHeight="1" x14ac:dyDescent="0.25">
      <c r="M15" s="14" t="s">
        <v>6</v>
      </c>
      <c r="N15" s="15"/>
      <c r="O15" s="28">
        <f>SUMIFS(Tableau1[VOLUME],Tableau1[VEHICULE],M15)</f>
        <v>218.62</v>
      </c>
      <c r="P15" s="29"/>
    </row>
    <row r="16" spans="1:16" ht="15" customHeight="1" x14ac:dyDescent="0.25">
      <c r="M16" s="16"/>
      <c r="N16" s="17"/>
      <c r="O16" s="30"/>
      <c r="P16" s="31"/>
    </row>
    <row r="17" spans="13:16" ht="15" customHeight="1" x14ac:dyDescent="0.25">
      <c r="M17" s="16"/>
      <c r="N17" s="17"/>
      <c r="O17" s="30"/>
      <c r="P17" s="31"/>
    </row>
    <row r="18" spans="13:16" ht="15.75" customHeight="1" thickBot="1" x14ac:dyDescent="0.3">
      <c r="M18" s="18"/>
      <c r="N18" s="19"/>
      <c r="O18" s="32"/>
      <c r="P18" s="33"/>
    </row>
    <row r="20" spans="13:16" x14ac:dyDescent="0.25">
      <c r="M20" s="10"/>
      <c r="N20" s="10"/>
      <c r="O20" s="10"/>
      <c r="P20" s="10"/>
    </row>
    <row r="21" spans="13:16" ht="15" customHeight="1" x14ac:dyDescent="0.25">
      <c r="M21" s="9" t="s">
        <v>25</v>
      </c>
      <c r="N21" s="9"/>
      <c r="O21" s="9"/>
      <c r="P21" s="9"/>
    </row>
    <row r="22" spans="13:16" ht="15" customHeight="1" x14ac:dyDescent="0.25">
      <c r="M22" s="9"/>
      <c r="N22" s="9"/>
      <c r="O22" s="9"/>
      <c r="P22" s="9"/>
    </row>
    <row r="23" spans="13:16" x14ac:dyDescent="0.25">
      <c r="M23" s="10"/>
      <c r="N23" s="10"/>
      <c r="O23" s="10"/>
      <c r="P23" s="10"/>
    </row>
    <row r="24" spans="13:16" ht="15" customHeight="1" x14ac:dyDescent="0.25">
      <c r="M24" s="11" t="s">
        <v>26</v>
      </c>
      <c r="N24" s="11"/>
      <c r="O24" s="12"/>
      <c r="P24" s="12"/>
    </row>
    <row r="25" spans="13:16" ht="15" customHeight="1" x14ac:dyDescent="0.25">
      <c r="M25" s="11"/>
      <c r="N25" s="11"/>
      <c r="O25" s="12"/>
      <c r="P25" s="12"/>
    </row>
    <row r="26" spans="13:16" ht="15" customHeight="1" x14ac:dyDescent="0.25">
      <c r="M26" s="11"/>
      <c r="N26" s="11"/>
      <c r="O26" s="12"/>
      <c r="P26" s="12"/>
    </row>
    <row r="27" spans="13:16" ht="15.75" customHeight="1" x14ac:dyDescent="0.25">
      <c r="M27" s="11"/>
      <c r="N27" s="11"/>
      <c r="O27" s="12"/>
      <c r="P27" s="12"/>
    </row>
    <row r="28" spans="13:16" x14ac:dyDescent="0.25">
      <c r="M28" s="13"/>
      <c r="N28" s="13"/>
      <c r="O28" s="13"/>
      <c r="P28" s="13"/>
    </row>
    <row r="29" spans="13:16" x14ac:dyDescent="0.25">
      <c r="M29" s="13"/>
      <c r="N29" s="13"/>
      <c r="O29" s="13"/>
      <c r="P29" s="13"/>
    </row>
  </sheetData>
  <mergeCells count="6">
    <mergeCell ref="M6:N9"/>
    <mergeCell ref="O6:P9"/>
    <mergeCell ref="M3:P4"/>
    <mergeCell ref="M15:N18"/>
    <mergeCell ref="O15:P18"/>
    <mergeCell ref="M12:P13"/>
  </mergeCells>
  <dataValidations count="4">
    <dataValidation type="list" allowBlank="1" showInputMessage="1" showErrorMessage="1" sqref="B2:B8" xr:uid="{56B2C068-0533-47EE-A97B-47AF1BCB1235}">
      <formula1>Vehicule</formula1>
    </dataValidation>
    <dataValidation type="list" allowBlank="1" showInputMessage="1" showErrorMessage="1" sqref="C2:C8" xr:uid="{1DB61A20-74BC-44B7-9D32-2C528DFE48B2}">
      <formula1>CARBURANT</formula1>
    </dataValidation>
    <dataValidation type="list" allowBlank="1" showInputMessage="1" showErrorMessage="1" sqref="D2:D8" xr:uid="{3AA36FB4-BB85-49C2-B571-A759E3A0B5FA}">
      <formula1>endroit</formula1>
    </dataValidation>
    <dataValidation type="list" allowBlank="1" showInputMessage="1" showErrorMessage="1" sqref="E2:E8" xr:uid="{246B9E69-BF9C-405E-AFE4-1232ED037F2B}">
      <formula1>PAYS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CDB18-9E34-481D-B6ED-029518A31813}">
  <dimension ref="A1:D7"/>
  <sheetViews>
    <sheetView workbookViewId="0">
      <selection activeCell="G16" sqref="G16"/>
    </sheetView>
  </sheetViews>
  <sheetFormatPr baseColWidth="10" defaultRowHeight="15" x14ac:dyDescent="0.25"/>
  <cols>
    <col min="1" max="1" width="14.140625" customWidth="1"/>
    <col min="2" max="2" width="19.5703125" customWidth="1"/>
    <col min="3" max="3" width="19" customWidth="1"/>
    <col min="4" max="4" width="21.42578125" style="6" customWidth="1"/>
  </cols>
  <sheetData>
    <row r="1" spans="1:4" x14ac:dyDescent="0.25">
      <c r="A1" t="s">
        <v>6</v>
      </c>
      <c r="B1" t="s">
        <v>10</v>
      </c>
      <c r="C1" t="s">
        <v>13</v>
      </c>
      <c r="D1" s="6" t="s">
        <v>18</v>
      </c>
    </row>
    <row r="2" spans="1:4" x14ac:dyDescent="0.25">
      <c r="A2" t="s">
        <v>9</v>
      </c>
      <c r="B2" t="s">
        <v>11</v>
      </c>
      <c r="C2" t="s">
        <v>12</v>
      </c>
      <c r="D2" s="6" t="s">
        <v>15</v>
      </c>
    </row>
    <row r="3" spans="1:4" x14ac:dyDescent="0.25">
      <c r="B3" t="s">
        <v>8</v>
      </c>
      <c r="C3" t="s">
        <v>24</v>
      </c>
      <c r="D3" s="6" t="s">
        <v>16</v>
      </c>
    </row>
    <row r="4" spans="1:4" x14ac:dyDescent="0.25">
      <c r="B4" t="s">
        <v>23</v>
      </c>
      <c r="C4" t="s">
        <v>27</v>
      </c>
    </row>
    <row r="5" spans="1:4" x14ac:dyDescent="0.25">
      <c r="B5" t="s">
        <v>14</v>
      </c>
    </row>
    <row r="6" spans="1:4" x14ac:dyDescent="0.25">
      <c r="B6" t="s">
        <v>28</v>
      </c>
    </row>
    <row r="7" spans="1:4" x14ac:dyDescent="0.25">
      <c r="B7" t="s">
        <v>29</v>
      </c>
    </row>
  </sheetData>
  <sortState xmlns:xlrd2="http://schemas.microsoft.com/office/spreadsheetml/2017/richdata2" ref="B1:B5">
    <sortCondition ref="B1:B5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JEEP</vt:lpstr>
      <vt:lpstr>DONNEES</vt:lpstr>
      <vt:lpstr>CARBURANT</vt:lpstr>
      <vt:lpstr>endroit</vt:lpstr>
      <vt:lpstr>PAYS</vt:lpstr>
      <vt:lpstr>Vehicule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STAUB Fabien</dc:creator>
  <cp:lastModifiedBy>Fabien STAUB</cp:lastModifiedBy>
  <dcterms:created xsi:type="dcterms:W3CDTF">2022-01-20T16:27:42Z</dcterms:created>
  <dcterms:modified xsi:type="dcterms:W3CDTF">2022-06-10T16:35:42Z</dcterms:modified>
</cp:coreProperties>
</file>