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basse" sheetId="1" r:id="rId1"/>
  </sheets>
  <calcPr calcId="125725"/>
</workbook>
</file>

<file path=xl/calcChain.xml><?xml version="1.0" encoding="utf-8"?>
<calcChain xmlns="http://schemas.openxmlformats.org/spreadsheetml/2006/main">
  <c r="G48" i="1"/>
  <c r="E48"/>
  <c r="J35" l="1"/>
  <c r="H37"/>
  <c r="J22"/>
  <c r="J9"/>
  <c r="H24"/>
  <c r="H11"/>
  <c r="H38"/>
  <c r="H36"/>
  <c r="H34"/>
  <c r="H33"/>
  <c r="H25"/>
  <c r="H23"/>
  <c r="H21"/>
  <c r="H20"/>
  <c r="H12"/>
  <c r="H10"/>
  <c r="H8"/>
  <c r="H13" s="1"/>
  <c r="H7"/>
  <c r="H39" l="1"/>
  <c r="H26"/>
</calcChain>
</file>

<file path=xl/sharedStrings.xml><?xml version="1.0" encoding="utf-8"?>
<sst xmlns="http://schemas.openxmlformats.org/spreadsheetml/2006/main" count="62" uniqueCount="28">
  <si>
    <t xml:space="preserve">                 Rubriques     </t>
  </si>
  <si>
    <t xml:space="preserve">   Base</t>
  </si>
  <si>
    <t>Taux salarial</t>
  </si>
  <si>
    <t>Montant salarial</t>
  </si>
  <si>
    <t xml:space="preserve"> Mt patronal</t>
  </si>
  <si>
    <t>SIMC  Horaire :</t>
  </si>
  <si>
    <t xml:space="preserve"> SALAIRE DE BASE</t>
  </si>
  <si>
    <t xml:space="preserve"> Heures supplémentaires 25</t>
  </si>
  <si>
    <t>Heures supplémentaires 50</t>
  </si>
  <si>
    <t>B002  Prine halillage-déshabillage</t>
  </si>
  <si>
    <t>B003  Majoration heures de nuit 20%</t>
  </si>
  <si>
    <t>B009  Prine d'ancienneté N3E1</t>
  </si>
  <si>
    <t xml:space="preserve">          SALAIRE BRUT</t>
  </si>
  <si>
    <t>Cumul heures</t>
  </si>
  <si>
    <t>octobre</t>
  </si>
  <si>
    <t>BO13 Prime paniers</t>
  </si>
  <si>
    <t>Novembre</t>
  </si>
  <si>
    <t>décembre</t>
  </si>
  <si>
    <t xml:space="preserve"> Congés payer</t>
  </si>
  <si>
    <t>heures période</t>
  </si>
  <si>
    <t>Cumul heures sup</t>
  </si>
  <si>
    <t>Liste des informations salariés 2020</t>
  </si>
  <si>
    <t>Date de ce jour</t>
  </si>
  <si>
    <t>Date dernière entrée</t>
  </si>
  <si>
    <t>Ancienneté calculée (an)</t>
  </si>
  <si>
    <t>Taux (Rech) ancienneté</t>
  </si>
  <si>
    <t>Tranche
années</t>
  </si>
  <si>
    <t xml:space="preserve">taux à appliquer 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</si>
</sst>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00"/>
    <numFmt numFmtId="165" formatCode="#,##0.00\ &quot;€&quot;"/>
  </numFmts>
  <fonts count="14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sz val="11"/>
      <color theme="1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7C80"/>
        <bgColor indexed="64"/>
      </patternFill>
    </fill>
  </fills>
  <borders count="2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10" fillId="0" borderId="0" applyFont="0" applyFill="0" applyBorder="0" applyAlignment="0" applyProtection="0"/>
  </cellStyleXfs>
  <cellXfs count="61">
    <xf numFmtId="0" fontId="0" fillId="0" borderId="0" xfId="0"/>
    <xf numFmtId="0" fontId="1" fillId="0" borderId="0" xfId="1"/>
    <xf numFmtId="164" fontId="4" fillId="0" borderId="11" xfId="2" applyNumberFormat="1" applyFont="1" applyFill="1" applyBorder="1" applyAlignment="1">
      <alignment horizontal="right" vertical="center"/>
    </xf>
    <xf numFmtId="0" fontId="1" fillId="0" borderId="0" xfId="2"/>
    <xf numFmtId="49" fontId="8" fillId="2" borderId="13" xfId="2" applyNumberFormat="1" applyFont="1" applyFill="1" applyBorder="1" applyAlignment="1">
      <alignment horizontal="center" vertical="center"/>
    </xf>
    <xf numFmtId="49" fontId="7" fillId="0" borderId="4" xfId="2" applyNumberFormat="1" applyFont="1" applyBorder="1" applyAlignment="1">
      <alignment horizontal="center" vertical="center"/>
    </xf>
    <xf numFmtId="49" fontId="7" fillId="0" borderId="0" xfId="2" applyNumberFormat="1" applyFont="1" applyBorder="1" applyAlignment="1">
      <alignment horizontal="center" vertical="center"/>
    </xf>
    <xf numFmtId="2" fontId="7" fillId="0" borderId="11" xfId="2" applyNumberFormat="1" applyFont="1" applyBorder="1" applyAlignment="1">
      <alignment horizontal="center" vertical="center"/>
    </xf>
    <xf numFmtId="2" fontId="7" fillId="0" borderId="1" xfId="2" applyNumberFormat="1" applyFont="1" applyBorder="1" applyAlignment="1">
      <alignment horizontal="center" vertical="center"/>
    </xf>
    <xf numFmtId="0" fontId="7" fillId="0" borderId="11" xfId="2" applyFont="1" applyBorder="1" applyAlignment="1">
      <alignment horizontal="right"/>
    </xf>
    <xf numFmtId="44" fontId="7" fillId="0" borderId="1" xfId="2" applyNumberFormat="1" applyFont="1" applyBorder="1" applyAlignment="1">
      <alignment horizontal="center" vertical="center"/>
    </xf>
    <xf numFmtId="49" fontId="5" fillId="0" borderId="4" xfId="2" applyNumberFormat="1" applyFont="1" applyBorder="1" applyAlignment="1">
      <alignment horizontal="left" vertical="center"/>
    </xf>
    <xf numFmtId="49" fontId="4" fillId="0" borderId="0" xfId="2" applyNumberFormat="1" applyFont="1" applyBorder="1" applyAlignment="1">
      <alignment horizontal="left" vertical="center"/>
    </xf>
    <xf numFmtId="49" fontId="7" fillId="0" borderId="0" xfId="2" applyNumberFormat="1" applyFont="1" applyBorder="1" applyAlignment="1">
      <alignment horizontal="left" vertical="center"/>
    </xf>
    <xf numFmtId="2" fontId="4" fillId="0" borderId="11" xfId="2" applyNumberFormat="1" applyFont="1" applyBorder="1" applyAlignment="1">
      <alignment horizontal="right" vertical="center"/>
    </xf>
    <xf numFmtId="164" fontId="4" fillId="0" borderId="1" xfId="2" applyNumberFormat="1" applyFont="1" applyBorder="1" applyAlignment="1">
      <alignment horizontal="right" vertical="center"/>
    </xf>
    <xf numFmtId="2" fontId="4" fillId="0" borderId="1" xfId="2" applyNumberFormat="1" applyFont="1" applyBorder="1" applyAlignment="1">
      <alignment horizontal="right" vertical="center" shrinkToFit="1"/>
    </xf>
    <xf numFmtId="49" fontId="4" fillId="0" borderId="4" xfId="2" applyNumberFormat="1" applyFont="1" applyBorder="1" applyAlignment="1">
      <alignment horizontal="left" vertical="center"/>
    </xf>
    <xf numFmtId="2" fontId="9" fillId="0" borderId="11" xfId="2" applyNumberFormat="1" applyFont="1" applyBorder="1" applyAlignment="1">
      <alignment horizontal="right" vertical="center"/>
    </xf>
    <xf numFmtId="2" fontId="4" fillId="0" borderId="11" xfId="2" applyNumberFormat="1" applyFont="1" applyFill="1" applyBorder="1" applyAlignment="1">
      <alignment horizontal="right" vertical="center"/>
    </xf>
    <xf numFmtId="2" fontId="4" fillId="0" borderId="10" xfId="2" applyNumberFormat="1" applyFont="1" applyBorder="1" applyAlignment="1">
      <alignment horizontal="center" vertical="center"/>
    </xf>
    <xf numFmtId="2" fontId="7" fillId="0" borderId="0" xfId="2" applyNumberFormat="1" applyFont="1" applyBorder="1" applyAlignment="1">
      <alignment horizontal="center" vertical="center"/>
    </xf>
    <xf numFmtId="49" fontId="4" fillId="0" borderId="5" xfId="2" applyNumberFormat="1" applyFont="1" applyBorder="1" applyAlignment="1">
      <alignment horizontal="left" vertical="center"/>
    </xf>
    <xf numFmtId="49" fontId="4" fillId="0" borderId="6" xfId="2" applyNumberFormat="1" applyFont="1" applyBorder="1" applyAlignment="1">
      <alignment horizontal="left" vertical="center"/>
    </xf>
    <xf numFmtId="49" fontId="7" fillId="0" borderId="6" xfId="2" applyNumberFormat="1" applyFont="1" applyBorder="1" applyAlignment="1">
      <alignment horizontal="left" vertical="center"/>
    </xf>
    <xf numFmtId="2" fontId="7" fillId="0" borderId="15" xfId="2" applyNumberFormat="1" applyFont="1" applyBorder="1" applyAlignment="1">
      <alignment horizontal="right" vertical="center"/>
    </xf>
    <xf numFmtId="164" fontId="7" fillId="0" borderId="16" xfId="2" applyNumberFormat="1" applyFont="1" applyBorder="1" applyAlignment="1">
      <alignment horizontal="right" vertical="center"/>
    </xf>
    <xf numFmtId="2" fontId="6" fillId="0" borderId="16" xfId="2" applyNumberFormat="1" applyFont="1" applyFill="1" applyBorder="1" applyAlignment="1">
      <alignment horizontal="right" vertical="center"/>
    </xf>
    <xf numFmtId="49" fontId="8" fillId="2" borderId="3" xfId="2" applyNumberFormat="1" applyFont="1" applyFill="1" applyBorder="1" applyAlignment="1">
      <alignment horizontal="center" vertical="center"/>
    </xf>
    <xf numFmtId="2" fontId="7" fillId="0" borderId="10" xfId="2" applyNumberFormat="1" applyFont="1" applyBorder="1" applyAlignment="1">
      <alignment horizontal="center" vertical="center"/>
    </xf>
    <xf numFmtId="2" fontId="4" fillId="0" borderId="17" xfId="2" applyNumberFormat="1" applyFont="1" applyFill="1" applyBorder="1" applyAlignment="1">
      <alignment horizontal="center" vertical="center"/>
    </xf>
    <xf numFmtId="0" fontId="7" fillId="0" borderId="7" xfId="2" applyFont="1" applyBorder="1"/>
    <xf numFmtId="0" fontId="3" fillId="0" borderId="8" xfId="2" applyFont="1" applyBorder="1"/>
    <xf numFmtId="2" fontId="4" fillId="0" borderId="8" xfId="2" applyNumberFormat="1" applyFont="1" applyBorder="1" applyAlignment="1">
      <alignment horizontal="center" vertical="center"/>
    </xf>
    <xf numFmtId="0" fontId="4" fillId="2" borderId="8" xfId="2" applyFont="1" applyFill="1" applyBorder="1"/>
    <xf numFmtId="0" fontId="2" fillId="2" borderId="8" xfId="2" applyFont="1" applyFill="1" applyBorder="1"/>
    <xf numFmtId="2" fontId="2" fillId="2" borderId="8" xfId="2" applyNumberFormat="1" applyFont="1" applyFill="1" applyBorder="1"/>
    <xf numFmtId="2" fontId="4" fillId="2" borderId="8" xfId="2" applyNumberFormat="1" applyFont="1" applyFill="1" applyBorder="1"/>
    <xf numFmtId="2" fontId="4" fillId="2" borderId="9" xfId="2" applyNumberFormat="1" applyFont="1" applyFill="1" applyBorder="1"/>
    <xf numFmtId="49" fontId="5" fillId="2" borderId="2" xfId="2" applyNumberFormat="1" applyFont="1" applyFill="1" applyBorder="1" applyAlignment="1">
      <alignment horizontal="center" vertical="center"/>
    </xf>
    <xf numFmtId="49" fontId="8" fillId="0" borderId="3" xfId="2" applyNumberFormat="1" applyFont="1" applyBorder="1" applyAlignment="1">
      <alignment horizontal="center" vertical="center"/>
    </xf>
    <xf numFmtId="49" fontId="8" fillId="0" borderId="12" xfId="2" applyNumberFormat="1" applyFont="1" applyBorder="1" applyAlignment="1">
      <alignment horizontal="center" vertical="center"/>
    </xf>
    <xf numFmtId="49" fontId="8" fillId="2" borderId="14" xfId="2" applyNumberFormat="1" applyFont="1" applyFill="1" applyBorder="1" applyAlignment="1">
      <alignment horizontal="center" vertical="center"/>
    </xf>
    <xf numFmtId="0" fontId="11" fillId="3" borderId="18" xfId="0" applyFont="1" applyFill="1" applyBorder="1" applyAlignment="1">
      <alignment horizontal="center" vertical="center"/>
    </xf>
    <xf numFmtId="0" fontId="11" fillId="3" borderId="19" xfId="0" applyFont="1" applyFill="1" applyBorder="1" applyAlignment="1">
      <alignment horizontal="center" vertical="center"/>
    </xf>
    <xf numFmtId="0" fontId="11" fillId="3" borderId="20" xfId="0" applyFont="1" applyFill="1" applyBorder="1" applyAlignment="1">
      <alignment horizontal="center" vertical="center"/>
    </xf>
    <xf numFmtId="0" fontId="12" fillId="3" borderId="21" xfId="0" applyFont="1" applyFill="1" applyBorder="1" applyAlignment="1">
      <alignment horizontal="left" vertical="center" indent="1"/>
    </xf>
    <xf numFmtId="14" fontId="12" fillId="4" borderId="21" xfId="0" applyNumberFormat="1" applyFont="1" applyFill="1" applyBorder="1" applyAlignment="1">
      <alignment horizontal="right" vertical="center" indent="1"/>
    </xf>
    <xf numFmtId="0" fontId="13" fillId="3" borderId="21" xfId="0" applyFont="1" applyFill="1" applyBorder="1" applyAlignment="1">
      <alignment horizontal="left" vertical="center" wrapText="1" indent="1"/>
    </xf>
    <xf numFmtId="0" fontId="12" fillId="3" borderId="21" xfId="0" applyFont="1" applyFill="1" applyBorder="1" applyAlignment="1">
      <alignment vertical="top" wrapText="1"/>
    </xf>
    <xf numFmtId="0" fontId="12" fillId="3" borderId="21" xfId="0" applyFont="1" applyFill="1" applyBorder="1" applyAlignment="1">
      <alignment wrapText="1"/>
    </xf>
    <xf numFmtId="14" fontId="0" fillId="4" borderId="11" xfId="0" applyNumberFormat="1" applyFill="1" applyBorder="1" applyAlignment="1">
      <alignment horizontal="left" indent="1"/>
    </xf>
    <xf numFmtId="2" fontId="12" fillId="3" borderId="11" xfId="0" applyNumberFormat="1" applyFont="1" applyFill="1" applyBorder="1" applyAlignment="1">
      <alignment horizontal="right" indent="1"/>
    </xf>
    <xf numFmtId="9" fontId="12" fillId="3" borderId="11" xfId="5" applyFont="1" applyFill="1" applyBorder="1" applyAlignment="1">
      <alignment horizontal="right" indent="1"/>
    </xf>
    <xf numFmtId="165" fontId="0" fillId="0" borderId="0" xfId="0" applyNumberFormat="1"/>
    <xf numFmtId="0" fontId="0" fillId="0" borderId="22" xfId="0" applyBorder="1" applyAlignment="1">
      <alignment horizontal="center" vertical="center"/>
    </xf>
    <xf numFmtId="9" fontId="0" fillId="0" borderId="0" xfId="5" applyFont="1"/>
    <xf numFmtId="0" fontId="0" fillId="0" borderId="11" xfId="0" applyBorder="1" applyAlignment="1">
      <alignment horizontal="center" vertical="center"/>
    </xf>
    <xf numFmtId="9" fontId="0" fillId="0" borderId="11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9" fontId="0" fillId="0" borderId="23" xfId="0" applyNumberFormat="1" applyBorder="1" applyAlignment="1">
      <alignment horizontal="center" vertical="center"/>
    </xf>
  </cellXfs>
  <cellStyles count="6">
    <cellStyle name="Milliers 2" xfId="4"/>
    <cellStyle name="Monétaire 2" xfId="3"/>
    <cellStyle name="Normal" xfId="0" builtinId="0"/>
    <cellStyle name="Normal 2" xfId="2"/>
    <cellStyle name="Normal 3" xfId="1"/>
    <cellStyle name="Pourcentage" xfId="5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52"/>
  <sheetViews>
    <sheetView tabSelected="1" topLeftCell="A34" workbookViewId="0">
      <selection activeCell="N48" sqref="N48"/>
    </sheetView>
  </sheetViews>
  <sheetFormatPr baseColWidth="10" defaultRowHeight="15"/>
  <cols>
    <col min="3" max="3" width="14" customWidth="1"/>
    <col min="4" max="4" width="14.7109375" customWidth="1"/>
    <col min="5" max="5" width="14.28515625" customWidth="1"/>
    <col min="7" max="7" width="13.5703125" customWidth="1"/>
    <col min="10" max="10" width="14.42578125" customWidth="1"/>
  </cols>
  <sheetData>
    <row r="1" spans="1:13"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3" spans="1:13" ht="15.75" thickBot="1">
      <c r="A3" t="s">
        <v>14</v>
      </c>
      <c r="B3" s="3"/>
      <c r="C3" s="3"/>
      <c r="D3" s="3"/>
      <c r="E3" s="3"/>
      <c r="F3" s="3"/>
      <c r="G3" s="3"/>
      <c r="H3" s="3"/>
      <c r="I3" s="3"/>
      <c r="J3" s="3"/>
    </row>
    <row r="4" spans="1:13" ht="15.75" thickBot="1">
      <c r="B4" s="39" t="s">
        <v>0</v>
      </c>
      <c r="C4" s="40"/>
      <c r="D4" s="41"/>
      <c r="E4" s="4" t="s">
        <v>1</v>
      </c>
      <c r="F4" s="42" t="s">
        <v>2</v>
      </c>
      <c r="G4" s="41"/>
      <c r="H4" s="4" t="s">
        <v>3</v>
      </c>
      <c r="I4" s="28" t="s">
        <v>4</v>
      </c>
      <c r="J4" s="31"/>
    </row>
    <row r="5" spans="1:13">
      <c r="B5" s="5"/>
      <c r="C5" s="6"/>
      <c r="D5" s="6"/>
      <c r="E5" s="7"/>
      <c r="F5" s="8"/>
      <c r="G5" s="9"/>
      <c r="H5" s="10"/>
      <c r="I5" s="29"/>
      <c r="J5" s="32" t="s">
        <v>5</v>
      </c>
    </row>
    <row r="6" spans="1:13">
      <c r="B6" s="11" t="s">
        <v>6</v>
      </c>
      <c r="C6" s="12"/>
      <c r="D6" s="13"/>
      <c r="E6" s="14">
        <v>151.66999999999999</v>
      </c>
      <c r="F6" s="15">
        <v>12.527200000000001</v>
      </c>
      <c r="G6" s="14"/>
      <c r="H6" s="16">
        <v>1900</v>
      </c>
      <c r="I6" s="20"/>
      <c r="J6" s="33">
        <v>10.029999999999999</v>
      </c>
      <c r="L6" s="21"/>
    </row>
    <row r="7" spans="1:13">
      <c r="B7" s="17" t="s">
        <v>7</v>
      </c>
      <c r="C7" s="12"/>
      <c r="D7" s="13"/>
      <c r="E7" s="18">
        <v>31.25</v>
      </c>
      <c r="F7" s="15">
        <v>15.659000000000001</v>
      </c>
      <c r="G7" s="14"/>
      <c r="H7" s="16">
        <f>E7*F7</f>
        <v>489.34375</v>
      </c>
      <c r="I7" s="20"/>
      <c r="J7" s="34"/>
    </row>
    <row r="8" spans="1:13">
      <c r="B8" s="17" t="s">
        <v>8</v>
      </c>
      <c r="C8" s="12"/>
      <c r="D8" s="13"/>
      <c r="E8" s="14">
        <v>21</v>
      </c>
      <c r="F8" s="15">
        <v>18.790800000000001</v>
      </c>
      <c r="G8" s="14"/>
      <c r="H8" s="16">
        <f>E8*F8</f>
        <v>394.60680000000002</v>
      </c>
      <c r="I8" s="20"/>
      <c r="J8" s="35" t="s">
        <v>19</v>
      </c>
    </row>
    <row r="9" spans="1:13">
      <c r="B9" s="17" t="s">
        <v>9</v>
      </c>
      <c r="C9" s="12"/>
      <c r="D9" s="13"/>
      <c r="E9" s="19">
        <v>8</v>
      </c>
      <c r="F9" s="15"/>
      <c r="G9" s="14"/>
      <c r="H9" s="16">
        <v>8</v>
      </c>
      <c r="I9" s="20"/>
      <c r="J9" s="36">
        <f>E6+E7+E8</f>
        <v>203.92</v>
      </c>
    </row>
    <row r="10" spans="1:13">
      <c r="B10" s="17" t="s">
        <v>10</v>
      </c>
      <c r="C10" s="12"/>
      <c r="D10" s="13"/>
      <c r="E10" s="19">
        <v>138</v>
      </c>
      <c r="F10" s="15">
        <v>2.5053999999999998</v>
      </c>
      <c r="G10" s="14"/>
      <c r="H10" s="16">
        <f>E10*F10</f>
        <v>345.74519999999995</v>
      </c>
      <c r="I10" s="20"/>
      <c r="J10" s="34" t="s">
        <v>13</v>
      </c>
      <c r="L10" s="21"/>
    </row>
    <row r="11" spans="1:13">
      <c r="B11" s="17" t="s">
        <v>11</v>
      </c>
      <c r="C11" s="12"/>
      <c r="D11" s="13"/>
      <c r="E11" s="19">
        <v>1626.41</v>
      </c>
      <c r="F11" s="15">
        <v>9</v>
      </c>
      <c r="G11" s="14"/>
      <c r="H11" s="16">
        <f>E11*F11/100</f>
        <v>146.37690000000001</v>
      </c>
      <c r="I11" s="20"/>
      <c r="J11" s="37">
        <v>1597.7</v>
      </c>
    </row>
    <row r="12" spans="1:13">
      <c r="B12" s="17" t="s">
        <v>15</v>
      </c>
      <c r="C12" s="12"/>
      <c r="D12" s="13"/>
      <c r="E12" s="19">
        <v>19</v>
      </c>
      <c r="F12" s="15">
        <v>2.9929999999999999</v>
      </c>
      <c r="G12" s="14"/>
      <c r="H12" s="16">
        <f>E12*F12</f>
        <v>56.866999999999997</v>
      </c>
      <c r="I12" s="20"/>
      <c r="J12" s="34" t="s">
        <v>20</v>
      </c>
    </row>
    <row r="13" spans="1:13" ht="15.75" thickBot="1">
      <c r="B13" s="22" t="s">
        <v>12</v>
      </c>
      <c r="C13" s="23"/>
      <c r="D13" s="24"/>
      <c r="E13" s="25"/>
      <c r="F13" s="26"/>
      <c r="G13" s="25"/>
      <c r="H13" s="27">
        <f>SUM(H6:H12)</f>
        <v>3340.9396500000003</v>
      </c>
      <c r="I13" s="30"/>
      <c r="J13" s="38">
        <v>257</v>
      </c>
    </row>
    <row r="16" spans="1:13" ht="15.75" thickBot="1">
      <c r="A16" t="s">
        <v>16</v>
      </c>
      <c r="B16" s="3"/>
      <c r="C16" s="3"/>
      <c r="D16" s="3"/>
      <c r="E16" s="3"/>
      <c r="F16" s="3"/>
      <c r="G16" s="3"/>
      <c r="H16" s="3"/>
      <c r="I16" s="3"/>
      <c r="J16" s="3"/>
    </row>
    <row r="17" spans="1:10" ht="15.75" thickBot="1">
      <c r="B17" s="39" t="s">
        <v>0</v>
      </c>
      <c r="C17" s="40"/>
      <c r="D17" s="41"/>
      <c r="E17" s="4" t="s">
        <v>1</v>
      </c>
      <c r="F17" s="42" t="s">
        <v>2</v>
      </c>
      <c r="G17" s="41"/>
      <c r="H17" s="4" t="s">
        <v>3</v>
      </c>
      <c r="I17" s="28" t="s">
        <v>4</v>
      </c>
      <c r="J17" s="31"/>
    </row>
    <row r="18" spans="1:10">
      <c r="B18" s="5"/>
      <c r="C18" s="6"/>
      <c r="D18" s="6"/>
      <c r="E18" s="7"/>
      <c r="F18" s="8"/>
      <c r="G18" s="9"/>
      <c r="H18" s="10"/>
      <c r="I18" s="29"/>
      <c r="J18" s="32" t="s">
        <v>5</v>
      </c>
    </row>
    <row r="19" spans="1:10">
      <c r="B19" s="11" t="s">
        <v>6</v>
      </c>
      <c r="C19" s="12"/>
      <c r="D19" s="13"/>
      <c r="E19" s="14">
        <v>151.66999999999999</v>
      </c>
      <c r="F19" s="15">
        <v>12.527200000000001</v>
      </c>
      <c r="G19" s="14"/>
      <c r="H19" s="16">
        <v>1900</v>
      </c>
      <c r="I19" s="20"/>
      <c r="J19" s="33">
        <v>10.029999999999999</v>
      </c>
    </row>
    <row r="20" spans="1:10">
      <c r="B20" s="17" t="s">
        <v>7</v>
      </c>
      <c r="C20" s="12"/>
      <c r="D20" s="13"/>
      <c r="E20" s="18">
        <v>17</v>
      </c>
      <c r="F20" s="15">
        <v>15.659000000000001</v>
      </c>
      <c r="G20" s="14"/>
      <c r="H20" s="16">
        <f>E20*F20</f>
        <v>266.20300000000003</v>
      </c>
      <c r="I20" s="20"/>
      <c r="J20" s="34"/>
    </row>
    <row r="21" spans="1:10">
      <c r="B21" s="17" t="s">
        <v>8</v>
      </c>
      <c r="C21" s="12"/>
      <c r="D21" s="13"/>
      <c r="E21" s="14">
        <v>7</v>
      </c>
      <c r="F21" s="15">
        <v>18.790800000000001</v>
      </c>
      <c r="G21" s="14"/>
      <c r="H21" s="16">
        <f>E21*F21</f>
        <v>131.53560000000002</v>
      </c>
      <c r="I21" s="20"/>
      <c r="J21" s="35" t="s">
        <v>19</v>
      </c>
    </row>
    <row r="22" spans="1:10">
      <c r="B22" s="17" t="s">
        <v>9</v>
      </c>
      <c r="C22" s="12"/>
      <c r="D22" s="13"/>
      <c r="E22" s="19">
        <v>8</v>
      </c>
      <c r="F22" s="15"/>
      <c r="G22" s="14"/>
      <c r="H22" s="16">
        <v>8</v>
      </c>
      <c r="I22" s="20"/>
      <c r="J22" s="36">
        <f>E19+E20+E21</f>
        <v>175.67</v>
      </c>
    </row>
    <row r="23" spans="1:10">
      <c r="B23" s="17" t="s">
        <v>10</v>
      </c>
      <c r="C23" s="12"/>
      <c r="D23" s="13"/>
      <c r="E23" s="19">
        <v>73</v>
      </c>
      <c r="F23" s="15">
        <v>2.5053999999999998</v>
      </c>
      <c r="G23" s="14"/>
      <c r="H23" s="16">
        <f>E23*F23</f>
        <v>182.89419999999998</v>
      </c>
      <c r="I23" s="20"/>
      <c r="J23" s="34" t="s">
        <v>13</v>
      </c>
    </row>
    <row r="24" spans="1:10">
      <c r="B24" s="17" t="s">
        <v>11</v>
      </c>
      <c r="C24" s="12"/>
      <c r="D24" s="13"/>
      <c r="E24" s="19">
        <v>1342.36</v>
      </c>
      <c r="F24" s="15">
        <v>9</v>
      </c>
      <c r="G24" s="14"/>
      <c r="H24" s="16">
        <f>E24*F24/100</f>
        <v>120.8124</v>
      </c>
      <c r="I24" s="20"/>
      <c r="J24" s="37">
        <v>1935.37</v>
      </c>
    </row>
    <row r="25" spans="1:10">
      <c r="B25" s="17" t="s">
        <v>15</v>
      </c>
      <c r="C25" s="12"/>
      <c r="D25" s="13"/>
      <c r="E25" s="19">
        <v>9</v>
      </c>
      <c r="F25" s="15">
        <v>2.9929999999999999</v>
      </c>
      <c r="G25" s="14"/>
      <c r="H25" s="16">
        <f>E25*F25</f>
        <v>26.936999999999998</v>
      </c>
      <c r="I25" s="20"/>
      <c r="J25" s="34" t="s">
        <v>20</v>
      </c>
    </row>
    <row r="26" spans="1:10" ht="15.75" thickBot="1">
      <c r="B26" s="22" t="s">
        <v>12</v>
      </c>
      <c r="C26" s="23"/>
      <c r="D26" s="24"/>
      <c r="E26" s="25"/>
      <c r="F26" s="26"/>
      <c r="G26" s="25"/>
      <c r="H26" s="27">
        <f>SUM(H19:H25)</f>
        <v>2636.3822</v>
      </c>
      <c r="I26" s="30"/>
      <c r="J26" s="38">
        <v>281</v>
      </c>
    </row>
    <row r="29" spans="1:10" ht="15.75" thickBot="1">
      <c r="A29" t="s">
        <v>17</v>
      </c>
      <c r="B29" s="3"/>
      <c r="C29" s="3"/>
      <c r="D29" s="3"/>
      <c r="E29" s="3"/>
      <c r="F29" s="3"/>
      <c r="G29" s="3"/>
      <c r="H29" s="3"/>
      <c r="I29" s="3"/>
      <c r="J29" s="3"/>
    </row>
    <row r="30" spans="1:10" ht="15.75" thickBot="1">
      <c r="B30" s="39" t="s">
        <v>0</v>
      </c>
      <c r="C30" s="40"/>
      <c r="D30" s="41"/>
      <c r="E30" s="4" t="s">
        <v>1</v>
      </c>
      <c r="F30" s="42" t="s">
        <v>2</v>
      </c>
      <c r="G30" s="41"/>
      <c r="H30" s="4" t="s">
        <v>3</v>
      </c>
      <c r="I30" s="28" t="s">
        <v>4</v>
      </c>
      <c r="J30" s="31"/>
    </row>
    <row r="31" spans="1:10">
      <c r="B31" s="11" t="s">
        <v>18</v>
      </c>
      <c r="C31" s="6"/>
      <c r="D31" s="6"/>
      <c r="E31" s="19">
        <v>7</v>
      </c>
      <c r="F31" s="8"/>
      <c r="G31" s="9"/>
      <c r="H31" s="10"/>
      <c r="I31" s="29"/>
      <c r="J31" s="32" t="s">
        <v>5</v>
      </c>
    </row>
    <row r="32" spans="1:10">
      <c r="B32" s="11" t="s">
        <v>6</v>
      </c>
      <c r="C32" s="12"/>
      <c r="D32" s="13"/>
      <c r="E32" s="14">
        <v>151.66999999999999</v>
      </c>
      <c r="F32" s="15">
        <v>12.527200000000001</v>
      </c>
      <c r="G32" s="14"/>
      <c r="H32" s="16">
        <v>1900</v>
      </c>
      <c r="I32" s="20"/>
      <c r="J32" s="33">
        <v>10.029999999999999</v>
      </c>
    </row>
    <row r="33" spans="2:12">
      <c r="B33" s="17" t="s">
        <v>7</v>
      </c>
      <c r="C33" s="12"/>
      <c r="D33" s="13"/>
      <c r="E33" s="18">
        <v>16</v>
      </c>
      <c r="F33" s="15">
        <v>15.659000000000001</v>
      </c>
      <c r="G33" s="14"/>
      <c r="H33" s="16">
        <f>E33*F33</f>
        <v>250.54400000000001</v>
      </c>
      <c r="I33" s="20"/>
      <c r="J33" s="34"/>
    </row>
    <row r="34" spans="2:12">
      <c r="B34" s="17" t="s">
        <v>8</v>
      </c>
      <c r="C34" s="12"/>
      <c r="D34" s="13"/>
      <c r="E34" s="14">
        <v>7.25</v>
      </c>
      <c r="F34" s="15">
        <v>18.790800000000001</v>
      </c>
      <c r="G34" s="14"/>
      <c r="H34" s="16">
        <f>E34*F34</f>
        <v>136.23330000000001</v>
      </c>
      <c r="I34" s="20"/>
      <c r="J34" s="35" t="s">
        <v>19</v>
      </c>
    </row>
    <row r="35" spans="2:12">
      <c r="B35" s="17" t="s">
        <v>9</v>
      </c>
      <c r="C35" s="12"/>
      <c r="D35" s="13"/>
      <c r="E35" s="19">
        <v>8</v>
      </c>
      <c r="F35" s="15"/>
      <c r="G35" s="14"/>
      <c r="H35" s="16">
        <v>8</v>
      </c>
      <c r="I35" s="20"/>
      <c r="J35" s="36">
        <f>E32+E33+E34</f>
        <v>174.92</v>
      </c>
    </row>
    <row r="36" spans="2:12">
      <c r="B36" s="17" t="s">
        <v>10</v>
      </c>
      <c r="C36" s="12"/>
      <c r="D36" s="13"/>
      <c r="E36" s="19">
        <v>70</v>
      </c>
      <c r="F36" s="15">
        <v>2.5053999999999998</v>
      </c>
      <c r="G36" s="14"/>
      <c r="H36" s="16">
        <f>E36*F36</f>
        <v>175.37799999999999</v>
      </c>
      <c r="I36" s="20"/>
      <c r="J36" s="34" t="s">
        <v>13</v>
      </c>
    </row>
    <row r="37" spans="2:12">
      <c r="B37" s="17" t="s">
        <v>11</v>
      </c>
      <c r="C37" s="12"/>
      <c r="D37" s="13"/>
      <c r="E37" s="2">
        <v>1335.96</v>
      </c>
      <c r="F37" s="15">
        <v>9</v>
      </c>
      <c r="G37" s="14"/>
      <c r="H37" s="16">
        <f>E37*F37/100</f>
        <v>120.23639999999999</v>
      </c>
      <c r="I37" s="20"/>
      <c r="J37" s="37">
        <v>159.69999999999999</v>
      </c>
    </row>
    <row r="38" spans="2:12">
      <c r="B38" s="17" t="s">
        <v>15</v>
      </c>
      <c r="C38" s="12"/>
      <c r="D38" s="13"/>
      <c r="E38" s="19">
        <v>10</v>
      </c>
      <c r="F38" s="15">
        <v>2.9929999999999999</v>
      </c>
      <c r="G38" s="14"/>
      <c r="H38" s="16">
        <f>E38*F38</f>
        <v>29.93</v>
      </c>
      <c r="I38" s="20"/>
      <c r="J38" s="34" t="s">
        <v>20</v>
      </c>
    </row>
    <row r="39" spans="2:12" ht="15.75" thickBot="1">
      <c r="B39" s="22" t="s">
        <v>12</v>
      </c>
      <c r="C39" s="23"/>
      <c r="D39" s="24"/>
      <c r="E39" s="25"/>
      <c r="F39" s="26"/>
      <c r="G39" s="25"/>
      <c r="H39" s="27">
        <f>SUM(H32:H38)</f>
        <v>2620.3216999999995</v>
      </c>
      <c r="I39" s="30"/>
      <c r="J39" s="38">
        <v>257</v>
      </c>
    </row>
    <row r="43" spans="2:12" ht="18.75">
      <c r="B43" s="43" t="s">
        <v>21</v>
      </c>
      <c r="C43" s="44"/>
      <c r="D43" s="44"/>
      <c r="E43" s="44"/>
      <c r="F43" s="44"/>
      <c r="G43" s="44"/>
      <c r="H43" s="45"/>
    </row>
    <row r="45" spans="2:12">
      <c r="B45" s="46" t="s">
        <v>22</v>
      </c>
      <c r="C45" s="47">
        <v>43849</v>
      </c>
    </row>
    <row r="47" spans="2:12" ht="63">
      <c r="D47" s="48" t="s">
        <v>23</v>
      </c>
      <c r="E47" s="48" t="s">
        <v>24</v>
      </c>
      <c r="G47" s="48" t="s">
        <v>25</v>
      </c>
      <c r="K47" s="49" t="s">
        <v>26</v>
      </c>
      <c r="L47" s="50" t="s">
        <v>27</v>
      </c>
    </row>
    <row r="48" spans="2:12">
      <c r="D48" s="51">
        <v>39874</v>
      </c>
      <c r="E48" s="52">
        <f>DATEDIF(D48,$C$45,"m")/12</f>
        <v>10.833333333333334</v>
      </c>
      <c r="G48" s="53">
        <f>VLOOKUP(E48,$K$48:$L$52,2,TRUE)</f>
        <v>0.09</v>
      </c>
      <c r="H48" s="54"/>
      <c r="K48" s="55">
        <v>0</v>
      </c>
      <c r="L48" s="55">
        <v>0</v>
      </c>
    </row>
    <row r="49" spans="9:12">
      <c r="I49" s="56"/>
      <c r="K49" s="57">
        <v>4</v>
      </c>
      <c r="L49" s="58">
        <v>0.05</v>
      </c>
    </row>
    <row r="50" spans="9:12">
      <c r="I50" s="56"/>
      <c r="K50" s="57">
        <v>8</v>
      </c>
      <c r="L50" s="58">
        <v>0.09</v>
      </c>
    </row>
    <row r="51" spans="9:12">
      <c r="I51" s="56"/>
      <c r="K51" s="57">
        <v>12</v>
      </c>
      <c r="L51" s="58">
        <v>0.13</v>
      </c>
    </row>
    <row r="52" spans="9:12">
      <c r="K52" s="59">
        <v>16</v>
      </c>
      <c r="L52" s="60">
        <v>0.17</v>
      </c>
    </row>
  </sheetData>
  <mergeCells count="7">
    <mergeCell ref="B43:H43"/>
    <mergeCell ref="B4:D4"/>
    <mergeCell ref="F4:G4"/>
    <mergeCell ref="B17:D17"/>
    <mergeCell ref="F17:G17"/>
    <mergeCell ref="B30:D30"/>
    <mergeCell ref="F30:G30"/>
  </mergeCells>
  <pageMargins left="0.7" right="0.7" top="0.75" bottom="0.75" header="0.3" footer="0.3"/>
  <ignoredErrors>
    <ignoredError sqref="H11 H24 H3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serge</dc:creator>
  <cp:lastModifiedBy>serge serge</cp:lastModifiedBy>
  <dcterms:created xsi:type="dcterms:W3CDTF">2020-01-23T16:21:01Z</dcterms:created>
  <dcterms:modified xsi:type="dcterms:W3CDTF">2020-01-23T17:38:27Z</dcterms:modified>
</cp:coreProperties>
</file>