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faure.p\Desktop\"/>
    </mc:Choice>
  </mc:AlternateContent>
  <bookViews>
    <workbookView xWindow="0" yWindow="0" windowWidth="19200" windowHeight="11580" firstSheet="1" activeTab="1"/>
  </bookViews>
  <sheets>
    <sheet name="Janvier" sheetId="1" r:id="rId1"/>
    <sheet name="Février" sheetId="15" r:id="rId2"/>
    <sheet name="Mars" sheetId="16" r:id="rId3"/>
    <sheet name="Avril" sheetId="17" r:id="rId4"/>
    <sheet name="Mai" sheetId="18" r:id="rId5"/>
    <sheet name="Juin" sheetId="19" r:id="rId6"/>
    <sheet name="Juillet" sheetId="20" r:id="rId7"/>
    <sheet name="Aout" sheetId="21" r:id="rId8"/>
    <sheet name="Septembre" sheetId="22" r:id="rId9"/>
    <sheet name="Octobre" sheetId="23" r:id="rId10"/>
    <sheet name="Novembre" sheetId="24" r:id="rId11"/>
    <sheet name="Décembre" sheetId="25" r:id="rId12"/>
    <sheet name="Données" sheetId="2" r:id="rId13"/>
    <sheet name="Feuil1" sheetId="26" r:id="rId1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5" l="1"/>
  <c r="C9" i="15"/>
  <c r="AD30" i="15" l="1"/>
  <c r="AD14" i="15"/>
  <c r="AC31" i="15"/>
  <c r="AC30" i="15"/>
  <c r="AC16" i="15"/>
  <c r="AC14" i="15"/>
  <c r="AB31" i="15"/>
  <c r="AB27" i="15"/>
  <c r="AB16" i="15"/>
  <c r="AB12" i="15"/>
  <c r="AB8" i="15"/>
  <c r="AA33" i="15"/>
  <c r="AA31" i="15"/>
  <c r="AA30" i="15"/>
  <c r="AA29" i="15"/>
  <c r="AA28" i="15"/>
  <c r="AA20" i="15"/>
  <c r="AA16" i="15"/>
  <c r="AA14" i="15"/>
  <c r="AA12" i="15"/>
  <c r="AA10" i="15"/>
  <c r="AA8" i="15"/>
  <c r="Z28" i="15"/>
  <c r="Z27" i="15"/>
  <c r="Z12" i="15"/>
  <c r="Z10" i="15"/>
  <c r="Z8" i="15"/>
  <c r="C23" i="15" l="1"/>
  <c r="Y28" i="15"/>
  <c r="Y27" i="15"/>
  <c r="Y12" i="15"/>
  <c r="Y10" i="15"/>
  <c r="Y8" i="15"/>
  <c r="X10" i="15" l="1"/>
  <c r="X8" i="15"/>
  <c r="W27" i="15" l="1"/>
  <c r="W14" i="15"/>
  <c r="W8" i="15"/>
  <c r="V29" i="15"/>
  <c r="V12" i="15"/>
  <c r="U28" i="15"/>
  <c r="U27" i="15"/>
  <c r="U16" i="15"/>
  <c r="U12" i="15"/>
  <c r="U10" i="15"/>
  <c r="U8" i="15"/>
  <c r="T33" i="15"/>
  <c r="T31" i="15"/>
  <c r="T30" i="15"/>
  <c r="T29" i="15"/>
  <c r="T28" i="15"/>
  <c r="T27" i="15"/>
  <c r="T20" i="15"/>
  <c r="T16" i="15"/>
  <c r="T14" i="15"/>
  <c r="T12" i="15"/>
  <c r="T10" i="15"/>
  <c r="T8" i="15"/>
  <c r="S33" i="15"/>
  <c r="S27" i="15"/>
  <c r="S20" i="15"/>
  <c r="S16" i="15"/>
  <c r="S10" i="15"/>
  <c r="S8" i="15"/>
  <c r="R29" i="15" l="1"/>
  <c r="R28" i="15"/>
  <c r="R27" i="15"/>
  <c r="R12" i="15"/>
  <c r="R8" i="15"/>
  <c r="Q30" i="15" l="1"/>
  <c r="Q27" i="15"/>
  <c r="Q14" i="15"/>
  <c r="Q12" i="15"/>
  <c r="Q8" i="15"/>
  <c r="P31" i="15"/>
  <c r="P20" i="15"/>
  <c r="P16" i="15"/>
  <c r="P14" i="15"/>
  <c r="P12" i="15"/>
  <c r="O33" i="15"/>
  <c r="O31" i="15"/>
  <c r="O14" i="15"/>
  <c r="O20" i="15"/>
  <c r="O16" i="15"/>
  <c r="N30" i="15"/>
  <c r="N28" i="15"/>
  <c r="N20" i="15"/>
  <c r="N16" i="15"/>
  <c r="N14" i="15"/>
  <c r="N10" i="15"/>
  <c r="M31" i="15"/>
  <c r="M27" i="15"/>
  <c r="M30" i="15"/>
  <c r="M14" i="15"/>
  <c r="M20" i="15"/>
  <c r="M16" i="15"/>
  <c r="M12" i="15"/>
  <c r="M10" i="15"/>
  <c r="M8" i="15"/>
  <c r="L29" i="15"/>
  <c r="L20" i="15"/>
  <c r="L12" i="15"/>
  <c r="K29" i="15" l="1"/>
  <c r="K16" i="15"/>
  <c r="K12" i="15"/>
  <c r="K10" i="15"/>
  <c r="J33" i="15"/>
  <c r="J14" i="15"/>
  <c r="I31" i="15"/>
  <c r="I30" i="15"/>
  <c r="I14" i="15"/>
  <c r="I12" i="15"/>
  <c r="H28" i="15"/>
  <c r="H10" i="15"/>
  <c r="H8" i="15"/>
  <c r="G27" i="15"/>
  <c r="G18" i="15"/>
  <c r="G14" i="15"/>
  <c r="G10" i="15"/>
  <c r="G8" i="15"/>
  <c r="F32" i="15"/>
  <c r="F31" i="15"/>
  <c r="F30" i="15"/>
  <c r="F29" i="15"/>
  <c r="F28" i="15"/>
  <c r="F27" i="15"/>
  <c r="F20" i="15"/>
  <c r="F18" i="15"/>
  <c r="F16" i="15"/>
  <c r="F14" i="15"/>
  <c r="F10" i="15"/>
  <c r="F8" i="15"/>
  <c r="E34" i="15"/>
  <c r="E31" i="15"/>
  <c r="E22" i="15"/>
  <c r="E16" i="15"/>
  <c r="D31" i="15"/>
  <c r="D30" i="15"/>
  <c r="D14" i="15"/>
  <c r="C31" i="15"/>
  <c r="C29" i="15"/>
  <c r="C16" i="15"/>
  <c r="C14" i="15"/>
  <c r="C12" i="15"/>
  <c r="C17" i="1" l="1"/>
  <c r="C17" i="24"/>
  <c r="AE10" i="15"/>
  <c r="AH34" i="16" l="1"/>
  <c r="AH33" i="16"/>
  <c r="AH32" i="16"/>
  <c r="AH19" i="16" s="1"/>
  <c r="AH31" i="16"/>
  <c r="AH29" i="16"/>
  <c r="AH27" i="16"/>
  <c r="AG23" i="16"/>
  <c r="AF23" i="16"/>
  <c r="AE23" i="16"/>
  <c r="AD23" i="16"/>
  <c r="AC23" i="16"/>
  <c r="AB23" i="16"/>
  <c r="AA23" i="16"/>
  <c r="Z23" i="16"/>
  <c r="Y23" i="16"/>
  <c r="X23" i="16"/>
  <c r="W23" i="16"/>
  <c r="V23" i="16"/>
  <c r="U23" i="16"/>
  <c r="T23" i="16"/>
  <c r="S23" i="16"/>
  <c r="R23" i="16"/>
  <c r="Q23" i="16"/>
  <c r="P23" i="16"/>
  <c r="O23" i="16"/>
  <c r="N23" i="16"/>
  <c r="M23" i="16"/>
  <c r="L23" i="16"/>
  <c r="K23" i="16"/>
  <c r="J23" i="16"/>
  <c r="I23" i="16"/>
  <c r="H23" i="16"/>
  <c r="G23" i="16"/>
  <c r="F23" i="16"/>
  <c r="E23" i="16"/>
  <c r="D23" i="16"/>
  <c r="C23" i="16"/>
  <c r="AH22" i="16"/>
  <c r="AH23" i="16" s="1"/>
  <c r="AG21" i="16"/>
  <c r="AF21" i="16"/>
  <c r="AE21" i="16"/>
  <c r="AD21" i="16"/>
  <c r="AC21" i="16"/>
  <c r="AB21" i="16"/>
  <c r="AA21" i="16"/>
  <c r="Z21" i="16"/>
  <c r="Y21" i="16"/>
  <c r="X21" i="16"/>
  <c r="W21" i="16"/>
  <c r="V21" i="16"/>
  <c r="U21" i="16"/>
  <c r="T21" i="16"/>
  <c r="S21" i="16"/>
  <c r="R21" i="16"/>
  <c r="Q21" i="16"/>
  <c r="P21" i="16"/>
  <c r="O21" i="16"/>
  <c r="N21" i="16"/>
  <c r="M21" i="16"/>
  <c r="L21" i="16"/>
  <c r="K21" i="16"/>
  <c r="J21" i="16"/>
  <c r="I21" i="16"/>
  <c r="H21" i="16"/>
  <c r="G21" i="16"/>
  <c r="F21" i="16"/>
  <c r="E21" i="16"/>
  <c r="D21" i="16"/>
  <c r="AG19" i="16"/>
  <c r="AF19" i="16"/>
  <c r="AE19" i="16"/>
  <c r="AD19" i="16"/>
  <c r="AC19" i="16"/>
  <c r="AB19" i="16"/>
  <c r="AA19" i="16"/>
  <c r="Z19" i="16"/>
  <c r="Y19" i="16"/>
  <c r="X19" i="16"/>
  <c r="W19" i="16"/>
  <c r="V19" i="16"/>
  <c r="U19" i="16"/>
  <c r="T19" i="16"/>
  <c r="S19" i="16"/>
  <c r="R19" i="16"/>
  <c r="Q19" i="16"/>
  <c r="P19" i="16"/>
  <c r="O19" i="16"/>
  <c r="N19" i="16"/>
  <c r="M19" i="16"/>
  <c r="L19" i="16"/>
  <c r="K19" i="16"/>
  <c r="J19" i="16"/>
  <c r="I19" i="16"/>
  <c r="H19" i="16"/>
  <c r="G19" i="16"/>
  <c r="F19" i="16"/>
  <c r="E19" i="16"/>
  <c r="D19" i="16"/>
  <c r="C19" i="16"/>
  <c r="AH18" i="16"/>
  <c r="AG17" i="16"/>
  <c r="AF17" i="16"/>
  <c r="AE17" i="16"/>
  <c r="AD17" i="16"/>
  <c r="AC17" i="16"/>
  <c r="AB17" i="16"/>
  <c r="AA17" i="16"/>
  <c r="Z17" i="16"/>
  <c r="Y17" i="16"/>
  <c r="X17" i="16"/>
  <c r="W17" i="16"/>
  <c r="V17" i="16"/>
  <c r="U17" i="16"/>
  <c r="T17" i="16"/>
  <c r="S17" i="16"/>
  <c r="R17" i="16"/>
  <c r="Q17" i="16"/>
  <c r="P17" i="16"/>
  <c r="O17" i="16"/>
  <c r="N17" i="16"/>
  <c r="M17" i="16"/>
  <c r="L17" i="16"/>
  <c r="K17" i="16"/>
  <c r="J17" i="16"/>
  <c r="I17" i="16"/>
  <c r="H17" i="16"/>
  <c r="G17" i="16"/>
  <c r="F17" i="16"/>
  <c r="E17" i="16"/>
  <c r="D17" i="16"/>
  <c r="AH16" i="16"/>
  <c r="AH17" i="16" s="1"/>
  <c r="AG15" i="16"/>
  <c r="AF15" i="16"/>
  <c r="AE15" i="16"/>
  <c r="AD15" i="16"/>
  <c r="AC15" i="16"/>
  <c r="AB15" i="16"/>
  <c r="AA15" i="16"/>
  <c r="Z15" i="16"/>
  <c r="Y15" i="16"/>
  <c r="X15" i="16"/>
  <c r="W15" i="16"/>
  <c r="V15" i="16"/>
  <c r="U15" i="16"/>
  <c r="T15" i="16"/>
  <c r="S15" i="16"/>
  <c r="R15" i="16"/>
  <c r="Q15" i="16"/>
  <c r="P15" i="16"/>
  <c r="O15" i="16"/>
  <c r="N15" i="16"/>
  <c r="M15" i="16"/>
  <c r="L15" i="16"/>
  <c r="K15" i="16"/>
  <c r="J15" i="16"/>
  <c r="I15" i="16"/>
  <c r="H15" i="16"/>
  <c r="G15" i="16"/>
  <c r="F15" i="16"/>
  <c r="E15" i="16"/>
  <c r="D15" i="16"/>
  <c r="AH14" i="16"/>
  <c r="AG13" i="16"/>
  <c r="AF13" i="16"/>
  <c r="AE13" i="16"/>
  <c r="AD13" i="16"/>
  <c r="AC13" i="16"/>
  <c r="AB13" i="16"/>
  <c r="AA13" i="16"/>
  <c r="Z13" i="16"/>
  <c r="Y13" i="16"/>
  <c r="X13" i="16"/>
  <c r="W13" i="16"/>
  <c r="V13" i="16"/>
  <c r="U13" i="16"/>
  <c r="T13" i="16"/>
  <c r="S13" i="16"/>
  <c r="R13" i="16"/>
  <c r="Q13" i="16"/>
  <c r="P13" i="16"/>
  <c r="O13" i="16"/>
  <c r="N13" i="16"/>
  <c r="M13" i="16"/>
  <c r="L13" i="16"/>
  <c r="K13" i="16"/>
  <c r="J13" i="16"/>
  <c r="I13" i="16"/>
  <c r="H13" i="16"/>
  <c r="G13" i="16"/>
  <c r="F13" i="16"/>
  <c r="E13" i="16"/>
  <c r="D13" i="16"/>
  <c r="C13" i="16"/>
  <c r="AH12" i="16"/>
  <c r="AH13" i="16" s="1"/>
  <c r="AG11" i="16"/>
  <c r="AF11" i="16"/>
  <c r="AE11" i="16"/>
  <c r="AD11" i="16"/>
  <c r="AC11" i="16"/>
  <c r="AB11" i="16"/>
  <c r="AA11" i="16"/>
  <c r="Z11" i="16"/>
  <c r="Y11" i="16"/>
  <c r="X11" i="16"/>
  <c r="W11" i="16"/>
  <c r="V11" i="16"/>
  <c r="U11" i="16"/>
  <c r="T11" i="16"/>
  <c r="S11" i="16"/>
  <c r="R11" i="16"/>
  <c r="Q11" i="16"/>
  <c r="P11" i="16"/>
  <c r="O11" i="16"/>
  <c r="N11" i="16"/>
  <c r="M11" i="16"/>
  <c r="L11" i="16"/>
  <c r="K11" i="16"/>
  <c r="J11" i="16"/>
  <c r="I11" i="16"/>
  <c r="H11" i="16"/>
  <c r="G11" i="16"/>
  <c r="F11" i="16"/>
  <c r="E11" i="16"/>
  <c r="D11" i="16"/>
  <c r="AH10" i="16"/>
  <c r="AG9" i="16"/>
  <c r="AF9" i="16"/>
  <c r="AE9" i="16"/>
  <c r="AD9" i="16"/>
  <c r="AC9" i="16"/>
  <c r="AB9" i="16"/>
  <c r="AA9" i="16"/>
  <c r="Z9" i="16"/>
  <c r="Y9" i="16"/>
  <c r="X9" i="16"/>
  <c r="W9" i="16"/>
  <c r="V9" i="16"/>
  <c r="U9" i="16"/>
  <c r="T9" i="16"/>
  <c r="S9" i="16"/>
  <c r="R9" i="16"/>
  <c r="Q9" i="16"/>
  <c r="P9" i="16"/>
  <c r="O9" i="16"/>
  <c r="N9" i="16"/>
  <c r="M9" i="16"/>
  <c r="L9" i="16"/>
  <c r="K9" i="16"/>
  <c r="J9" i="16"/>
  <c r="I9" i="16"/>
  <c r="H9" i="16"/>
  <c r="G9" i="16"/>
  <c r="F9" i="16"/>
  <c r="E9" i="16"/>
  <c r="D9" i="16"/>
  <c r="C9" i="16"/>
  <c r="AH8" i="16"/>
  <c r="AH9" i="16" s="1"/>
  <c r="AE6" i="16"/>
  <c r="Z6" i="16"/>
  <c r="W6" i="16"/>
  <c r="V6" i="16"/>
  <c r="O6" i="16"/>
  <c r="J6" i="16"/>
  <c r="G6" i="16"/>
  <c r="F6" i="16"/>
  <c r="AG5" i="16"/>
  <c r="AG6" i="16" s="1"/>
  <c r="AF5" i="16"/>
  <c r="AF6" i="16" s="1"/>
  <c r="AE5" i="16"/>
  <c r="AD5" i="16"/>
  <c r="AD6" i="16" s="1"/>
  <c r="AC5" i="16"/>
  <c r="AC6" i="16" s="1"/>
  <c r="AB5" i="16"/>
  <c r="AB6" i="16" s="1"/>
  <c r="AA5" i="16"/>
  <c r="AA6" i="16" s="1"/>
  <c r="Z5" i="16"/>
  <c r="Y5" i="16"/>
  <c r="Y6" i="16" s="1"/>
  <c r="X5" i="16"/>
  <c r="X6" i="16" s="1"/>
  <c r="W5" i="16"/>
  <c r="V5" i="16"/>
  <c r="U5" i="16"/>
  <c r="U6" i="16" s="1"/>
  <c r="T5" i="16"/>
  <c r="T6" i="16" s="1"/>
  <c r="S5" i="16"/>
  <c r="S6" i="16" s="1"/>
  <c r="R5" i="16"/>
  <c r="R6" i="16" s="1"/>
  <c r="Q5" i="16"/>
  <c r="Q6" i="16" s="1"/>
  <c r="P5" i="16"/>
  <c r="P6" i="16" s="1"/>
  <c r="O5" i="16"/>
  <c r="N5" i="16"/>
  <c r="N6" i="16" s="1"/>
  <c r="M5" i="16"/>
  <c r="M6" i="16" s="1"/>
  <c r="L5" i="16"/>
  <c r="L6" i="16" s="1"/>
  <c r="K5" i="16"/>
  <c r="K6" i="16" s="1"/>
  <c r="J5" i="16"/>
  <c r="I5" i="16"/>
  <c r="I6" i="16" s="1"/>
  <c r="H5" i="16"/>
  <c r="H6" i="16" s="1"/>
  <c r="G5" i="16"/>
  <c r="F5" i="16"/>
  <c r="E5" i="16"/>
  <c r="E6" i="16" s="1"/>
  <c r="D5" i="16"/>
  <c r="D6" i="16" s="1"/>
  <c r="AG4" i="16"/>
  <c r="AF4" i="16"/>
  <c r="AE4" i="16"/>
  <c r="AD4" i="16"/>
  <c r="AC4" i="16"/>
  <c r="AB4" i="16"/>
  <c r="AA4" i="16"/>
  <c r="Z4" i="16"/>
  <c r="Y4" i="16"/>
  <c r="X4" i="16"/>
  <c r="W4" i="16"/>
  <c r="V4" i="16"/>
  <c r="U4" i="16"/>
  <c r="T4" i="16"/>
  <c r="S4" i="16"/>
  <c r="R4" i="16"/>
  <c r="Q4" i="16"/>
  <c r="P4" i="16"/>
  <c r="O4" i="16"/>
  <c r="N4" i="16"/>
  <c r="M4" i="16"/>
  <c r="L4" i="16"/>
  <c r="K4" i="16"/>
  <c r="J4" i="16"/>
  <c r="I4" i="16"/>
  <c r="H4" i="16"/>
  <c r="G4" i="16"/>
  <c r="F4" i="16"/>
  <c r="AH4" i="16" s="1"/>
  <c r="E4" i="16"/>
  <c r="D4" i="16"/>
  <c r="C4" i="16"/>
  <c r="C3" i="16"/>
  <c r="D3" i="16" s="1"/>
  <c r="E3" i="16" s="1"/>
  <c r="F3" i="16" s="1"/>
  <c r="G3" i="16" s="1"/>
  <c r="H3" i="16" s="1"/>
  <c r="I3" i="16" s="1"/>
  <c r="J3" i="16" s="1"/>
  <c r="K3" i="16" s="1"/>
  <c r="L3" i="16" s="1"/>
  <c r="M3" i="16" s="1"/>
  <c r="N3" i="16" s="1"/>
  <c r="O3" i="16" s="1"/>
  <c r="P3" i="16" s="1"/>
  <c r="Q3" i="16" s="1"/>
  <c r="R3" i="16" s="1"/>
  <c r="S3" i="16" s="1"/>
  <c r="T3" i="16" s="1"/>
  <c r="U3" i="16" s="1"/>
  <c r="V3" i="16" s="1"/>
  <c r="W3" i="16" s="1"/>
  <c r="X3" i="16" s="1"/>
  <c r="Y3" i="16" s="1"/>
  <c r="Z3" i="16" s="1"/>
  <c r="AA3" i="16" s="1"/>
  <c r="AB3" i="16" s="1"/>
  <c r="AC3" i="16" s="1"/>
  <c r="AD3" i="16" s="1"/>
  <c r="AE3" i="16" s="1"/>
  <c r="AF3" i="16" s="1"/>
  <c r="AG3" i="16" s="1"/>
  <c r="D2" i="16"/>
  <c r="E2" i="16" s="1"/>
  <c r="F2" i="16" s="1"/>
  <c r="G2" i="16" s="1"/>
  <c r="H2" i="16" s="1"/>
  <c r="I2" i="16" s="1"/>
  <c r="J2" i="16" s="1"/>
  <c r="K2" i="16" s="1"/>
  <c r="L2" i="16" s="1"/>
  <c r="M2" i="16" s="1"/>
  <c r="N2" i="16" s="1"/>
  <c r="O2" i="16" s="1"/>
  <c r="P2" i="16" s="1"/>
  <c r="Q2" i="16" s="1"/>
  <c r="R2" i="16" s="1"/>
  <c r="S2" i="16" s="1"/>
  <c r="T2" i="16" s="1"/>
  <c r="U2" i="16" s="1"/>
  <c r="V2" i="16" s="1"/>
  <c r="W2" i="16" s="1"/>
  <c r="X2" i="16" s="1"/>
  <c r="Y2" i="16" s="1"/>
  <c r="Z2" i="16" s="1"/>
  <c r="AA2" i="16" s="1"/>
  <c r="AB2" i="16" s="1"/>
  <c r="AC2" i="16" s="1"/>
  <c r="AD2" i="16" s="1"/>
  <c r="AE2" i="16" s="1"/>
  <c r="AF2" i="16" s="1"/>
  <c r="AG2" i="16" s="1"/>
  <c r="AG34" i="17"/>
  <c r="AG33" i="17"/>
  <c r="AG32" i="17"/>
  <c r="AG19" i="17" s="1"/>
  <c r="AG31" i="17"/>
  <c r="AG29" i="17"/>
  <c r="AG27" i="17"/>
  <c r="AF23" i="17"/>
  <c r="AE23" i="17"/>
  <c r="AD23" i="17"/>
  <c r="AC23" i="17"/>
  <c r="AB23" i="17"/>
  <c r="AA23" i="17"/>
  <c r="Z23" i="17"/>
  <c r="Y23" i="17"/>
  <c r="X23" i="17"/>
  <c r="W23" i="17"/>
  <c r="V23" i="17"/>
  <c r="U23" i="17"/>
  <c r="T23" i="17"/>
  <c r="S23" i="17"/>
  <c r="R23" i="17"/>
  <c r="Q23" i="17"/>
  <c r="P23" i="17"/>
  <c r="O23" i="17"/>
  <c r="N23" i="17"/>
  <c r="M23" i="17"/>
  <c r="L23" i="17"/>
  <c r="K23" i="17"/>
  <c r="J23" i="17"/>
  <c r="I23" i="17"/>
  <c r="H23" i="17"/>
  <c r="G23" i="17"/>
  <c r="F23" i="17"/>
  <c r="E23" i="17"/>
  <c r="D23" i="17"/>
  <c r="AG22" i="17"/>
  <c r="AG23" i="17" s="1"/>
  <c r="AF21" i="17"/>
  <c r="AE21" i="17"/>
  <c r="AD21" i="17"/>
  <c r="AC21" i="17"/>
  <c r="AB21" i="17"/>
  <c r="AA21" i="17"/>
  <c r="Z21" i="17"/>
  <c r="Y21" i="17"/>
  <c r="X21" i="17"/>
  <c r="W21" i="17"/>
  <c r="V21" i="17"/>
  <c r="U21" i="17"/>
  <c r="T21" i="17"/>
  <c r="S21" i="17"/>
  <c r="R21" i="17"/>
  <c r="Q21" i="17"/>
  <c r="P21" i="17"/>
  <c r="O21" i="17"/>
  <c r="N21" i="17"/>
  <c r="M21" i="17"/>
  <c r="L21" i="17"/>
  <c r="K21" i="17"/>
  <c r="J21" i="17"/>
  <c r="I21" i="17"/>
  <c r="H21" i="17"/>
  <c r="G21" i="17"/>
  <c r="F21" i="17"/>
  <c r="E21" i="17"/>
  <c r="D21" i="17"/>
  <c r="AF19" i="17"/>
  <c r="AE19" i="17"/>
  <c r="AD19" i="17"/>
  <c r="AC19" i="17"/>
  <c r="AB19" i="17"/>
  <c r="AA19" i="17"/>
  <c r="Z19" i="17"/>
  <c r="Y19" i="17"/>
  <c r="X19" i="17"/>
  <c r="W19" i="17"/>
  <c r="V19" i="17"/>
  <c r="U19" i="17"/>
  <c r="T19" i="17"/>
  <c r="S19" i="17"/>
  <c r="R19" i="17"/>
  <c r="Q19" i="17"/>
  <c r="P19" i="17"/>
  <c r="O19" i="17"/>
  <c r="N19" i="17"/>
  <c r="M19" i="17"/>
  <c r="L19" i="17"/>
  <c r="K19" i="17"/>
  <c r="J19" i="17"/>
  <c r="I19" i="17"/>
  <c r="H19" i="17"/>
  <c r="G19" i="17"/>
  <c r="F19" i="17"/>
  <c r="E19" i="17"/>
  <c r="D19" i="17"/>
  <c r="C19" i="17"/>
  <c r="AG18" i="17"/>
  <c r="AF17" i="17"/>
  <c r="AE17" i="17"/>
  <c r="AD17" i="17"/>
  <c r="AC17" i="17"/>
  <c r="AB17" i="17"/>
  <c r="AA17" i="17"/>
  <c r="Z17" i="17"/>
  <c r="Y17" i="17"/>
  <c r="X17" i="17"/>
  <c r="W17" i="17"/>
  <c r="V17" i="17"/>
  <c r="U17" i="17"/>
  <c r="T17" i="17"/>
  <c r="S17" i="17"/>
  <c r="R17" i="17"/>
  <c r="Q17" i="17"/>
  <c r="P17" i="17"/>
  <c r="O17" i="17"/>
  <c r="N17" i="17"/>
  <c r="M17" i="17"/>
  <c r="L17" i="17"/>
  <c r="K17" i="17"/>
  <c r="J17" i="17"/>
  <c r="I17" i="17"/>
  <c r="H17" i="17"/>
  <c r="G17" i="17"/>
  <c r="F17" i="17"/>
  <c r="E17" i="17"/>
  <c r="D17" i="17"/>
  <c r="C17" i="17"/>
  <c r="AG16" i="17"/>
  <c r="AG17" i="17" s="1"/>
  <c r="AF15" i="17"/>
  <c r="AE15" i="17"/>
  <c r="AD15" i="17"/>
  <c r="AC15" i="17"/>
  <c r="AB15" i="17"/>
  <c r="AA15" i="17"/>
  <c r="Z15" i="17"/>
  <c r="Y15" i="17"/>
  <c r="X15" i="17"/>
  <c r="W15" i="17"/>
  <c r="V15" i="17"/>
  <c r="U15" i="17"/>
  <c r="T15" i="17"/>
  <c r="S15" i="17"/>
  <c r="R15" i="17"/>
  <c r="Q15" i="17"/>
  <c r="P15" i="17"/>
  <c r="O15" i="17"/>
  <c r="N15" i="17"/>
  <c r="M15" i="17"/>
  <c r="L15" i="17"/>
  <c r="K15" i="17"/>
  <c r="J15" i="17"/>
  <c r="I15" i="17"/>
  <c r="H15" i="17"/>
  <c r="G15" i="17"/>
  <c r="F15" i="17"/>
  <c r="E15" i="17"/>
  <c r="D15" i="17"/>
  <c r="AG14" i="17"/>
  <c r="AF13" i="17"/>
  <c r="AE13" i="17"/>
  <c r="AD13" i="17"/>
  <c r="AC13" i="17"/>
  <c r="AB13" i="17"/>
  <c r="AA13" i="17"/>
  <c r="Z13" i="17"/>
  <c r="Y13" i="17"/>
  <c r="X13" i="17"/>
  <c r="W13" i="17"/>
  <c r="V13" i="17"/>
  <c r="U13" i="17"/>
  <c r="T13" i="17"/>
  <c r="S13" i="17"/>
  <c r="R13" i="17"/>
  <c r="Q13" i="17"/>
  <c r="P13" i="17"/>
  <c r="O13" i="17"/>
  <c r="N13" i="17"/>
  <c r="M13" i="17"/>
  <c r="L13" i="17"/>
  <c r="K13" i="17"/>
  <c r="J13" i="17"/>
  <c r="I13" i="17"/>
  <c r="H13" i="17"/>
  <c r="G13" i="17"/>
  <c r="F13" i="17"/>
  <c r="E13" i="17"/>
  <c r="D13" i="17"/>
  <c r="AG12" i="17"/>
  <c r="AG13" i="17" s="1"/>
  <c r="C13" i="17"/>
  <c r="AF11" i="17"/>
  <c r="AE11" i="17"/>
  <c r="AD11" i="17"/>
  <c r="AC11" i="17"/>
  <c r="AB11" i="17"/>
  <c r="AA11" i="17"/>
  <c r="Z11" i="17"/>
  <c r="Y11" i="17"/>
  <c r="X11" i="17"/>
  <c r="W11" i="17"/>
  <c r="V11" i="17"/>
  <c r="U11" i="17"/>
  <c r="T11" i="17"/>
  <c r="S11" i="17"/>
  <c r="R11" i="17"/>
  <c r="Q11" i="17"/>
  <c r="P11" i="17"/>
  <c r="O11" i="17"/>
  <c r="N11" i="17"/>
  <c r="M11" i="17"/>
  <c r="L11" i="17"/>
  <c r="K11" i="17"/>
  <c r="J11" i="17"/>
  <c r="I11" i="17"/>
  <c r="H11" i="17"/>
  <c r="G11" i="17"/>
  <c r="F11" i="17"/>
  <c r="E11" i="17"/>
  <c r="D11" i="17"/>
  <c r="AG10" i="17"/>
  <c r="AF9" i="17"/>
  <c r="AE9" i="17"/>
  <c r="AD9" i="17"/>
  <c r="AC9" i="17"/>
  <c r="AB9" i="17"/>
  <c r="AA9" i="17"/>
  <c r="Z9" i="17"/>
  <c r="Y9" i="17"/>
  <c r="X9" i="17"/>
  <c r="W9" i="17"/>
  <c r="V9" i="17"/>
  <c r="U9" i="17"/>
  <c r="T9" i="17"/>
  <c r="S9" i="17"/>
  <c r="R9" i="17"/>
  <c r="Q9" i="17"/>
  <c r="P9" i="17"/>
  <c r="O9" i="17"/>
  <c r="N9" i="17"/>
  <c r="M9" i="17"/>
  <c r="L9" i="17"/>
  <c r="K9" i="17"/>
  <c r="J9" i="17"/>
  <c r="I9" i="17"/>
  <c r="H9" i="17"/>
  <c r="G9" i="17"/>
  <c r="F9" i="17"/>
  <c r="E9" i="17"/>
  <c r="D9" i="17"/>
  <c r="C9" i="17"/>
  <c r="AG8" i="17"/>
  <c r="AG9" i="17" s="1"/>
  <c r="AF5" i="17"/>
  <c r="AE5" i="17"/>
  <c r="AE6" i="17" s="1"/>
  <c r="AD5" i="17"/>
  <c r="AC5" i="17"/>
  <c r="AB5" i="17"/>
  <c r="AA5" i="17"/>
  <c r="AA6" i="17" s="1"/>
  <c r="Z5" i="17"/>
  <c r="Y5" i="17"/>
  <c r="X5" i="17"/>
  <c r="W5" i="17"/>
  <c r="W6" i="17" s="1"/>
  <c r="V5" i="17"/>
  <c r="U5" i="17"/>
  <c r="T5" i="17"/>
  <c r="S5" i="17"/>
  <c r="S6" i="17" s="1"/>
  <c r="R5" i="17"/>
  <c r="Q5" i="17"/>
  <c r="P5" i="17"/>
  <c r="O5" i="17"/>
  <c r="O6" i="17" s="1"/>
  <c r="N5" i="17"/>
  <c r="M5" i="17"/>
  <c r="L5" i="17"/>
  <c r="K5" i="17"/>
  <c r="K6" i="17" s="1"/>
  <c r="J5" i="17"/>
  <c r="I5" i="17"/>
  <c r="H5" i="17"/>
  <c r="G5" i="17"/>
  <c r="G6" i="17" s="1"/>
  <c r="F5" i="17"/>
  <c r="E5" i="17"/>
  <c r="D5" i="17"/>
  <c r="C5" i="17"/>
  <c r="C6" i="17" s="1"/>
  <c r="AF4" i="17"/>
  <c r="AE4" i="17"/>
  <c r="AD4" i="17"/>
  <c r="AC4" i="17"/>
  <c r="AB4" i="17"/>
  <c r="AA4" i="17"/>
  <c r="Z4" i="17"/>
  <c r="Y4" i="17"/>
  <c r="X4" i="17"/>
  <c r="W4" i="17"/>
  <c r="V4" i="17"/>
  <c r="U4" i="17"/>
  <c r="T4" i="17"/>
  <c r="S4" i="17"/>
  <c r="R4" i="17"/>
  <c r="Q4" i="17"/>
  <c r="P4" i="17"/>
  <c r="O4" i="17"/>
  <c r="N4" i="17"/>
  <c r="M4" i="17"/>
  <c r="L4" i="17"/>
  <c r="K4" i="17"/>
  <c r="J4" i="17"/>
  <c r="I4" i="17"/>
  <c r="H4" i="17"/>
  <c r="G4" i="17"/>
  <c r="F4" i="17"/>
  <c r="E4" i="17"/>
  <c r="D4" i="17"/>
  <c r="D6" i="17" s="1"/>
  <c r="C4" i="17"/>
  <c r="C3" i="17"/>
  <c r="D3" i="17" s="1"/>
  <c r="E3" i="17" s="1"/>
  <c r="F3" i="17" s="1"/>
  <c r="G3" i="17" s="1"/>
  <c r="H3" i="17" s="1"/>
  <c r="I3" i="17" s="1"/>
  <c r="J3" i="17" s="1"/>
  <c r="K3" i="17" s="1"/>
  <c r="L3" i="17" s="1"/>
  <c r="M3" i="17" s="1"/>
  <c r="N3" i="17" s="1"/>
  <c r="O3" i="17" s="1"/>
  <c r="P3" i="17" s="1"/>
  <c r="Q3" i="17" s="1"/>
  <c r="R3" i="17" s="1"/>
  <c r="S3" i="17" s="1"/>
  <c r="T3" i="17" s="1"/>
  <c r="U3" i="17" s="1"/>
  <c r="V3" i="17" s="1"/>
  <c r="W3" i="17" s="1"/>
  <c r="X3" i="17" s="1"/>
  <c r="Y3" i="17" s="1"/>
  <c r="Z3" i="17" s="1"/>
  <c r="AA3" i="17" s="1"/>
  <c r="AB3" i="17" s="1"/>
  <c r="AC3" i="17" s="1"/>
  <c r="AD3" i="17" s="1"/>
  <c r="AE3" i="17" s="1"/>
  <c r="AF3" i="17" s="1"/>
  <c r="E2" i="17"/>
  <c r="F2" i="17" s="1"/>
  <c r="G2" i="17" s="1"/>
  <c r="H2" i="17" s="1"/>
  <c r="I2" i="17" s="1"/>
  <c r="J2" i="17" s="1"/>
  <c r="K2" i="17" s="1"/>
  <c r="L2" i="17" s="1"/>
  <c r="M2" i="17" s="1"/>
  <c r="N2" i="17" s="1"/>
  <c r="O2" i="17" s="1"/>
  <c r="P2" i="17" s="1"/>
  <c r="Q2" i="17" s="1"/>
  <c r="R2" i="17" s="1"/>
  <c r="S2" i="17" s="1"/>
  <c r="T2" i="17" s="1"/>
  <c r="U2" i="17" s="1"/>
  <c r="V2" i="17" s="1"/>
  <c r="W2" i="17" s="1"/>
  <c r="X2" i="17" s="1"/>
  <c r="Y2" i="17" s="1"/>
  <c r="Z2" i="17" s="1"/>
  <c r="AA2" i="17" s="1"/>
  <c r="AB2" i="17" s="1"/>
  <c r="AC2" i="17" s="1"/>
  <c r="AD2" i="17" s="1"/>
  <c r="AE2" i="17" s="1"/>
  <c r="AF2" i="17" s="1"/>
  <c r="D2" i="17"/>
  <c r="AH33" i="18"/>
  <c r="AH32" i="18"/>
  <c r="AH19" i="18" s="1"/>
  <c r="AH31" i="18"/>
  <c r="AH30" i="18"/>
  <c r="AH29" i="18"/>
  <c r="AH28" i="18"/>
  <c r="C11" i="18"/>
  <c r="AH27" i="18"/>
  <c r="AG23" i="18"/>
  <c r="AF23" i="18"/>
  <c r="AE23" i="18"/>
  <c r="AD23" i="18"/>
  <c r="AC23" i="18"/>
  <c r="AB23" i="18"/>
  <c r="AA23" i="18"/>
  <c r="Z23" i="18"/>
  <c r="Y23" i="18"/>
  <c r="X23" i="18"/>
  <c r="W23" i="18"/>
  <c r="V23" i="18"/>
  <c r="U23" i="18"/>
  <c r="T23" i="18"/>
  <c r="S23" i="18"/>
  <c r="R23" i="18"/>
  <c r="Q23" i="18"/>
  <c r="P23" i="18"/>
  <c r="O23" i="18"/>
  <c r="N23" i="18"/>
  <c r="M23" i="18"/>
  <c r="L23" i="18"/>
  <c r="K23" i="18"/>
  <c r="J23" i="18"/>
  <c r="I23" i="18"/>
  <c r="H23" i="18"/>
  <c r="G23" i="18"/>
  <c r="F23" i="18"/>
  <c r="E23" i="18"/>
  <c r="D23" i="18"/>
  <c r="AH22" i="18"/>
  <c r="AG21" i="18"/>
  <c r="AF21" i="18"/>
  <c r="AE21" i="18"/>
  <c r="AD21" i="18"/>
  <c r="AC21" i="18"/>
  <c r="AB21" i="18"/>
  <c r="AA21" i="18"/>
  <c r="Z21" i="18"/>
  <c r="Y21" i="18"/>
  <c r="X21" i="18"/>
  <c r="W21" i="18"/>
  <c r="V21" i="18"/>
  <c r="U21" i="18"/>
  <c r="T21" i="18"/>
  <c r="S21" i="18"/>
  <c r="R21" i="18"/>
  <c r="Q21" i="18"/>
  <c r="P21" i="18"/>
  <c r="O21" i="18"/>
  <c r="N21" i="18"/>
  <c r="M21" i="18"/>
  <c r="L21" i="18"/>
  <c r="K21" i="18"/>
  <c r="J21" i="18"/>
  <c r="I21" i="18"/>
  <c r="H21" i="18"/>
  <c r="G21" i="18"/>
  <c r="F21" i="18"/>
  <c r="E21" i="18"/>
  <c r="D21" i="18"/>
  <c r="AH20" i="18"/>
  <c r="AH21" i="18" s="1"/>
  <c r="C21" i="18"/>
  <c r="AG19" i="18"/>
  <c r="AF19" i="18"/>
  <c r="AE19" i="18"/>
  <c r="AD19" i="18"/>
  <c r="AC19" i="18"/>
  <c r="AB19" i="18"/>
  <c r="AA19" i="18"/>
  <c r="Z19" i="18"/>
  <c r="Y19" i="18"/>
  <c r="X19" i="18"/>
  <c r="W19" i="18"/>
  <c r="V19" i="18"/>
  <c r="U19" i="18"/>
  <c r="T19" i="18"/>
  <c r="S19" i="18"/>
  <c r="R19" i="18"/>
  <c r="Q19" i="18"/>
  <c r="P19" i="18"/>
  <c r="O19" i="18"/>
  <c r="N19" i="18"/>
  <c r="M19" i="18"/>
  <c r="L19" i="18"/>
  <c r="K19" i="18"/>
  <c r="J19" i="18"/>
  <c r="I19" i="18"/>
  <c r="H19" i="18"/>
  <c r="G19" i="18"/>
  <c r="F19" i="18"/>
  <c r="E19" i="18"/>
  <c r="D19" i="18"/>
  <c r="C19" i="18"/>
  <c r="AH18" i="18"/>
  <c r="AG17" i="18"/>
  <c r="AF17" i="18"/>
  <c r="AE17" i="18"/>
  <c r="AD17" i="18"/>
  <c r="AC17" i="18"/>
  <c r="AB17" i="18"/>
  <c r="AA17" i="18"/>
  <c r="Z17" i="18"/>
  <c r="Y17" i="18"/>
  <c r="X17" i="18"/>
  <c r="W17" i="18"/>
  <c r="V17" i="18"/>
  <c r="U17" i="18"/>
  <c r="T17" i="18"/>
  <c r="S17" i="18"/>
  <c r="R17" i="18"/>
  <c r="Q17" i="18"/>
  <c r="P17" i="18"/>
  <c r="O17" i="18"/>
  <c r="N17" i="18"/>
  <c r="M17" i="18"/>
  <c r="L17" i="18"/>
  <c r="K17" i="18"/>
  <c r="J17" i="18"/>
  <c r="I17" i="18"/>
  <c r="H17" i="18"/>
  <c r="G17" i="18"/>
  <c r="F17" i="18"/>
  <c r="E17" i="18"/>
  <c r="D17" i="18"/>
  <c r="AG15" i="18"/>
  <c r="AF15" i="18"/>
  <c r="AE15" i="18"/>
  <c r="AD15" i="18"/>
  <c r="AC15" i="18"/>
  <c r="AB15" i="18"/>
  <c r="AA15" i="18"/>
  <c r="Z15" i="18"/>
  <c r="Y15" i="18"/>
  <c r="X15" i="18"/>
  <c r="W15" i="18"/>
  <c r="V15" i="18"/>
  <c r="U15" i="18"/>
  <c r="T15" i="18"/>
  <c r="S15" i="18"/>
  <c r="R15" i="18"/>
  <c r="Q15" i="18"/>
  <c r="P15" i="18"/>
  <c r="O15" i="18"/>
  <c r="N15" i="18"/>
  <c r="M15" i="18"/>
  <c r="L15" i="18"/>
  <c r="K15" i="18"/>
  <c r="J15" i="18"/>
  <c r="I15" i="18"/>
  <c r="H15" i="18"/>
  <c r="G15" i="18"/>
  <c r="F15" i="18"/>
  <c r="E15" i="18"/>
  <c r="D15" i="18"/>
  <c r="C15" i="18"/>
  <c r="AH14" i="18"/>
  <c r="AG13" i="18"/>
  <c r="AF13" i="18"/>
  <c r="AE13" i="18"/>
  <c r="AD13" i="18"/>
  <c r="AC13" i="18"/>
  <c r="AB13" i="18"/>
  <c r="AA13" i="18"/>
  <c r="Z13" i="18"/>
  <c r="Y13" i="18"/>
  <c r="X13" i="18"/>
  <c r="W13" i="18"/>
  <c r="V13" i="18"/>
  <c r="U13" i="18"/>
  <c r="T13" i="18"/>
  <c r="S13" i="18"/>
  <c r="R13" i="18"/>
  <c r="Q13" i="18"/>
  <c r="P13" i="18"/>
  <c r="O13" i="18"/>
  <c r="N13" i="18"/>
  <c r="M13" i="18"/>
  <c r="L13" i="18"/>
  <c r="K13" i="18"/>
  <c r="J13" i="18"/>
  <c r="I13" i="18"/>
  <c r="H13" i="18"/>
  <c r="G13" i="18"/>
  <c r="F13" i="18"/>
  <c r="E13" i="18"/>
  <c r="D13" i="18"/>
  <c r="C13" i="18"/>
  <c r="AH12" i="18"/>
  <c r="AH13" i="18" s="1"/>
  <c r="AG11" i="18"/>
  <c r="AF11" i="18"/>
  <c r="AE11" i="18"/>
  <c r="AD11" i="18"/>
  <c r="AC11" i="18"/>
  <c r="AB11" i="18"/>
  <c r="AA11" i="18"/>
  <c r="Z11" i="18"/>
  <c r="Y11" i="18"/>
  <c r="X11" i="18"/>
  <c r="W11" i="18"/>
  <c r="V11" i="18"/>
  <c r="U11" i="18"/>
  <c r="T11" i="18"/>
  <c r="S11" i="18"/>
  <c r="R11" i="18"/>
  <c r="Q11" i="18"/>
  <c r="P11" i="18"/>
  <c r="O11" i="18"/>
  <c r="N11" i="18"/>
  <c r="M11" i="18"/>
  <c r="L11" i="18"/>
  <c r="K11" i="18"/>
  <c r="J11" i="18"/>
  <c r="I11" i="18"/>
  <c r="H11" i="18"/>
  <c r="G11" i="18"/>
  <c r="F11" i="18"/>
  <c r="E11" i="18"/>
  <c r="D11" i="18"/>
  <c r="AH10" i="18"/>
  <c r="AH11" i="18" s="1"/>
  <c r="AG9" i="18"/>
  <c r="AF9" i="18"/>
  <c r="AE9" i="18"/>
  <c r="AD9" i="18"/>
  <c r="AC9" i="18"/>
  <c r="AB9" i="18"/>
  <c r="AA9" i="18"/>
  <c r="Z9" i="18"/>
  <c r="Y9" i="18"/>
  <c r="X9" i="18"/>
  <c r="W9" i="18"/>
  <c r="V9" i="18"/>
  <c r="U9" i="18"/>
  <c r="T9" i="18"/>
  <c r="S9" i="18"/>
  <c r="R9" i="18"/>
  <c r="Q9" i="18"/>
  <c r="P9" i="18"/>
  <c r="O9" i="18"/>
  <c r="N9" i="18"/>
  <c r="M9" i="18"/>
  <c r="L9" i="18"/>
  <c r="K9" i="18"/>
  <c r="J9" i="18"/>
  <c r="I9" i="18"/>
  <c r="H9" i="18"/>
  <c r="G9" i="18"/>
  <c r="F9" i="18"/>
  <c r="E9" i="18"/>
  <c r="D9" i="18"/>
  <c r="C9" i="18"/>
  <c r="AH8" i="18"/>
  <c r="AH9" i="18" s="1"/>
  <c r="AF6" i="18"/>
  <c r="AD6" i="18"/>
  <c r="AB6" i="18"/>
  <c r="X6" i="18"/>
  <c r="V6" i="18"/>
  <c r="P6" i="18"/>
  <c r="N6" i="18"/>
  <c r="L6" i="18"/>
  <c r="H6" i="18"/>
  <c r="F6" i="18"/>
  <c r="AG5" i="18"/>
  <c r="AG6" i="18" s="1"/>
  <c r="AF5" i="18"/>
  <c r="AE5" i="18"/>
  <c r="AE6" i="18" s="1"/>
  <c r="AD5" i="18"/>
  <c r="AC5" i="18"/>
  <c r="AC6" i="18" s="1"/>
  <c r="AB5" i="18"/>
  <c r="AA5" i="18"/>
  <c r="AA6" i="18" s="1"/>
  <c r="Z5" i="18"/>
  <c r="Z6" i="18" s="1"/>
  <c r="Y5" i="18"/>
  <c r="Y6" i="18" s="1"/>
  <c r="X5" i="18"/>
  <c r="W5" i="18"/>
  <c r="W6" i="18" s="1"/>
  <c r="V5" i="18"/>
  <c r="U5" i="18"/>
  <c r="U6" i="18" s="1"/>
  <c r="T5" i="18"/>
  <c r="T6" i="18" s="1"/>
  <c r="S5" i="18"/>
  <c r="S6" i="18" s="1"/>
  <c r="R5" i="18"/>
  <c r="R6" i="18" s="1"/>
  <c r="Q5" i="18"/>
  <c r="Q6" i="18" s="1"/>
  <c r="P5" i="18"/>
  <c r="O5" i="18"/>
  <c r="O6" i="18" s="1"/>
  <c r="N5" i="18"/>
  <c r="M5" i="18"/>
  <c r="M6" i="18" s="1"/>
  <c r="L5" i="18"/>
  <c r="K5" i="18"/>
  <c r="K6" i="18" s="1"/>
  <c r="J5" i="18"/>
  <c r="J6" i="18" s="1"/>
  <c r="I5" i="18"/>
  <c r="I6" i="18" s="1"/>
  <c r="H5" i="18"/>
  <c r="G5" i="18"/>
  <c r="G6" i="18" s="1"/>
  <c r="F5" i="18"/>
  <c r="E5" i="18"/>
  <c r="E6" i="18" s="1"/>
  <c r="D5" i="18"/>
  <c r="D6" i="18" s="1"/>
  <c r="C5" i="18"/>
  <c r="AG4" i="18"/>
  <c r="AF4" i="18"/>
  <c r="AE4" i="18"/>
  <c r="AD4" i="18"/>
  <c r="AC4" i="18"/>
  <c r="AB4" i="18"/>
  <c r="AA4" i="18"/>
  <c r="Z4" i="18"/>
  <c r="Y4" i="18"/>
  <c r="X4" i="18"/>
  <c r="W4" i="18"/>
  <c r="V4" i="18"/>
  <c r="U4" i="18"/>
  <c r="T4" i="18"/>
  <c r="S4" i="18"/>
  <c r="R4" i="18"/>
  <c r="Q4" i="18"/>
  <c r="P4" i="18"/>
  <c r="O4" i="18"/>
  <c r="N4" i="18"/>
  <c r="M4" i="18"/>
  <c r="L4" i="18"/>
  <c r="K4" i="18"/>
  <c r="J4" i="18"/>
  <c r="I4" i="18"/>
  <c r="H4" i="18"/>
  <c r="G4" i="18"/>
  <c r="F4" i="18"/>
  <c r="E4" i="18"/>
  <c r="D4" i="18"/>
  <c r="C4" i="18"/>
  <c r="AH4" i="18" s="1"/>
  <c r="C3" i="18"/>
  <c r="D3" i="18" s="1"/>
  <c r="E3" i="18" s="1"/>
  <c r="F3" i="18" s="1"/>
  <c r="G3" i="18" s="1"/>
  <c r="H3" i="18" s="1"/>
  <c r="I3" i="18" s="1"/>
  <c r="J3" i="18" s="1"/>
  <c r="K3" i="18" s="1"/>
  <c r="L3" i="18" s="1"/>
  <c r="M3" i="18" s="1"/>
  <c r="N3" i="18" s="1"/>
  <c r="O3" i="18" s="1"/>
  <c r="P3" i="18" s="1"/>
  <c r="Q3" i="18" s="1"/>
  <c r="R3" i="18" s="1"/>
  <c r="S3" i="18" s="1"/>
  <c r="T3" i="18" s="1"/>
  <c r="U3" i="18" s="1"/>
  <c r="V3" i="18" s="1"/>
  <c r="W3" i="18" s="1"/>
  <c r="X3" i="18" s="1"/>
  <c r="Y3" i="18" s="1"/>
  <c r="Z3" i="18" s="1"/>
  <c r="AA3" i="18" s="1"/>
  <c r="AB3" i="18" s="1"/>
  <c r="AC3" i="18" s="1"/>
  <c r="AD3" i="18" s="1"/>
  <c r="AE3" i="18" s="1"/>
  <c r="AF3" i="18" s="1"/>
  <c r="AG3" i="18" s="1"/>
  <c r="D2" i="18"/>
  <c r="E2" i="18" s="1"/>
  <c r="F2" i="18" s="1"/>
  <c r="G2" i="18" s="1"/>
  <c r="H2" i="18" s="1"/>
  <c r="I2" i="18" s="1"/>
  <c r="J2" i="18" s="1"/>
  <c r="K2" i="18" s="1"/>
  <c r="L2" i="18" s="1"/>
  <c r="M2" i="18" s="1"/>
  <c r="N2" i="18" s="1"/>
  <c r="O2" i="18" s="1"/>
  <c r="P2" i="18" s="1"/>
  <c r="Q2" i="18" s="1"/>
  <c r="R2" i="18" s="1"/>
  <c r="S2" i="18" s="1"/>
  <c r="T2" i="18" s="1"/>
  <c r="U2" i="18" s="1"/>
  <c r="V2" i="18" s="1"/>
  <c r="W2" i="18" s="1"/>
  <c r="X2" i="18" s="1"/>
  <c r="Y2" i="18" s="1"/>
  <c r="Z2" i="18" s="1"/>
  <c r="AA2" i="18" s="1"/>
  <c r="AB2" i="18" s="1"/>
  <c r="AC2" i="18" s="1"/>
  <c r="AD2" i="18" s="1"/>
  <c r="AE2" i="18" s="1"/>
  <c r="AF2" i="18" s="1"/>
  <c r="AG2" i="18" s="1"/>
  <c r="C23" i="19"/>
  <c r="AG33" i="19"/>
  <c r="AG32" i="19"/>
  <c r="AG19" i="19" s="1"/>
  <c r="AG31" i="19"/>
  <c r="AG29" i="19"/>
  <c r="AG27" i="19"/>
  <c r="AF23" i="19"/>
  <c r="AE23" i="19"/>
  <c r="AD23" i="19"/>
  <c r="AC23" i="19"/>
  <c r="AB23" i="19"/>
  <c r="AA23" i="19"/>
  <c r="Z23" i="19"/>
  <c r="Y23" i="19"/>
  <c r="X23" i="19"/>
  <c r="W23" i="19"/>
  <c r="V23" i="19"/>
  <c r="U23" i="19"/>
  <c r="T23" i="19"/>
  <c r="S23" i="19"/>
  <c r="R23" i="19"/>
  <c r="Q23" i="19"/>
  <c r="P23" i="19"/>
  <c r="O23" i="19"/>
  <c r="N23" i="19"/>
  <c r="M23" i="19"/>
  <c r="L23" i="19"/>
  <c r="K23" i="19"/>
  <c r="J23" i="19"/>
  <c r="I23" i="19"/>
  <c r="H23" i="19"/>
  <c r="G23" i="19"/>
  <c r="F23" i="19"/>
  <c r="E23" i="19"/>
  <c r="D23" i="19"/>
  <c r="AG22" i="19"/>
  <c r="AF21" i="19"/>
  <c r="AE21" i="19"/>
  <c r="AD21" i="19"/>
  <c r="AC21" i="19"/>
  <c r="AB21" i="19"/>
  <c r="AA21" i="19"/>
  <c r="Z21" i="19"/>
  <c r="Y21" i="19"/>
  <c r="X21" i="19"/>
  <c r="W21" i="19"/>
  <c r="V21" i="19"/>
  <c r="U21" i="19"/>
  <c r="T21" i="19"/>
  <c r="S21" i="19"/>
  <c r="R21" i="19"/>
  <c r="Q21" i="19"/>
  <c r="P21" i="19"/>
  <c r="O21" i="19"/>
  <c r="N21" i="19"/>
  <c r="M21" i="19"/>
  <c r="L21" i="19"/>
  <c r="K21" i="19"/>
  <c r="J21" i="19"/>
  <c r="I21" i="19"/>
  <c r="H21" i="19"/>
  <c r="G21" i="19"/>
  <c r="F21" i="19"/>
  <c r="E21" i="19"/>
  <c r="D21" i="19"/>
  <c r="AG20" i="19"/>
  <c r="AG21" i="19" s="1"/>
  <c r="AF19" i="19"/>
  <c r="AE19" i="19"/>
  <c r="AD19" i="19"/>
  <c r="AC19" i="19"/>
  <c r="AB19" i="19"/>
  <c r="AA19" i="19"/>
  <c r="Z19" i="19"/>
  <c r="Y19" i="19"/>
  <c r="X19" i="19"/>
  <c r="W19" i="19"/>
  <c r="V19" i="19"/>
  <c r="U19" i="19"/>
  <c r="T19" i="19"/>
  <c r="S19" i="19"/>
  <c r="R19" i="19"/>
  <c r="Q19" i="19"/>
  <c r="P19" i="19"/>
  <c r="O19" i="19"/>
  <c r="N19" i="19"/>
  <c r="M19" i="19"/>
  <c r="L19" i="19"/>
  <c r="K19" i="19"/>
  <c r="J19" i="19"/>
  <c r="I19" i="19"/>
  <c r="H19" i="19"/>
  <c r="G19" i="19"/>
  <c r="F19" i="19"/>
  <c r="E19" i="19"/>
  <c r="D19" i="19"/>
  <c r="C19" i="19"/>
  <c r="AG18" i="19"/>
  <c r="AF17" i="19"/>
  <c r="AE17" i="19"/>
  <c r="AD17" i="19"/>
  <c r="AC17" i="19"/>
  <c r="AB17" i="19"/>
  <c r="AA17" i="19"/>
  <c r="Z17" i="19"/>
  <c r="Y17" i="19"/>
  <c r="X17" i="19"/>
  <c r="W17" i="19"/>
  <c r="V17" i="19"/>
  <c r="U17" i="19"/>
  <c r="T17" i="19"/>
  <c r="S17" i="19"/>
  <c r="R17" i="19"/>
  <c r="Q17" i="19"/>
  <c r="P17" i="19"/>
  <c r="O17" i="19"/>
  <c r="N17" i="19"/>
  <c r="M17" i="19"/>
  <c r="L17" i="19"/>
  <c r="K17" i="19"/>
  <c r="J17" i="19"/>
  <c r="I17" i="19"/>
  <c r="H17" i="19"/>
  <c r="G17" i="19"/>
  <c r="F17" i="19"/>
  <c r="E17" i="19"/>
  <c r="D17" i="19"/>
  <c r="C17" i="19"/>
  <c r="AF15" i="19"/>
  <c r="AE15" i="19"/>
  <c r="AD15" i="19"/>
  <c r="AC15" i="19"/>
  <c r="AB15" i="19"/>
  <c r="AA15" i="19"/>
  <c r="Z15" i="19"/>
  <c r="Y15" i="19"/>
  <c r="X15" i="19"/>
  <c r="W15" i="19"/>
  <c r="V15" i="19"/>
  <c r="U15" i="19"/>
  <c r="T15" i="19"/>
  <c r="S15" i="19"/>
  <c r="R15" i="19"/>
  <c r="Q15" i="19"/>
  <c r="P15" i="19"/>
  <c r="O15" i="19"/>
  <c r="N15" i="19"/>
  <c r="M15" i="19"/>
  <c r="L15" i="19"/>
  <c r="K15" i="19"/>
  <c r="J15" i="19"/>
  <c r="I15" i="19"/>
  <c r="H15" i="19"/>
  <c r="G15" i="19"/>
  <c r="F15" i="19"/>
  <c r="E15" i="19"/>
  <c r="D15" i="19"/>
  <c r="AG14" i="19"/>
  <c r="AF13" i="19"/>
  <c r="AE13" i="19"/>
  <c r="AD13" i="19"/>
  <c r="AC13" i="19"/>
  <c r="AB13" i="19"/>
  <c r="AA13" i="19"/>
  <c r="Z13" i="19"/>
  <c r="Y13" i="19"/>
  <c r="X13" i="19"/>
  <c r="W13" i="19"/>
  <c r="V13" i="19"/>
  <c r="U13" i="19"/>
  <c r="T13" i="19"/>
  <c r="S13" i="19"/>
  <c r="R13" i="19"/>
  <c r="Q13" i="19"/>
  <c r="P13" i="19"/>
  <c r="O13" i="19"/>
  <c r="N13" i="19"/>
  <c r="M13" i="19"/>
  <c r="L13" i="19"/>
  <c r="K13" i="19"/>
  <c r="J13" i="19"/>
  <c r="I13" i="19"/>
  <c r="H13" i="19"/>
  <c r="G13" i="19"/>
  <c r="F13" i="19"/>
  <c r="E13" i="19"/>
  <c r="D13" i="19"/>
  <c r="AF11" i="19"/>
  <c r="AE11" i="19"/>
  <c r="AD11" i="19"/>
  <c r="AC11" i="19"/>
  <c r="AB11" i="19"/>
  <c r="AA11" i="19"/>
  <c r="Z11" i="19"/>
  <c r="Y11" i="19"/>
  <c r="X11" i="19"/>
  <c r="W11" i="19"/>
  <c r="V11" i="19"/>
  <c r="U11" i="19"/>
  <c r="T11" i="19"/>
  <c r="S11" i="19"/>
  <c r="R11" i="19"/>
  <c r="Q11" i="19"/>
  <c r="P11" i="19"/>
  <c r="O11" i="19"/>
  <c r="N11" i="19"/>
  <c r="M11" i="19"/>
  <c r="L11" i="19"/>
  <c r="K11" i="19"/>
  <c r="J11" i="19"/>
  <c r="I11" i="19"/>
  <c r="H11" i="19"/>
  <c r="G11" i="19"/>
  <c r="F11" i="19"/>
  <c r="E11" i="19"/>
  <c r="D11" i="19"/>
  <c r="AG10" i="19"/>
  <c r="AF9" i="19"/>
  <c r="AE9" i="19"/>
  <c r="AD9" i="19"/>
  <c r="AC9" i="19"/>
  <c r="AB9" i="19"/>
  <c r="AA9" i="19"/>
  <c r="Z9" i="19"/>
  <c r="Y9" i="19"/>
  <c r="X9" i="19"/>
  <c r="W9" i="19"/>
  <c r="V9" i="19"/>
  <c r="U9" i="19"/>
  <c r="T9" i="19"/>
  <c r="S9" i="19"/>
  <c r="R9" i="19"/>
  <c r="Q9" i="19"/>
  <c r="P9" i="19"/>
  <c r="O9" i="19"/>
  <c r="N9" i="19"/>
  <c r="M9" i="19"/>
  <c r="L9" i="19"/>
  <c r="K9" i="19"/>
  <c r="J9" i="19"/>
  <c r="I9" i="19"/>
  <c r="H9" i="19"/>
  <c r="G9" i="19"/>
  <c r="F9" i="19"/>
  <c r="E9" i="19"/>
  <c r="D9" i="19"/>
  <c r="C9" i="19"/>
  <c r="AG8" i="19"/>
  <c r="AF5" i="19"/>
  <c r="AF6" i="19" s="1"/>
  <c r="AE5" i="19"/>
  <c r="AE6" i="19" s="1"/>
  <c r="AD5" i="19"/>
  <c r="AC5" i="19"/>
  <c r="AB5" i="19"/>
  <c r="AB6" i="19" s="1"/>
  <c r="AA5" i="19"/>
  <c r="AA6" i="19" s="1"/>
  <c r="Z5" i="19"/>
  <c r="Y5" i="19"/>
  <c r="Y6" i="19" s="1"/>
  <c r="X5" i="19"/>
  <c r="X6" i="19" s="1"/>
  <c r="W5" i="19"/>
  <c r="W6" i="19" s="1"/>
  <c r="V5" i="19"/>
  <c r="U5" i="19"/>
  <c r="T5" i="19"/>
  <c r="T6" i="19" s="1"/>
  <c r="S5" i="19"/>
  <c r="S6" i="19" s="1"/>
  <c r="R5" i="19"/>
  <c r="Q5" i="19"/>
  <c r="P5" i="19"/>
  <c r="P6" i="19" s="1"/>
  <c r="O5" i="19"/>
  <c r="O6" i="19" s="1"/>
  <c r="N5" i="19"/>
  <c r="M5" i="19"/>
  <c r="L5" i="19"/>
  <c r="L6" i="19" s="1"/>
  <c r="K5" i="19"/>
  <c r="K6" i="19" s="1"/>
  <c r="J5" i="19"/>
  <c r="I5" i="19"/>
  <c r="I6" i="19" s="1"/>
  <c r="H5" i="19"/>
  <c r="H6" i="19" s="1"/>
  <c r="G5" i="19"/>
  <c r="G6" i="19" s="1"/>
  <c r="F5" i="19"/>
  <c r="E5" i="19"/>
  <c r="D5" i="19"/>
  <c r="D6" i="19" s="1"/>
  <c r="C5" i="19"/>
  <c r="AF4" i="19"/>
  <c r="AE4" i="19"/>
  <c r="AD4" i="19"/>
  <c r="AC4" i="19"/>
  <c r="AB4" i="19"/>
  <c r="AA4" i="19"/>
  <c r="Z4" i="19"/>
  <c r="Y4" i="19"/>
  <c r="X4" i="19"/>
  <c r="W4" i="19"/>
  <c r="V4" i="19"/>
  <c r="U4" i="19"/>
  <c r="T4" i="19"/>
  <c r="S4" i="19"/>
  <c r="R4" i="19"/>
  <c r="Q4" i="19"/>
  <c r="P4" i="19"/>
  <c r="O4" i="19"/>
  <c r="N4" i="19"/>
  <c r="M4" i="19"/>
  <c r="L4" i="19"/>
  <c r="K4" i="19"/>
  <c r="J4" i="19"/>
  <c r="I4" i="19"/>
  <c r="H4" i="19"/>
  <c r="G4" i="19"/>
  <c r="F4" i="19"/>
  <c r="E4" i="19"/>
  <c r="D4" i="19"/>
  <c r="C4" i="19"/>
  <c r="C3" i="19"/>
  <c r="D3" i="19" s="1"/>
  <c r="E3" i="19" s="1"/>
  <c r="F3" i="19" s="1"/>
  <c r="G3" i="19" s="1"/>
  <c r="H3" i="19" s="1"/>
  <c r="I3" i="19" s="1"/>
  <c r="J3" i="19" s="1"/>
  <c r="K3" i="19" s="1"/>
  <c r="L3" i="19" s="1"/>
  <c r="M3" i="19" s="1"/>
  <c r="N3" i="19" s="1"/>
  <c r="O3" i="19" s="1"/>
  <c r="P3" i="19" s="1"/>
  <c r="Q3" i="19" s="1"/>
  <c r="R3" i="19" s="1"/>
  <c r="S3" i="19" s="1"/>
  <c r="T3" i="19" s="1"/>
  <c r="U3" i="19" s="1"/>
  <c r="V3" i="19" s="1"/>
  <c r="W3" i="19" s="1"/>
  <c r="X3" i="19" s="1"/>
  <c r="Y3" i="19" s="1"/>
  <c r="Z3" i="19" s="1"/>
  <c r="AA3" i="19" s="1"/>
  <c r="AB3" i="19" s="1"/>
  <c r="AC3" i="19" s="1"/>
  <c r="AD3" i="19" s="1"/>
  <c r="AE3" i="19" s="1"/>
  <c r="AF3" i="19" s="1"/>
  <c r="D2" i="19"/>
  <c r="E2" i="19" s="1"/>
  <c r="F2" i="19" s="1"/>
  <c r="G2" i="19" s="1"/>
  <c r="H2" i="19" s="1"/>
  <c r="I2" i="19" s="1"/>
  <c r="J2" i="19" s="1"/>
  <c r="K2" i="19" s="1"/>
  <c r="L2" i="19" s="1"/>
  <c r="M2" i="19" s="1"/>
  <c r="N2" i="19" s="1"/>
  <c r="O2" i="19" s="1"/>
  <c r="P2" i="19" s="1"/>
  <c r="Q2" i="19" s="1"/>
  <c r="R2" i="19" s="1"/>
  <c r="S2" i="19" s="1"/>
  <c r="T2" i="19" s="1"/>
  <c r="U2" i="19" s="1"/>
  <c r="V2" i="19" s="1"/>
  <c r="W2" i="19" s="1"/>
  <c r="X2" i="19" s="1"/>
  <c r="Y2" i="19" s="1"/>
  <c r="Z2" i="19" s="1"/>
  <c r="AA2" i="19" s="1"/>
  <c r="AB2" i="19" s="1"/>
  <c r="AC2" i="19" s="1"/>
  <c r="AD2" i="19" s="1"/>
  <c r="AE2" i="19" s="1"/>
  <c r="AF2" i="19" s="1"/>
  <c r="AH34" i="20"/>
  <c r="AH33" i="20"/>
  <c r="AH32" i="20"/>
  <c r="AH19" i="20" s="1"/>
  <c r="AH31" i="20"/>
  <c r="AH29" i="20"/>
  <c r="AH28" i="20"/>
  <c r="AH27" i="20"/>
  <c r="AG23" i="20"/>
  <c r="AF23" i="20"/>
  <c r="AE23" i="20"/>
  <c r="AD23" i="20"/>
  <c r="AC23" i="20"/>
  <c r="AB23" i="20"/>
  <c r="AA23" i="20"/>
  <c r="Z23" i="20"/>
  <c r="Y23" i="20"/>
  <c r="X23" i="20"/>
  <c r="W23" i="20"/>
  <c r="V23" i="20"/>
  <c r="U23" i="20"/>
  <c r="T23" i="20"/>
  <c r="S23" i="20"/>
  <c r="R23" i="20"/>
  <c r="Q23" i="20"/>
  <c r="P23" i="20"/>
  <c r="O23" i="20"/>
  <c r="N23" i="20"/>
  <c r="M23" i="20"/>
  <c r="L23" i="20"/>
  <c r="K23" i="20"/>
  <c r="J23" i="20"/>
  <c r="I23" i="20"/>
  <c r="H23" i="20"/>
  <c r="G23" i="20"/>
  <c r="F23" i="20"/>
  <c r="E23" i="20"/>
  <c r="D23" i="20"/>
  <c r="C23" i="20"/>
  <c r="AH22" i="20"/>
  <c r="AH23" i="20" s="1"/>
  <c r="AG21" i="20"/>
  <c r="AF21" i="20"/>
  <c r="AE21" i="20"/>
  <c r="AD21" i="20"/>
  <c r="AC21" i="20"/>
  <c r="AB21" i="20"/>
  <c r="AA21" i="20"/>
  <c r="Z21" i="20"/>
  <c r="Y21" i="20"/>
  <c r="X21" i="20"/>
  <c r="W21" i="20"/>
  <c r="V21" i="20"/>
  <c r="U21" i="20"/>
  <c r="T21" i="20"/>
  <c r="S21" i="20"/>
  <c r="R21" i="20"/>
  <c r="Q21" i="20"/>
  <c r="P21" i="20"/>
  <c r="O21" i="20"/>
  <c r="N21" i="20"/>
  <c r="M21" i="20"/>
  <c r="L21" i="20"/>
  <c r="K21" i="20"/>
  <c r="J21" i="20"/>
  <c r="I21" i="20"/>
  <c r="H21" i="20"/>
  <c r="G21" i="20"/>
  <c r="F21" i="20"/>
  <c r="E21" i="20"/>
  <c r="D21" i="20"/>
  <c r="C21" i="20"/>
  <c r="AH20" i="20"/>
  <c r="AG19" i="20"/>
  <c r="AF19" i="20"/>
  <c r="AE19" i="20"/>
  <c r="AD19" i="20"/>
  <c r="AC19" i="20"/>
  <c r="AB19" i="20"/>
  <c r="AA19" i="20"/>
  <c r="Z19" i="20"/>
  <c r="Y19" i="20"/>
  <c r="X19" i="20"/>
  <c r="W19" i="20"/>
  <c r="V19" i="20"/>
  <c r="U19" i="20"/>
  <c r="T19" i="20"/>
  <c r="S19" i="20"/>
  <c r="R19" i="20"/>
  <c r="Q19" i="20"/>
  <c r="P19" i="20"/>
  <c r="O19" i="20"/>
  <c r="N19" i="20"/>
  <c r="M19" i="20"/>
  <c r="L19" i="20"/>
  <c r="K19" i="20"/>
  <c r="J19" i="20"/>
  <c r="I19" i="20"/>
  <c r="H19" i="20"/>
  <c r="G19" i="20"/>
  <c r="F19" i="20"/>
  <c r="E19" i="20"/>
  <c r="D19" i="20"/>
  <c r="C19" i="20"/>
  <c r="AH18" i="20"/>
  <c r="AG17" i="20"/>
  <c r="AF17" i="20"/>
  <c r="AE17" i="20"/>
  <c r="AD17" i="20"/>
  <c r="AC17" i="20"/>
  <c r="AB17" i="20"/>
  <c r="AA17" i="20"/>
  <c r="Z17" i="20"/>
  <c r="Y17" i="20"/>
  <c r="X17" i="20"/>
  <c r="W17" i="20"/>
  <c r="V17" i="20"/>
  <c r="U17" i="20"/>
  <c r="T17" i="20"/>
  <c r="S17" i="20"/>
  <c r="R17" i="20"/>
  <c r="Q17" i="20"/>
  <c r="P17" i="20"/>
  <c r="O17" i="20"/>
  <c r="N17" i="20"/>
  <c r="M17" i="20"/>
  <c r="L17" i="20"/>
  <c r="K17" i="20"/>
  <c r="J17" i="20"/>
  <c r="I17" i="20"/>
  <c r="H17" i="20"/>
  <c r="G17" i="20"/>
  <c r="F17" i="20"/>
  <c r="E17" i="20"/>
  <c r="D17" i="20"/>
  <c r="AH16" i="20"/>
  <c r="AH17" i="20" s="1"/>
  <c r="C17" i="20"/>
  <c r="AG15" i="20"/>
  <c r="AF15" i="20"/>
  <c r="AE15" i="20"/>
  <c r="AD15" i="20"/>
  <c r="AC15" i="20"/>
  <c r="AB15" i="20"/>
  <c r="AA15" i="20"/>
  <c r="Z15" i="20"/>
  <c r="Y15" i="20"/>
  <c r="X15" i="20"/>
  <c r="W15" i="20"/>
  <c r="V15" i="20"/>
  <c r="U15" i="20"/>
  <c r="T15" i="20"/>
  <c r="S15" i="20"/>
  <c r="R15" i="20"/>
  <c r="Q15" i="20"/>
  <c r="P15" i="20"/>
  <c r="O15" i="20"/>
  <c r="N15" i="20"/>
  <c r="M15" i="20"/>
  <c r="L15" i="20"/>
  <c r="K15" i="20"/>
  <c r="J15" i="20"/>
  <c r="I15" i="20"/>
  <c r="H15" i="20"/>
  <c r="G15" i="20"/>
  <c r="F15" i="20"/>
  <c r="E15" i="20"/>
  <c r="D15" i="20"/>
  <c r="AH14" i="20"/>
  <c r="AG13" i="20"/>
  <c r="AF13" i="20"/>
  <c r="AE13" i="20"/>
  <c r="AD13" i="20"/>
  <c r="AC13" i="20"/>
  <c r="AB13" i="20"/>
  <c r="AA13" i="20"/>
  <c r="Z13" i="20"/>
  <c r="Y13" i="20"/>
  <c r="X13" i="20"/>
  <c r="W13" i="20"/>
  <c r="V13" i="20"/>
  <c r="U13" i="20"/>
  <c r="T13" i="20"/>
  <c r="S13" i="20"/>
  <c r="R13" i="20"/>
  <c r="Q13" i="20"/>
  <c r="P13" i="20"/>
  <c r="O13" i="20"/>
  <c r="N13" i="20"/>
  <c r="M13" i="20"/>
  <c r="L13" i="20"/>
  <c r="K13" i="20"/>
  <c r="J13" i="20"/>
  <c r="I13" i="20"/>
  <c r="H13" i="20"/>
  <c r="G13" i="20"/>
  <c r="F13" i="20"/>
  <c r="E13" i="20"/>
  <c r="D13" i="20"/>
  <c r="AG11" i="20"/>
  <c r="AF11" i="20"/>
  <c r="AE11" i="20"/>
  <c r="AD11" i="20"/>
  <c r="AC11" i="20"/>
  <c r="AB11" i="20"/>
  <c r="AA11" i="20"/>
  <c r="Z11" i="20"/>
  <c r="Y11" i="20"/>
  <c r="X11" i="20"/>
  <c r="W11" i="20"/>
  <c r="V11" i="20"/>
  <c r="U11" i="20"/>
  <c r="T11" i="20"/>
  <c r="S11" i="20"/>
  <c r="R11" i="20"/>
  <c r="Q11" i="20"/>
  <c r="P11" i="20"/>
  <c r="O11" i="20"/>
  <c r="N11" i="20"/>
  <c r="M11" i="20"/>
  <c r="L11" i="20"/>
  <c r="K11" i="20"/>
  <c r="J11" i="20"/>
  <c r="I11" i="20"/>
  <c r="H11" i="20"/>
  <c r="G11" i="20"/>
  <c r="F11" i="20"/>
  <c r="E11" i="20"/>
  <c r="D11" i="20"/>
  <c r="C11" i="20"/>
  <c r="AH10" i="20"/>
  <c r="AG9" i="20"/>
  <c r="AF9" i="20"/>
  <c r="AE9" i="20"/>
  <c r="AD9" i="20"/>
  <c r="AC9" i="20"/>
  <c r="AB9" i="20"/>
  <c r="AA9" i="20"/>
  <c r="Z9" i="20"/>
  <c r="Y9" i="20"/>
  <c r="X9" i="20"/>
  <c r="W9" i="20"/>
  <c r="V9" i="20"/>
  <c r="U9" i="20"/>
  <c r="T9" i="20"/>
  <c r="S9" i="20"/>
  <c r="R9" i="20"/>
  <c r="Q9" i="20"/>
  <c r="P9" i="20"/>
  <c r="O9" i="20"/>
  <c r="N9" i="20"/>
  <c r="M9" i="20"/>
  <c r="L9" i="20"/>
  <c r="K9" i="20"/>
  <c r="J9" i="20"/>
  <c r="I9" i="20"/>
  <c r="H9" i="20"/>
  <c r="G9" i="20"/>
  <c r="F9" i="20"/>
  <c r="E9" i="20"/>
  <c r="D9" i="20"/>
  <c r="C9" i="20"/>
  <c r="AH8" i="20"/>
  <c r="Y6" i="20"/>
  <c r="M6" i="20"/>
  <c r="E6" i="20"/>
  <c r="AG5" i="20"/>
  <c r="AG6" i="20" s="1"/>
  <c r="AF5" i="20"/>
  <c r="AE5" i="20"/>
  <c r="AE6" i="20" s="1"/>
  <c r="AD5" i="20"/>
  <c r="AC5" i="20"/>
  <c r="AC6" i="20" s="1"/>
  <c r="AB5" i="20"/>
  <c r="AA5" i="20"/>
  <c r="AA6" i="20" s="1"/>
  <c r="Z5" i="20"/>
  <c r="Y5" i="20"/>
  <c r="X5" i="20"/>
  <c r="W5" i="20"/>
  <c r="W6" i="20" s="1"/>
  <c r="V5" i="20"/>
  <c r="U5" i="20"/>
  <c r="U6" i="20" s="1"/>
  <c r="T5" i="20"/>
  <c r="S5" i="20"/>
  <c r="S6" i="20" s="1"/>
  <c r="R5" i="20"/>
  <c r="Q5" i="20"/>
  <c r="Q6" i="20" s="1"/>
  <c r="P5" i="20"/>
  <c r="P6" i="20" s="1"/>
  <c r="O5" i="20"/>
  <c r="O6" i="20" s="1"/>
  <c r="N5" i="20"/>
  <c r="N6" i="20" s="1"/>
  <c r="M5" i="20"/>
  <c r="L5" i="20"/>
  <c r="L6" i="20" s="1"/>
  <c r="K5" i="20"/>
  <c r="K6" i="20" s="1"/>
  <c r="J5" i="20"/>
  <c r="J6" i="20" s="1"/>
  <c r="I5" i="20"/>
  <c r="I6" i="20" s="1"/>
  <c r="H5" i="20"/>
  <c r="H6" i="20" s="1"/>
  <c r="G5" i="20"/>
  <c r="G6" i="20" s="1"/>
  <c r="F5" i="20"/>
  <c r="F6" i="20" s="1"/>
  <c r="E5" i="20"/>
  <c r="D5" i="20"/>
  <c r="D6" i="20" s="1"/>
  <c r="C5" i="20"/>
  <c r="AH5" i="20" s="1"/>
  <c r="AH6" i="20" s="1"/>
  <c r="AG4" i="20"/>
  <c r="AF4" i="20"/>
  <c r="AE4" i="20"/>
  <c r="AD4" i="20"/>
  <c r="AC4" i="20"/>
  <c r="AB4" i="20"/>
  <c r="AA4" i="20"/>
  <c r="Z4" i="20"/>
  <c r="Y4" i="20"/>
  <c r="X4" i="20"/>
  <c r="W4" i="20"/>
  <c r="V4" i="20"/>
  <c r="U4" i="20"/>
  <c r="T4" i="20"/>
  <c r="S4" i="20"/>
  <c r="R4" i="20"/>
  <c r="Q4" i="20"/>
  <c r="P4" i="20"/>
  <c r="O4" i="20"/>
  <c r="N4" i="20"/>
  <c r="M4" i="20"/>
  <c r="L4" i="20"/>
  <c r="K4" i="20"/>
  <c r="J4" i="20"/>
  <c r="I4" i="20"/>
  <c r="H4" i="20"/>
  <c r="G4" i="20"/>
  <c r="F4" i="20"/>
  <c r="E4" i="20"/>
  <c r="D4" i="20"/>
  <c r="C4" i="20"/>
  <c r="AH4" i="20" s="1"/>
  <c r="C3" i="20"/>
  <c r="D3" i="20" s="1"/>
  <c r="E3" i="20" s="1"/>
  <c r="F3" i="20" s="1"/>
  <c r="G3" i="20" s="1"/>
  <c r="H3" i="20" s="1"/>
  <c r="I3" i="20" s="1"/>
  <c r="J3" i="20" s="1"/>
  <c r="K3" i="20" s="1"/>
  <c r="L3" i="20" s="1"/>
  <c r="M3" i="20" s="1"/>
  <c r="N3" i="20" s="1"/>
  <c r="O3" i="20" s="1"/>
  <c r="P3" i="20" s="1"/>
  <c r="Q3" i="20" s="1"/>
  <c r="R3" i="20" s="1"/>
  <c r="S3" i="20" s="1"/>
  <c r="T3" i="20" s="1"/>
  <c r="U3" i="20" s="1"/>
  <c r="V3" i="20" s="1"/>
  <c r="W3" i="20" s="1"/>
  <c r="X3" i="20" s="1"/>
  <c r="Y3" i="20" s="1"/>
  <c r="Z3" i="20" s="1"/>
  <c r="AA3" i="20" s="1"/>
  <c r="AB3" i="20" s="1"/>
  <c r="AC3" i="20" s="1"/>
  <c r="AD3" i="20" s="1"/>
  <c r="AE3" i="20" s="1"/>
  <c r="AF3" i="20" s="1"/>
  <c r="AG3" i="20" s="1"/>
  <c r="D2" i="20"/>
  <c r="E2" i="20" s="1"/>
  <c r="F2" i="20" s="1"/>
  <c r="G2" i="20" s="1"/>
  <c r="H2" i="20" s="1"/>
  <c r="I2" i="20" s="1"/>
  <c r="J2" i="20" s="1"/>
  <c r="K2" i="20" s="1"/>
  <c r="L2" i="20" s="1"/>
  <c r="M2" i="20" s="1"/>
  <c r="N2" i="20" s="1"/>
  <c r="O2" i="20" s="1"/>
  <c r="P2" i="20" s="1"/>
  <c r="Q2" i="20" s="1"/>
  <c r="R2" i="20" s="1"/>
  <c r="S2" i="20" s="1"/>
  <c r="T2" i="20" s="1"/>
  <c r="U2" i="20" s="1"/>
  <c r="V2" i="20" s="1"/>
  <c r="W2" i="20" s="1"/>
  <c r="X2" i="20" s="1"/>
  <c r="Y2" i="20" s="1"/>
  <c r="Z2" i="20" s="1"/>
  <c r="AA2" i="20" s="1"/>
  <c r="AB2" i="20" s="1"/>
  <c r="AC2" i="20" s="1"/>
  <c r="AD2" i="20" s="1"/>
  <c r="AE2" i="20" s="1"/>
  <c r="AF2" i="20" s="1"/>
  <c r="AG2" i="20" s="1"/>
  <c r="AH34" i="21"/>
  <c r="AH33" i="21"/>
  <c r="AH32" i="21"/>
  <c r="AH19" i="21" s="1"/>
  <c r="AH31" i="21"/>
  <c r="AH29" i="21"/>
  <c r="AH28" i="21"/>
  <c r="AH27" i="21"/>
  <c r="AG23" i="21"/>
  <c r="AF23" i="21"/>
  <c r="AE23" i="21"/>
  <c r="AD23" i="21"/>
  <c r="AC23" i="21"/>
  <c r="AB23" i="21"/>
  <c r="AA23" i="21"/>
  <c r="Z23" i="21"/>
  <c r="Y23" i="21"/>
  <c r="X23" i="21"/>
  <c r="W23" i="21"/>
  <c r="V23" i="21"/>
  <c r="U23" i="21"/>
  <c r="T23" i="21"/>
  <c r="S23" i="21"/>
  <c r="R23" i="21"/>
  <c r="Q23" i="21"/>
  <c r="P23" i="21"/>
  <c r="O23" i="21"/>
  <c r="N23" i="21"/>
  <c r="M23" i="21"/>
  <c r="L23" i="21"/>
  <c r="K23" i="21"/>
  <c r="J23" i="21"/>
  <c r="I23" i="21"/>
  <c r="H23" i="21"/>
  <c r="G23" i="21"/>
  <c r="F23" i="21"/>
  <c r="E23" i="21"/>
  <c r="D23" i="21"/>
  <c r="C23" i="21"/>
  <c r="AH22" i="21"/>
  <c r="AH23" i="21" s="1"/>
  <c r="AG21" i="21"/>
  <c r="AF21" i="21"/>
  <c r="AE21" i="21"/>
  <c r="AD21" i="21"/>
  <c r="AC21" i="21"/>
  <c r="AB21" i="21"/>
  <c r="AA21" i="21"/>
  <c r="Z21" i="21"/>
  <c r="Y21" i="21"/>
  <c r="X21" i="21"/>
  <c r="W21" i="21"/>
  <c r="V21" i="21"/>
  <c r="U21" i="21"/>
  <c r="T21" i="21"/>
  <c r="S21" i="21"/>
  <c r="R21" i="21"/>
  <c r="Q21" i="21"/>
  <c r="P21" i="21"/>
  <c r="O21" i="21"/>
  <c r="N21" i="21"/>
  <c r="M21" i="21"/>
  <c r="L21" i="21"/>
  <c r="K21" i="21"/>
  <c r="J21" i="21"/>
  <c r="I21" i="21"/>
  <c r="H21" i="21"/>
  <c r="G21" i="21"/>
  <c r="F21" i="21"/>
  <c r="E21" i="21"/>
  <c r="D21" i="21"/>
  <c r="C21" i="21"/>
  <c r="AH20" i="21"/>
  <c r="AG19" i="21"/>
  <c r="AF19" i="21"/>
  <c r="AE19" i="21"/>
  <c r="AD19" i="21"/>
  <c r="AC19" i="21"/>
  <c r="AB19" i="21"/>
  <c r="AA19" i="21"/>
  <c r="Z19" i="21"/>
  <c r="Y19" i="21"/>
  <c r="X19" i="21"/>
  <c r="W19" i="21"/>
  <c r="V19" i="21"/>
  <c r="U19" i="21"/>
  <c r="T19" i="21"/>
  <c r="S19" i="21"/>
  <c r="R19" i="21"/>
  <c r="Q19" i="21"/>
  <c r="P19" i="21"/>
  <c r="O19" i="21"/>
  <c r="N19" i="21"/>
  <c r="M19" i="21"/>
  <c r="L19" i="21"/>
  <c r="K19" i="21"/>
  <c r="J19" i="21"/>
  <c r="I19" i="21"/>
  <c r="H19" i="21"/>
  <c r="G19" i="21"/>
  <c r="F19" i="21"/>
  <c r="E19" i="21"/>
  <c r="D19" i="21"/>
  <c r="C19" i="21"/>
  <c r="AH18" i="21"/>
  <c r="AG17" i="21"/>
  <c r="AF17" i="21"/>
  <c r="AE17" i="21"/>
  <c r="AD17" i="21"/>
  <c r="AC17" i="21"/>
  <c r="AB17" i="21"/>
  <c r="AA17" i="21"/>
  <c r="Z17" i="21"/>
  <c r="Y17" i="21"/>
  <c r="X17" i="21"/>
  <c r="W17" i="21"/>
  <c r="V17" i="21"/>
  <c r="U17" i="21"/>
  <c r="T17" i="21"/>
  <c r="S17" i="21"/>
  <c r="R17" i="21"/>
  <c r="Q17" i="21"/>
  <c r="P17" i="21"/>
  <c r="O17" i="21"/>
  <c r="N17" i="21"/>
  <c r="M17" i="21"/>
  <c r="L17" i="21"/>
  <c r="K17" i="21"/>
  <c r="J17" i="21"/>
  <c r="I17" i="21"/>
  <c r="H17" i="21"/>
  <c r="G17" i="21"/>
  <c r="F17" i="21"/>
  <c r="E17" i="21"/>
  <c r="D17" i="21"/>
  <c r="C17" i="21"/>
  <c r="AH16" i="21"/>
  <c r="AH17" i="21" s="1"/>
  <c r="AG15" i="21"/>
  <c r="AF15" i="21"/>
  <c r="AE15" i="21"/>
  <c r="AD15" i="21"/>
  <c r="AC15" i="21"/>
  <c r="AB15" i="21"/>
  <c r="AA15" i="21"/>
  <c r="Z15" i="21"/>
  <c r="Y15" i="21"/>
  <c r="X15" i="21"/>
  <c r="W15" i="21"/>
  <c r="V15" i="21"/>
  <c r="U15" i="21"/>
  <c r="T15" i="21"/>
  <c r="S15" i="21"/>
  <c r="R15" i="21"/>
  <c r="Q15" i="21"/>
  <c r="P15" i="21"/>
  <c r="O15" i="21"/>
  <c r="N15" i="21"/>
  <c r="M15" i="21"/>
  <c r="L15" i="21"/>
  <c r="K15" i="21"/>
  <c r="J15" i="21"/>
  <c r="I15" i="21"/>
  <c r="H15" i="21"/>
  <c r="G15" i="21"/>
  <c r="F15" i="21"/>
  <c r="E15" i="21"/>
  <c r="D15" i="21"/>
  <c r="AH14" i="21"/>
  <c r="AG13" i="21"/>
  <c r="AF13" i="21"/>
  <c r="AE13" i="21"/>
  <c r="AD13" i="21"/>
  <c r="AC13" i="21"/>
  <c r="AB13" i="21"/>
  <c r="AA13" i="21"/>
  <c r="Z13" i="21"/>
  <c r="Y13" i="21"/>
  <c r="X13" i="21"/>
  <c r="W13" i="21"/>
  <c r="V13" i="21"/>
  <c r="U13" i="21"/>
  <c r="T13" i="21"/>
  <c r="S13" i="21"/>
  <c r="R13" i="21"/>
  <c r="Q13" i="21"/>
  <c r="P13" i="21"/>
  <c r="O13" i="21"/>
  <c r="N13" i="21"/>
  <c r="M13" i="21"/>
  <c r="L13" i="21"/>
  <c r="K13" i="21"/>
  <c r="J13" i="21"/>
  <c r="I13" i="21"/>
  <c r="H13" i="21"/>
  <c r="G13" i="21"/>
  <c r="F13" i="21"/>
  <c r="E13" i="21"/>
  <c r="D13" i="21"/>
  <c r="C13" i="21"/>
  <c r="AH12" i="21"/>
  <c r="AH13" i="21" s="1"/>
  <c r="AG11" i="21"/>
  <c r="AF11" i="21"/>
  <c r="AE11" i="21"/>
  <c r="AD11" i="21"/>
  <c r="AC11" i="21"/>
  <c r="AB11" i="21"/>
  <c r="AA11" i="21"/>
  <c r="Z11" i="21"/>
  <c r="Y11" i="21"/>
  <c r="X11" i="21"/>
  <c r="W11" i="21"/>
  <c r="V11" i="21"/>
  <c r="U11" i="21"/>
  <c r="T11" i="21"/>
  <c r="S11" i="21"/>
  <c r="R11" i="21"/>
  <c r="Q11" i="21"/>
  <c r="P11" i="21"/>
  <c r="O11" i="21"/>
  <c r="N11" i="21"/>
  <c r="M11" i="21"/>
  <c r="L11" i="21"/>
  <c r="K11" i="21"/>
  <c r="J11" i="21"/>
  <c r="I11" i="21"/>
  <c r="H11" i="21"/>
  <c r="G11" i="21"/>
  <c r="F11" i="21"/>
  <c r="E11" i="21"/>
  <c r="D11" i="21"/>
  <c r="C11" i="21"/>
  <c r="AH10" i="21"/>
  <c r="AH11" i="21" s="1"/>
  <c r="AG9" i="21"/>
  <c r="AF9" i="21"/>
  <c r="AE9" i="21"/>
  <c r="AD9" i="21"/>
  <c r="AC9" i="21"/>
  <c r="AB9" i="21"/>
  <c r="AA9" i="21"/>
  <c r="Z9" i="21"/>
  <c r="Y9" i="21"/>
  <c r="X9" i="21"/>
  <c r="W9" i="21"/>
  <c r="V9" i="21"/>
  <c r="U9" i="21"/>
  <c r="T9" i="21"/>
  <c r="S9" i="21"/>
  <c r="R9" i="21"/>
  <c r="Q9" i="21"/>
  <c r="P9" i="21"/>
  <c r="O9" i="21"/>
  <c r="N9" i="21"/>
  <c r="M9" i="21"/>
  <c r="L9" i="21"/>
  <c r="K9" i="21"/>
  <c r="J9" i="21"/>
  <c r="I9" i="21"/>
  <c r="H9" i="21"/>
  <c r="G9" i="21"/>
  <c r="F9" i="21"/>
  <c r="E9" i="21"/>
  <c r="D9" i="21"/>
  <c r="C9" i="21"/>
  <c r="AH8" i="21"/>
  <c r="AH9" i="21" s="1"/>
  <c r="G6" i="21"/>
  <c r="AG5" i="21"/>
  <c r="AG6" i="21" s="1"/>
  <c r="AF5" i="21"/>
  <c r="AF6" i="21" s="1"/>
  <c r="AE5" i="21"/>
  <c r="AD5" i="21"/>
  <c r="AD6" i="21" s="1"/>
  <c r="AC5" i="21"/>
  <c r="AC6" i="21" s="1"/>
  <c r="AB5" i="21"/>
  <c r="AB6" i="21" s="1"/>
  <c r="AA5" i="21"/>
  <c r="Z5" i="21"/>
  <c r="Z6" i="21" s="1"/>
  <c r="Y5" i="21"/>
  <c r="Y6" i="21" s="1"/>
  <c r="X5" i="21"/>
  <c r="X6" i="21" s="1"/>
  <c r="W5" i="21"/>
  <c r="V5" i="21"/>
  <c r="V6" i="21" s="1"/>
  <c r="U5" i="21"/>
  <c r="U6" i="21" s="1"/>
  <c r="T5" i="21"/>
  <c r="T6" i="21" s="1"/>
  <c r="S5" i="21"/>
  <c r="R5" i="21"/>
  <c r="R6" i="21" s="1"/>
  <c r="Q5" i="21"/>
  <c r="Q6" i="21" s="1"/>
  <c r="P5" i="21"/>
  <c r="P6" i="21" s="1"/>
  <c r="O5" i="21"/>
  <c r="N5" i="21"/>
  <c r="N6" i="21" s="1"/>
  <c r="M5" i="21"/>
  <c r="M6" i="21" s="1"/>
  <c r="L5" i="21"/>
  <c r="L6" i="21" s="1"/>
  <c r="K5" i="21"/>
  <c r="J5" i="21"/>
  <c r="J6" i="21" s="1"/>
  <c r="I5" i="21"/>
  <c r="I6" i="21" s="1"/>
  <c r="H5" i="21"/>
  <c r="H6" i="21" s="1"/>
  <c r="G5" i="21"/>
  <c r="F5" i="21"/>
  <c r="F6" i="21" s="1"/>
  <c r="E5" i="21"/>
  <c r="E6" i="21" s="1"/>
  <c r="D5" i="21"/>
  <c r="D6" i="21" s="1"/>
  <c r="C5" i="21"/>
  <c r="AH5" i="21" s="1"/>
  <c r="AG4" i="21"/>
  <c r="AF4" i="21"/>
  <c r="AE4" i="21"/>
  <c r="AE6" i="21" s="1"/>
  <c r="AD4" i="21"/>
  <c r="AC4" i="21"/>
  <c r="AB4" i="21"/>
  <c r="AA4" i="21"/>
  <c r="AA6" i="21" s="1"/>
  <c r="Z4" i="21"/>
  <c r="Y4" i="21"/>
  <c r="X4" i="21"/>
  <c r="W4" i="21"/>
  <c r="W6" i="21" s="1"/>
  <c r="V4" i="21"/>
  <c r="U4" i="21"/>
  <c r="T4" i="21"/>
  <c r="S4" i="21"/>
  <c r="S6" i="21" s="1"/>
  <c r="R4" i="21"/>
  <c r="Q4" i="21"/>
  <c r="P4" i="21"/>
  <c r="O4" i="21"/>
  <c r="O6" i="21" s="1"/>
  <c r="N4" i="21"/>
  <c r="M4" i="21"/>
  <c r="L4" i="21"/>
  <c r="K4" i="21"/>
  <c r="K6" i="21" s="1"/>
  <c r="J4" i="21"/>
  <c r="I4" i="21"/>
  <c r="H4" i="21"/>
  <c r="G4" i="21"/>
  <c r="F4" i="21"/>
  <c r="E4" i="21"/>
  <c r="D4" i="21"/>
  <c r="C4" i="21"/>
  <c r="D3" i="21"/>
  <c r="E3" i="21" s="1"/>
  <c r="F3" i="21" s="1"/>
  <c r="G3" i="21" s="1"/>
  <c r="H3" i="21" s="1"/>
  <c r="I3" i="21" s="1"/>
  <c r="J3" i="21" s="1"/>
  <c r="K3" i="21" s="1"/>
  <c r="L3" i="21" s="1"/>
  <c r="M3" i="21" s="1"/>
  <c r="N3" i="21" s="1"/>
  <c r="O3" i="21" s="1"/>
  <c r="P3" i="21" s="1"/>
  <c r="Q3" i="21" s="1"/>
  <c r="R3" i="21" s="1"/>
  <c r="S3" i="21" s="1"/>
  <c r="T3" i="21" s="1"/>
  <c r="U3" i="21" s="1"/>
  <c r="V3" i="21" s="1"/>
  <c r="W3" i="21" s="1"/>
  <c r="X3" i="21" s="1"/>
  <c r="Y3" i="21" s="1"/>
  <c r="Z3" i="21" s="1"/>
  <c r="AA3" i="21" s="1"/>
  <c r="AB3" i="21" s="1"/>
  <c r="AC3" i="21" s="1"/>
  <c r="AD3" i="21" s="1"/>
  <c r="AE3" i="21" s="1"/>
  <c r="AF3" i="21" s="1"/>
  <c r="AG3" i="21" s="1"/>
  <c r="C3" i="21"/>
  <c r="D2" i="21"/>
  <c r="E2" i="21" s="1"/>
  <c r="F2" i="21" s="1"/>
  <c r="G2" i="21" s="1"/>
  <c r="H2" i="21" s="1"/>
  <c r="I2" i="21" s="1"/>
  <c r="J2" i="21" s="1"/>
  <c r="K2" i="21" s="1"/>
  <c r="L2" i="21" s="1"/>
  <c r="M2" i="21" s="1"/>
  <c r="N2" i="21" s="1"/>
  <c r="O2" i="21" s="1"/>
  <c r="P2" i="21" s="1"/>
  <c r="Q2" i="21" s="1"/>
  <c r="R2" i="21" s="1"/>
  <c r="S2" i="21" s="1"/>
  <c r="T2" i="21" s="1"/>
  <c r="U2" i="21" s="1"/>
  <c r="V2" i="21" s="1"/>
  <c r="W2" i="21" s="1"/>
  <c r="X2" i="21" s="1"/>
  <c r="Y2" i="21" s="1"/>
  <c r="Z2" i="21" s="1"/>
  <c r="AA2" i="21" s="1"/>
  <c r="AB2" i="21" s="1"/>
  <c r="AC2" i="21" s="1"/>
  <c r="AD2" i="21" s="1"/>
  <c r="AE2" i="21" s="1"/>
  <c r="AF2" i="21" s="1"/>
  <c r="AG2" i="21" s="1"/>
  <c r="AG34" i="22"/>
  <c r="AG33" i="22"/>
  <c r="AG32" i="22"/>
  <c r="AG19" i="22" s="1"/>
  <c r="AG31" i="22"/>
  <c r="AG29" i="22"/>
  <c r="AG28" i="22"/>
  <c r="AG27" i="22"/>
  <c r="AF23" i="22"/>
  <c r="AE23" i="22"/>
  <c r="AD23" i="22"/>
  <c r="AC23" i="22"/>
  <c r="AB23" i="22"/>
  <c r="AA23" i="22"/>
  <c r="Z23" i="22"/>
  <c r="Y23" i="22"/>
  <c r="X23" i="22"/>
  <c r="W23" i="22"/>
  <c r="V23" i="22"/>
  <c r="U23" i="22"/>
  <c r="T23" i="22"/>
  <c r="S23" i="22"/>
  <c r="R23" i="22"/>
  <c r="Q23" i="22"/>
  <c r="P23" i="22"/>
  <c r="O23" i="22"/>
  <c r="N23" i="22"/>
  <c r="M23" i="22"/>
  <c r="L23" i="22"/>
  <c r="K23" i="22"/>
  <c r="J23" i="22"/>
  <c r="I23" i="22"/>
  <c r="H23" i="22"/>
  <c r="G23" i="22"/>
  <c r="F23" i="22"/>
  <c r="E23" i="22"/>
  <c r="D23" i="22"/>
  <c r="C23" i="22"/>
  <c r="AG22" i="22"/>
  <c r="AG23" i="22" s="1"/>
  <c r="AF21" i="22"/>
  <c r="AE21" i="22"/>
  <c r="AD21" i="22"/>
  <c r="AC21" i="22"/>
  <c r="AB21" i="22"/>
  <c r="AA21" i="22"/>
  <c r="Z21" i="22"/>
  <c r="Y21" i="22"/>
  <c r="X21" i="22"/>
  <c r="W21" i="22"/>
  <c r="V21" i="22"/>
  <c r="U21" i="22"/>
  <c r="T21" i="22"/>
  <c r="S21" i="22"/>
  <c r="R21" i="22"/>
  <c r="Q21" i="22"/>
  <c r="P21" i="22"/>
  <c r="O21" i="22"/>
  <c r="N21" i="22"/>
  <c r="M21" i="22"/>
  <c r="L21" i="22"/>
  <c r="K21" i="22"/>
  <c r="J21" i="22"/>
  <c r="I21" i="22"/>
  <c r="H21" i="22"/>
  <c r="G21" i="22"/>
  <c r="F21" i="22"/>
  <c r="E21" i="22"/>
  <c r="D21" i="22"/>
  <c r="AG20" i="22"/>
  <c r="AF19" i="22"/>
  <c r="AE19" i="22"/>
  <c r="AD19" i="22"/>
  <c r="AC19" i="22"/>
  <c r="AB19" i="22"/>
  <c r="AA19" i="22"/>
  <c r="Z19" i="22"/>
  <c r="Y19" i="22"/>
  <c r="X19" i="22"/>
  <c r="W19" i="22"/>
  <c r="V19" i="22"/>
  <c r="U19" i="22"/>
  <c r="T19" i="22"/>
  <c r="S19" i="22"/>
  <c r="R19" i="22"/>
  <c r="Q19" i="22"/>
  <c r="P19" i="22"/>
  <c r="O19" i="22"/>
  <c r="N19" i="22"/>
  <c r="M19" i="22"/>
  <c r="L19" i="22"/>
  <c r="K19" i="22"/>
  <c r="J19" i="22"/>
  <c r="I19" i="22"/>
  <c r="H19" i="22"/>
  <c r="G19" i="22"/>
  <c r="F19" i="22"/>
  <c r="E19" i="22"/>
  <c r="D19" i="22"/>
  <c r="C19" i="22"/>
  <c r="AG18" i="22"/>
  <c r="AF17" i="22"/>
  <c r="AE17" i="22"/>
  <c r="AD17" i="22"/>
  <c r="AC17" i="22"/>
  <c r="AB17" i="22"/>
  <c r="AA17" i="22"/>
  <c r="Z17" i="22"/>
  <c r="Y17" i="22"/>
  <c r="X17" i="22"/>
  <c r="W17" i="22"/>
  <c r="V17" i="22"/>
  <c r="U17" i="22"/>
  <c r="T17" i="22"/>
  <c r="S17" i="22"/>
  <c r="R17" i="22"/>
  <c r="Q17" i="22"/>
  <c r="P17" i="22"/>
  <c r="O17" i="22"/>
  <c r="N17" i="22"/>
  <c r="M17" i="22"/>
  <c r="L17" i="22"/>
  <c r="K17" i="22"/>
  <c r="J17" i="22"/>
  <c r="I17" i="22"/>
  <c r="H17" i="22"/>
  <c r="G17" i="22"/>
  <c r="F17" i="22"/>
  <c r="E17" i="22"/>
  <c r="D17" i="22"/>
  <c r="AG16" i="22"/>
  <c r="AG17" i="22" s="1"/>
  <c r="C17" i="22"/>
  <c r="AF15" i="22"/>
  <c r="AE15" i="22"/>
  <c r="AD15" i="22"/>
  <c r="AC15" i="22"/>
  <c r="AB15" i="22"/>
  <c r="AA15" i="22"/>
  <c r="Z15" i="22"/>
  <c r="Y15" i="22"/>
  <c r="X15" i="22"/>
  <c r="W15" i="22"/>
  <c r="V15" i="22"/>
  <c r="U15" i="22"/>
  <c r="T15" i="22"/>
  <c r="S15" i="22"/>
  <c r="R15" i="22"/>
  <c r="Q15" i="22"/>
  <c r="P15" i="22"/>
  <c r="O15" i="22"/>
  <c r="N15" i="22"/>
  <c r="M15" i="22"/>
  <c r="L15" i="22"/>
  <c r="K15" i="22"/>
  <c r="J15" i="22"/>
  <c r="I15" i="22"/>
  <c r="H15" i="22"/>
  <c r="G15" i="22"/>
  <c r="F15" i="22"/>
  <c r="E15" i="22"/>
  <c r="D15" i="22"/>
  <c r="AG14" i="22"/>
  <c r="AF13" i="22"/>
  <c r="AE13" i="22"/>
  <c r="AD13" i="22"/>
  <c r="AC13" i="22"/>
  <c r="AB13" i="22"/>
  <c r="AA13" i="22"/>
  <c r="Z13" i="22"/>
  <c r="Y13" i="22"/>
  <c r="X13" i="22"/>
  <c r="W13" i="22"/>
  <c r="V13" i="22"/>
  <c r="U13" i="22"/>
  <c r="T13" i="22"/>
  <c r="S13" i="22"/>
  <c r="R13" i="22"/>
  <c r="Q13" i="22"/>
  <c r="P13" i="22"/>
  <c r="O13" i="22"/>
  <c r="N13" i="22"/>
  <c r="M13" i="22"/>
  <c r="L13" i="22"/>
  <c r="K13" i="22"/>
  <c r="J13" i="22"/>
  <c r="I13" i="22"/>
  <c r="H13" i="22"/>
  <c r="G13" i="22"/>
  <c r="F13" i="22"/>
  <c r="E13" i="22"/>
  <c r="D13" i="22"/>
  <c r="AG12" i="22"/>
  <c r="AF11" i="22"/>
  <c r="AE11" i="22"/>
  <c r="AD11" i="22"/>
  <c r="AC11" i="22"/>
  <c r="AB11" i="22"/>
  <c r="AA11" i="22"/>
  <c r="Z11" i="22"/>
  <c r="Y11" i="22"/>
  <c r="X11" i="22"/>
  <c r="W11" i="22"/>
  <c r="V11" i="22"/>
  <c r="U11" i="22"/>
  <c r="T11" i="22"/>
  <c r="S11" i="22"/>
  <c r="R11" i="22"/>
  <c r="Q11" i="22"/>
  <c r="P11" i="22"/>
  <c r="O11" i="22"/>
  <c r="N11" i="22"/>
  <c r="M11" i="22"/>
  <c r="L11" i="22"/>
  <c r="K11" i="22"/>
  <c r="J11" i="22"/>
  <c r="I11" i="22"/>
  <c r="H11" i="22"/>
  <c r="G11" i="22"/>
  <c r="F11" i="22"/>
  <c r="E11" i="22"/>
  <c r="D11" i="22"/>
  <c r="C11" i="22"/>
  <c r="AG10" i="22"/>
  <c r="AG11" i="22" s="1"/>
  <c r="AF9" i="22"/>
  <c r="AE9" i="22"/>
  <c r="AD9" i="22"/>
  <c r="AC9" i="22"/>
  <c r="AB9" i="22"/>
  <c r="AA9" i="22"/>
  <c r="Z9" i="22"/>
  <c r="Y9" i="22"/>
  <c r="X9" i="22"/>
  <c r="W9" i="22"/>
  <c r="V9" i="22"/>
  <c r="U9" i="22"/>
  <c r="T9" i="22"/>
  <c r="S9" i="22"/>
  <c r="R9" i="22"/>
  <c r="Q9" i="22"/>
  <c r="P9" i="22"/>
  <c r="O9" i="22"/>
  <c r="N9" i="22"/>
  <c r="M9" i="22"/>
  <c r="L9" i="22"/>
  <c r="K9" i="22"/>
  <c r="J9" i="22"/>
  <c r="I9" i="22"/>
  <c r="H9" i="22"/>
  <c r="G9" i="22"/>
  <c r="F9" i="22"/>
  <c r="E9" i="22"/>
  <c r="D9" i="22"/>
  <c r="C9" i="22"/>
  <c r="AG8" i="22"/>
  <c r="AF5" i="22"/>
  <c r="AE5" i="22"/>
  <c r="AD5" i="22"/>
  <c r="AC5" i="22"/>
  <c r="AC6" i="22" s="1"/>
  <c r="AB5" i="22"/>
  <c r="AA5" i="22"/>
  <c r="Z5" i="22"/>
  <c r="Y5" i="22"/>
  <c r="Y6" i="22" s="1"/>
  <c r="X5" i="22"/>
  <c r="W5" i="22"/>
  <c r="V5" i="22"/>
  <c r="U5" i="22"/>
  <c r="U6" i="22" s="1"/>
  <c r="T5" i="22"/>
  <c r="S5" i="22"/>
  <c r="R5" i="22"/>
  <c r="Q5" i="22"/>
  <c r="Q6" i="22" s="1"/>
  <c r="P5" i="22"/>
  <c r="O5" i="22"/>
  <c r="N5" i="22"/>
  <c r="M5" i="22"/>
  <c r="M6" i="22" s="1"/>
  <c r="L5" i="22"/>
  <c r="K5" i="22"/>
  <c r="J5" i="22"/>
  <c r="I5" i="22"/>
  <c r="I6" i="22" s="1"/>
  <c r="H5" i="22"/>
  <c r="G5" i="22"/>
  <c r="F5" i="22"/>
  <c r="E5" i="22"/>
  <c r="E6" i="22" s="1"/>
  <c r="D5" i="22"/>
  <c r="AF4" i="22"/>
  <c r="AE4" i="22"/>
  <c r="AE6" i="22" s="1"/>
  <c r="AD4" i="22"/>
  <c r="AC4" i="22"/>
  <c r="AB4" i="22"/>
  <c r="AA4" i="22"/>
  <c r="AA6" i="22" s="1"/>
  <c r="Z4" i="22"/>
  <c r="Y4" i="22"/>
  <c r="X4" i="22"/>
  <c r="W4" i="22"/>
  <c r="W6" i="22" s="1"/>
  <c r="V4" i="22"/>
  <c r="U4" i="22"/>
  <c r="T4" i="22"/>
  <c r="S4" i="22"/>
  <c r="S6" i="22" s="1"/>
  <c r="R4" i="22"/>
  <c r="Q4" i="22"/>
  <c r="P4" i="22"/>
  <c r="O4" i="22"/>
  <c r="O6" i="22" s="1"/>
  <c r="N4" i="22"/>
  <c r="M4" i="22"/>
  <c r="L4" i="22"/>
  <c r="K4" i="22"/>
  <c r="K6" i="22" s="1"/>
  <c r="J4" i="22"/>
  <c r="I4" i="22"/>
  <c r="H4" i="22"/>
  <c r="G4" i="22"/>
  <c r="G6" i="22" s="1"/>
  <c r="F4" i="22"/>
  <c r="E4" i="22"/>
  <c r="D4" i="22"/>
  <c r="C4" i="22"/>
  <c r="C3" i="22"/>
  <c r="D3" i="22" s="1"/>
  <c r="E3" i="22" s="1"/>
  <c r="F3" i="22" s="1"/>
  <c r="G3" i="22" s="1"/>
  <c r="H3" i="22" s="1"/>
  <c r="I3" i="22" s="1"/>
  <c r="J3" i="22" s="1"/>
  <c r="K3" i="22" s="1"/>
  <c r="L3" i="22" s="1"/>
  <c r="M3" i="22" s="1"/>
  <c r="N3" i="22" s="1"/>
  <c r="O3" i="22" s="1"/>
  <c r="P3" i="22" s="1"/>
  <c r="Q3" i="22" s="1"/>
  <c r="R3" i="22" s="1"/>
  <c r="S3" i="22" s="1"/>
  <c r="T3" i="22" s="1"/>
  <c r="U3" i="22" s="1"/>
  <c r="V3" i="22" s="1"/>
  <c r="W3" i="22" s="1"/>
  <c r="X3" i="22" s="1"/>
  <c r="Y3" i="22" s="1"/>
  <c r="Z3" i="22" s="1"/>
  <c r="AA3" i="22" s="1"/>
  <c r="AB3" i="22" s="1"/>
  <c r="AC3" i="22" s="1"/>
  <c r="AD3" i="22" s="1"/>
  <c r="AE3" i="22" s="1"/>
  <c r="AF3" i="22" s="1"/>
  <c r="D2" i="22"/>
  <c r="E2" i="22" s="1"/>
  <c r="F2" i="22" s="1"/>
  <c r="G2" i="22" s="1"/>
  <c r="H2" i="22" s="1"/>
  <c r="I2" i="22" s="1"/>
  <c r="J2" i="22" s="1"/>
  <c r="K2" i="22" s="1"/>
  <c r="L2" i="22" s="1"/>
  <c r="M2" i="22" s="1"/>
  <c r="N2" i="22" s="1"/>
  <c r="O2" i="22" s="1"/>
  <c r="P2" i="22" s="1"/>
  <c r="Q2" i="22" s="1"/>
  <c r="R2" i="22" s="1"/>
  <c r="S2" i="22" s="1"/>
  <c r="T2" i="22" s="1"/>
  <c r="U2" i="22" s="1"/>
  <c r="V2" i="22" s="1"/>
  <c r="W2" i="22" s="1"/>
  <c r="X2" i="22" s="1"/>
  <c r="Y2" i="22" s="1"/>
  <c r="Z2" i="22" s="1"/>
  <c r="AA2" i="22" s="1"/>
  <c r="AB2" i="22" s="1"/>
  <c r="AC2" i="22" s="1"/>
  <c r="AD2" i="22" s="1"/>
  <c r="AE2" i="22" s="1"/>
  <c r="AF2" i="22" s="1"/>
  <c r="AH34" i="23"/>
  <c r="AH33" i="23"/>
  <c r="AH32" i="23"/>
  <c r="AH19" i="23" s="1"/>
  <c r="AH31" i="23"/>
  <c r="AH29" i="23"/>
  <c r="AH28" i="23"/>
  <c r="AH27" i="23"/>
  <c r="AG23" i="23"/>
  <c r="AF23" i="23"/>
  <c r="AE23" i="23"/>
  <c r="AD23" i="23"/>
  <c r="AC23" i="23"/>
  <c r="AB23" i="23"/>
  <c r="AA23" i="23"/>
  <c r="Z23" i="23"/>
  <c r="Y23" i="23"/>
  <c r="X23" i="23"/>
  <c r="W23" i="23"/>
  <c r="V23" i="23"/>
  <c r="U23" i="23"/>
  <c r="T23" i="23"/>
  <c r="S23" i="23"/>
  <c r="R23" i="23"/>
  <c r="Q23" i="23"/>
  <c r="P23" i="23"/>
  <c r="O23" i="23"/>
  <c r="N23" i="23"/>
  <c r="M23" i="23"/>
  <c r="L23" i="23"/>
  <c r="K23" i="23"/>
  <c r="J23" i="23"/>
  <c r="I23" i="23"/>
  <c r="H23" i="23"/>
  <c r="G23" i="23"/>
  <c r="F23" i="23"/>
  <c r="E23" i="23"/>
  <c r="D23" i="23"/>
  <c r="C23" i="23"/>
  <c r="AH22" i="23"/>
  <c r="AH23" i="23" s="1"/>
  <c r="AG21" i="23"/>
  <c r="AF21" i="23"/>
  <c r="AE21" i="23"/>
  <c r="AD21" i="23"/>
  <c r="AC21" i="23"/>
  <c r="AB21" i="23"/>
  <c r="AA21" i="23"/>
  <c r="Z21" i="23"/>
  <c r="Y21" i="23"/>
  <c r="X21" i="23"/>
  <c r="W21" i="23"/>
  <c r="V21" i="23"/>
  <c r="U21" i="23"/>
  <c r="T21" i="23"/>
  <c r="S21" i="23"/>
  <c r="R21" i="23"/>
  <c r="Q21" i="23"/>
  <c r="P21" i="23"/>
  <c r="O21" i="23"/>
  <c r="N21" i="23"/>
  <c r="M21" i="23"/>
  <c r="L21" i="23"/>
  <c r="K21" i="23"/>
  <c r="J21" i="23"/>
  <c r="I21" i="23"/>
  <c r="H21" i="23"/>
  <c r="G21" i="23"/>
  <c r="F21" i="23"/>
  <c r="E21" i="23"/>
  <c r="D21" i="23"/>
  <c r="AG19" i="23"/>
  <c r="AF19" i="23"/>
  <c r="AE19" i="23"/>
  <c r="AD19" i="23"/>
  <c r="AC19" i="23"/>
  <c r="AB19" i="23"/>
  <c r="AA19" i="23"/>
  <c r="Z19" i="23"/>
  <c r="Y19" i="23"/>
  <c r="X19" i="23"/>
  <c r="W19" i="23"/>
  <c r="V19" i="23"/>
  <c r="U19" i="23"/>
  <c r="T19" i="23"/>
  <c r="S19" i="23"/>
  <c r="R19" i="23"/>
  <c r="Q19" i="23"/>
  <c r="P19" i="23"/>
  <c r="O19" i="23"/>
  <c r="N19" i="23"/>
  <c r="M19" i="23"/>
  <c r="L19" i="23"/>
  <c r="K19" i="23"/>
  <c r="J19" i="23"/>
  <c r="I19" i="23"/>
  <c r="H19" i="23"/>
  <c r="G19" i="23"/>
  <c r="F19" i="23"/>
  <c r="E19" i="23"/>
  <c r="D19" i="23"/>
  <c r="C19" i="23"/>
  <c r="AH18" i="23"/>
  <c r="AG17" i="23"/>
  <c r="AF17" i="23"/>
  <c r="AE17" i="23"/>
  <c r="AD17" i="23"/>
  <c r="AC17" i="23"/>
  <c r="AB17" i="23"/>
  <c r="AA17" i="23"/>
  <c r="Z17" i="23"/>
  <c r="Y17" i="23"/>
  <c r="X17" i="23"/>
  <c r="W17" i="23"/>
  <c r="V17" i="23"/>
  <c r="U17" i="23"/>
  <c r="T17" i="23"/>
  <c r="S17" i="23"/>
  <c r="R17" i="23"/>
  <c r="Q17" i="23"/>
  <c r="P17" i="23"/>
  <c r="O17" i="23"/>
  <c r="N17" i="23"/>
  <c r="M17" i="23"/>
  <c r="L17" i="23"/>
  <c r="K17" i="23"/>
  <c r="J17" i="23"/>
  <c r="I17" i="23"/>
  <c r="H17" i="23"/>
  <c r="G17" i="23"/>
  <c r="F17" i="23"/>
  <c r="E17" i="23"/>
  <c r="D17" i="23"/>
  <c r="AH16" i="23"/>
  <c r="AH17" i="23" s="1"/>
  <c r="C17" i="23"/>
  <c r="AG15" i="23"/>
  <c r="AF15" i="23"/>
  <c r="AE15" i="23"/>
  <c r="AD15" i="23"/>
  <c r="AC15" i="23"/>
  <c r="AB15" i="23"/>
  <c r="AA15" i="23"/>
  <c r="Z15" i="23"/>
  <c r="Y15" i="23"/>
  <c r="X15" i="23"/>
  <c r="W15" i="23"/>
  <c r="V15" i="23"/>
  <c r="U15" i="23"/>
  <c r="T15" i="23"/>
  <c r="S15" i="23"/>
  <c r="R15" i="23"/>
  <c r="Q15" i="23"/>
  <c r="P15" i="23"/>
  <c r="O15" i="23"/>
  <c r="N15" i="23"/>
  <c r="M15" i="23"/>
  <c r="L15" i="23"/>
  <c r="K15" i="23"/>
  <c r="J15" i="23"/>
  <c r="I15" i="23"/>
  <c r="H15" i="23"/>
  <c r="G15" i="23"/>
  <c r="F15" i="23"/>
  <c r="E15" i="23"/>
  <c r="D15" i="23"/>
  <c r="AH14" i="23"/>
  <c r="AG13" i="23"/>
  <c r="AF13" i="23"/>
  <c r="AE13" i="23"/>
  <c r="AD13" i="23"/>
  <c r="AC13" i="23"/>
  <c r="AB13" i="23"/>
  <c r="AA13" i="23"/>
  <c r="Z13" i="23"/>
  <c r="Y13" i="23"/>
  <c r="X13" i="23"/>
  <c r="W13" i="23"/>
  <c r="V13" i="23"/>
  <c r="U13" i="23"/>
  <c r="T13" i="23"/>
  <c r="S13" i="23"/>
  <c r="R13" i="23"/>
  <c r="Q13" i="23"/>
  <c r="P13" i="23"/>
  <c r="O13" i="23"/>
  <c r="N13" i="23"/>
  <c r="M13" i="23"/>
  <c r="L13" i="23"/>
  <c r="K13" i="23"/>
  <c r="J13" i="23"/>
  <c r="I13" i="23"/>
  <c r="H13" i="23"/>
  <c r="G13" i="23"/>
  <c r="F13" i="23"/>
  <c r="E13" i="23"/>
  <c r="D13" i="23"/>
  <c r="C13" i="23"/>
  <c r="AH12" i="23"/>
  <c r="AH13" i="23" s="1"/>
  <c r="AG11" i="23"/>
  <c r="AF11" i="23"/>
  <c r="AE11" i="23"/>
  <c r="AD11" i="23"/>
  <c r="AC11" i="23"/>
  <c r="AB11" i="23"/>
  <c r="AA11" i="23"/>
  <c r="Z11" i="23"/>
  <c r="Y11" i="23"/>
  <c r="X11" i="23"/>
  <c r="W11" i="23"/>
  <c r="V11" i="23"/>
  <c r="U11" i="23"/>
  <c r="T11" i="23"/>
  <c r="S11" i="23"/>
  <c r="R11" i="23"/>
  <c r="Q11" i="23"/>
  <c r="P11" i="23"/>
  <c r="O11" i="23"/>
  <c r="N11" i="23"/>
  <c r="M11" i="23"/>
  <c r="L11" i="23"/>
  <c r="K11" i="23"/>
  <c r="J11" i="23"/>
  <c r="I11" i="23"/>
  <c r="H11" i="23"/>
  <c r="G11" i="23"/>
  <c r="F11" i="23"/>
  <c r="E11" i="23"/>
  <c r="D11" i="23"/>
  <c r="C11" i="23"/>
  <c r="AH10" i="23"/>
  <c r="AG9" i="23"/>
  <c r="AF9" i="23"/>
  <c r="AE9" i="23"/>
  <c r="AD9" i="23"/>
  <c r="AC9" i="23"/>
  <c r="AB9" i="23"/>
  <c r="AA9" i="23"/>
  <c r="Z9" i="23"/>
  <c r="Y9" i="23"/>
  <c r="X9" i="23"/>
  <c r="W9" i="23"/>
  <c r="V9" i="23"/>
  <c r="U9" i="23"/>
  <c r="T9" i="23"/>
  <c r="S9" i="23"/>
  <c r="R9" i="23"/>
  <c r="Q9" i="23"/>
  <c r="P9" i="23"/>
  <c r="O9" i="23"/>
  <c r="N9" i="23"/>
  <c r="M9" i="23"/>
  <c r="L9" i="23"/>
  <c r="K9" i="23"/>
  <c r="J9" i="23"/>
  <c r="I9" i="23"/>
  <c r="H9" i="23"/>
  <c r="G9" i="23"/>
  <c r="F9" i="23"/>
  <c r="E9" i="23"/>
  <c r="D9" i="23"/>
  <c r="C9" i="23"/>
  <c r="AH8" i="23"/>
  <c r="AH9" i="23" s="1"/>
  <c r="AA6" i="23"/>
  <c r="S6" i="23"/>
  <c r="K6" i="23"/>
  <c r="AG5" i="23"/>
  <c r="AF5" i="23"/>
  <c r="AF6" i="23" s="1"/>
  <c r="AE5" i="23"/>
  <c r="AD5" i="23"/>
  <c r="AD6" i="23" s="1"/>
  <c r="AC5" i="23"/>
  <c r="AB5" i="23"/>
  <c r="AB6" i="23" s="1"/>
  <c r="AA5" i="23"/>
  <c r="Z5" i="23"/>
  <c r="Z6" i="23" s="1"/>
  <c r="Y5" i="23"/>
  <c r="X5" i="23"/>
  <c r="X6" i="23" s="1"/>
  <c r="W5" i="23"/>
  <c r="V5" i="23"/>
  <c r="V6" i="23" s="1"/>
  <c r="U5" i="23"/>
  <c r="T5" i="23"/>
  <c r="T6" i="23" s="1"/>
  <c r="S5" i="23"/>
  <c r="R5" i="23"/>
  <c r="R6" i="23" s="1"/>
  <c r="Q5" i="23"/>
  <c r="P5" i="23"/>
  <c r="P6" i="23" s="1"/>
  <c r="O5" i="23"/>
  <c r="N5" i="23"/>
  <c r="N6" i="23" s="1"/>
  <c r="M5" i="23"/>
  <c r="L5" i="23"/>
  <c r="L6" i="23" s="1"/>
  <c r="K5" i="23"/>
  <c r="J5" i="23"/>
  <c r="J6" i="23" s="1"/>
  <c r="I5" i="23"/>
  <c r="H5" i="23"/>
  <c r="H6" i="23" s="1"/>
  <c r="G5" i="23"/>
  <c r="F5" i="23"/>
  <c r="F6" i="23" s="1"/>
  <c r="E5" i="23"/>
  <c r="D5" i="23"/>
  <c r="D6" i="23" s="1"/>
  <c r="AG4" i="23"/>
  <c r="AF4" i="23"/>
  <c r="AE4" i="23"/>
  <c r="AE6" i="23" s="1"/>
  <c r="AD4" i="23"/>
  <c r="AC4" i="23"/>
  <c r="AB4" i="23"/>
  <c r="AA4" i="23"/>
  <c r="Z4" i="23"/>
  <c r="Y4" i="23"/>
  <c r="X4" i="23"/>
  <c r="W4" i="23"/>
  <c r="W6" i="23" s="1"/>
  <c r="V4" i="23"/>
  <c r="U4" i="23"/>
  <c r="T4" i="23"/>
  <c r="S4" i="23"/>
  <c r="R4" i="23"/>
  <c r="Q4" i="23"/>
  <c r="P4" i="23"/>
  <c r="O4" i="23"/>
  <c r="O6" i="23" s="1"/>
  <c r="N4" i="23"/>
  <c r="M4" i="23"/>
  <c r="L4" i="23"/>
  <c r="K4" i="23"/>
  <c r="J4" i="23"/>
  <c r="I4" i="23"/>
  <c r="H4" i="23"/>
  <c r="G4" i="23"/>
  <c r="G6" i="23" s="1"/>
  <c r="F4" i="23"/>
  <c r="E4" i="23"/>
  <c r="D4" i="23"/>
  <c r="C4" i="23"/>
  <c r="AH4" i="23" s="1"/>
  <c r="D3" i="23"/>
  <c r="E3" i="23" s="1"/>
  <c r="F3" i="23" s="1"/>
  <c r="G3" i="23" s="1"/>
  <c r="H3" i="23" s="1"/>
  <c r="I3" i="23" s="1"/>
  <c r="J3" i="23" s="1"/>
  <c r="K3" i="23" s="1"/>
  <c r="L3" i="23" s="1"/>
  <c r="M3" i="23" s="1"/>
  <c r="N3" i="23" s="1"/>
  <c r="O3" i="23" s="1"/>
  <c r="P3" i="23" s="1"/>
  <c r="Q3" i="23" s="1"/>
  <c r="R3" i="23" s="1"/>
  <c r="S3" i="23" s="1"/>
  <c r="T3" i="23" s="1"/>
  <c r="U3" i="23" s="1"/>
  <c r="V3" i="23" s="1"/>
  <c r="W3" i="23" s="1"/>
  <c r="X3" i="23" s="1"/>
  <c r="Y3" i="23" s="1"/>
  <c r="Z3" i="23" s="1"/>
  <c r="AA3" i="23" s="1"/>
  <c r="AB3" i="23" s="1"/>
  <c r="AC3" i="23" s="1"/>
  <c r="AD3" i="23" s="1"/>
  <c r="AE3" i="23" s="1"/>
  <c r="AF3" i="23" s="1"/>
  <c r="AG3" i="23" s="1"/>
  <c r="C3" i="23"/>
  <c r="E2" i="23"/>
  <c r="F2" i="23" s="1"/>
  <c r="G2" i="23" s="1"/>
  <c r="H2" i="23" s="1"/>
  <c r="I2" i="23" s="1"/>
  <c r="J2" i="23" s="1"/>
  <c r="K2" i="23" s="1"/>
  <c r="L2" i="23" s="1"/>
  <c r="M2" i="23" s="1"/>
  <c r="N2" i="23" s="1"/>
  <c r="O2" i="23" s="1"/>
  <c r="P2" i="23" s="1"/>
  <c r="Q2" i="23" s="1"/>
  <c r="R2" i="23" s="1"/>
  <c r="S2" i="23" s="1"/>
  <c r="T2" i="23" s="1"/>
  <c r="U2" i="23" s="1"/>
  <c r="V2" i="23" s="1"/>
  <c r="W2" i="23" s="1"/>
  <c r="X2" i="23" s="1"/>
  <c r="Y2" i="23" s="1"/>
  <c r="Z2" i="23" s="1"/>
  <c r="AA2" i="23" s="1"/>
  <c r="AB2" i="23" s="1"/>
  <c r="AC2" i="23" s="1"/>
  <c r="AD2" i="23" s="1"/>
  <c r="AE2" i="23" s="1"/>
  <c r="AF2" i="23" s="1"/>
  <c r="AG2" i="23" s="1"/>
  <c r="D2" i="23"/>
  <c r="C23" i="24"/>
  <c r="AG33" i="24"/>
  <c r="AG32" i="24"/>
  <c r="AG19" i="24" s="1"/>
  <c r="AG31" i="24"/>
  <c r="AG29" i="24"/>
  <c r="AG28" i="24"/>
  <c r="AG27" i="24"/>
  <c r="AF23" i="24"/>
  <c r="AE23" i="24"/>
  <c r="AD23" i="24"/>
  <c r="AC23" i="24"/>
  <c r="AB23" i="24"/>
  <c r="AA23" i="24"/>
  <c r="Z23" i="24"/>
  <c r="Y23" i="24"/>
  <c r="X23" i="24"/>
  <c r="W23" i="24"/>
  <c r="V23" i="24"/>
  <c r="U23" i="24"/>
  <c r="T23" i="24"/>
  <c r="S23" i="24"/>
  <c r="R23" i="24"/>
  <c r="Q23" i="24"/>
  <c r="P23" i="24"/>
  <c r="O23" i="24"/>
  <c r="N23" i="24"/>
  <c r="M23" i="24"/>
  <c r="L23" i="24"/>
  <c r="K23" i="24"/>
  <c r="J23" i="24"/>
  <c r="I23" i="24"/>
  <c r="H23" i="24"/>
  <c r="G23" i="24"/>
  <c r="F23" i="24"/>
  <c r="E23" i="24"/>
  <c r="D23" i="24"/>
  <c r="AG22" i="24"/>
  <c r="AF21" i="24"/>
  <c r="AE21" i="24"/>
  <c r="AD21" i="24"/>
  <c r="AC21" i="24"/>
  <c r="AB21" i="24"/>
  <c r="AA21" i="24"/>
  <c r="Z21" i="24"/>
  <c r="Y21" i="24"/>
  <c r="X21" i="24"/>
  <c r="W21" i="24"/>
  <c r="V21" i="24"/>
  <c r="U21" i="24"/>
  <c r="T21" i="24"/>
  <c r="S21" i="24"/>
  <c r="R21" i="24"/>
  <c r="Q21" i="24"/>
  <c r="P21" i="24"/>
  <c r="O21" i="24"/>
  <c r="N21" i="24"/>
  <c r="M21" i="24"/>
  <c r="L21" i="24"/>
  <c r="K21" i="24"/>
  <c r="J21" i="24"/>
  <c r="I21" i="24"/>
  <c r="H21" i="24"/>
  <c r="G21" i="24"/>
  <c r="F21" i="24"/>
  <c r="E21" i="24"/>
  <c r="D21" i="24"/>
  <c r="AF19" i="24"/>
  <c r="AE19" i="24"/>
  <c r="AD19" i="24"/>
  <c r="AC19" i="24"/>
  <c r="AB19" i="24"/>
  <c r="AA19" i="24"/>
  <c r="Z19" i="24"/>
  <c r="Y19" i="24"/>
  <c r="X19" i="24"/>
  <c r="W19" i="24"/>
  <c r="V19" i="24"/>
  <c r="U19" i="24"/>
  <c r="T19" i="24"/>
  <c r="S19" i="24"/>
  <c r="R19" i="24"/>
  <c r="Q19" i="24"/>
  <c r="P19" i="24"/>
  <c r="O19" i="24"/>
  <c r="N19" i="24"/>
  <c r="M19" i="24"/>
  <c r="L19" i="24"/>
  <c r="K19" i="24"/>
  <c r="J19" i="24"/>
  <c r="I19" i="24"/>
  <c r="H19" i="24"/>
  <c r="G19" i="24"/>
  <c r="F19" i="24"/>
  <c r="E19" i="24"/>
  <c r="D19" i="24"/>
  <c r="C19" i="24"/>
  <c r="AG18" i="24"/>
  <c r="AF17" i="24"/>
  <c r="AE17" i="24"/>
  <c r="AD17" i="24"/>
  <c r="AC17" i="24"/>
  <c r="AB17" i="24"/>
  <c r="AA17" i="24"/>
  <c r="Z17" i="24"/>
  <c r="Y17" i="24"/>
  <c r="X17" i="24"/>
  <c r="W17" i="24"/>
  <c r="V17" i="24"/>
  <c r="U17" i="24"/>
  <c r="T17" i="24"/>
  <c r="S17" i="24"/>
  <c r="R17" i="24"/>
  <c r="Q17" i="24"/>
  <c r="P17" i="24"/>
  <c r="O17" i="24"/>
  <c r="N17" i="24"/>
  <c r="M17" i="24"/>
  <c r="L17" i="24"/>
  <c r="K17" i="24"/>
  <c r="J17" i="24"/>
  <c r="I17" i="24"/>
  <c r="H17" i="24"/>
  <c r="G17" i="24"/>
  <c r="F17" i="24"/>
  <c r="E17" i="24"/>
  <c r="D17" i="24"/>
  <c r="AF15" i="24"/>
  <c r="AE15" i="24"/>
  <c r="AD15" i="24"/>
  <c r="AC15" i="24"/>
  <c r="AB15" i="24"/>
  <c r="AA15" i="24"/>
  <c r="Z15" i="24"/>
  <c r="Y15" i="24"/>
  <c r="X15" i="24"/>
  <c r="W15" i="24"/>
  <c r="V15" i="24"/>
  <c r="U15" i="24"/>
  <c r="T15" i="24"/>
  <c r="S15" i="24"/>
  <c r="R15" i="24"/>
  <c r="Q15" i="24"/>
  <c r="P15" i="24"/>
  <c r="O15" i="24"/>
  <c r="N15" i="24"/>
  <c r="M15" i="24"/>
  <c r="L15" i="24"/>
  <c r="K15" i="24"/>
  <c r="J15" i="24"/>
  <c r="I15" i="24"/>
  <c r="H15" i="24"/>
  <c r="G15" i="24"/>
  <c r="F15" i="24"/>
  <c r="E15" i="24"/>
  <c r="D15" i="24"/>
  <c r="AG14" i="24"/>
  <c r="AF13" i="24"/>
  <c r="AE13" i="24"/>
  <c r="AD13" i="24"/>
  <c r="AC13" i="24"/>
  <c r="AB13" i="24"/>
  <c r="AA13" i="24"/>
  <c r="Z13" i="24"/>
  <c r="Y13" i="24"/>
  <c r="X13" i="24"/>
  <c r="W13" i="24"/>
  <c r="V13" i="24"/>
  <c r="U13" i="24"/>
  <c r="T13" i="24"/>
  <c r="S13" i="24"/>
  <c r="R13" i="24"/>
  <c r="Q13" i="24"/>
  <c r="P13" i="24"/>
  <c r="O13" i="24"/>
  <c r="N13" i="24"/>
  <c r="M13" i="24"/>
  <c r="L13" i="24"/>
  <c r="K13" i="24"/>
  <c r="J13" i="24"/>
  <c r="I13" i="24"/>
  <c r="H13" i="24"/>
  <c r="G13" i="24"/>
  <c r="F13" i="24"/>
  <c r="E13" i="24"/>
  <c r="D13" i="24"/>
  <c r="C13" i="24"/>
  <c r="AG12" i="24"/>
  <c r="AG13" i="24" s="1"/>
  <c r="AF11" i="24"/>
  <c r="AE11" i="24"/>
  <c r="AD11" i="24"/>
  <c r="AC11" i="24"/>
  <c r="AB11" i="24"/>
  <c r="AA11" i="24"/>
  <c r="Z11" i="24"/>
  <c r="Y11" i="24"/>
  <c r="X11" i="24"/>
  <c r="W11" i="24"/>
  <c r="V11" i="24"/>
  <c r="U11" i="24"/>
  <c r="T11" i="24"/>
  <c r="S11" i="24"/>
  <c r="R11" i="24"/>
  <c r="Q11" i="24"/>
  <c r="P11" i="24"/>
  <c r="O11" i="24"/>
  <c r="N11" i="24"/>
  <c r="M11" i="24"/>
  <c r="L11" i="24"/>
  <c r="K11" i="24"/>
  <c r="J11" i="24"/>
  <c r="I11" i="24"/>
  <c r="H11" i="24"/>
  <c r="G11" i="24"/>
  <c r="F11" i="24"/>
  <c r="E11" i="24"/>
  <c r="D11" i="24"/>
  <c r="AG10" i="24"/>
  <c r="AF9" i="24"/>
  <c r="AE9" i="24"/>
  <c r="AD9" i="24"/>
  <c r="AC9" i="24"/>
  <c r="AB9" i="24"/>
  <c r="AA9" i="24"/>
  <c r="Z9" i="24"/>
  <c r="Y9" i="24"/>
  <c r="X9" i="24"/>
  <c r="W9" i="24"/>
  <c r="V9" i="24"/>
  <c r="U9" i="24"/>
  <c r="T9" i="24"/>
  <c r="S9" i="24"/>
  <c r="R9" i="24"/>
  <c r="Q9" i="24"/>
  <c r="P9" i="24"/>
  <c r="O9" i="24"/>
  <c r="N9" i="24"/>
  <c r="M9" i="24"/>
  <c r="L9" i="24"/>
  <c r="K9" i="24"/>
  <c r="J9" i="24"/>
  <c r="I9" i="24"/>
  <c r="H9" i="24"/>
  <c r="G9" i="24"/>
  <c r="F9" i="24"/>
  <c r="E9" i="24"/>
  <c r="D9" i="24"/>
  <c r="C9" i="24"/>
  <c r="AG8" i="24"/>
  <c r="AG9" i="24" s="1"/>
  <c r="W6" i="24"/>
  <c r="AF5" i="24"/>
  <c r="AE5" i="24"/>
  <c r="AE6" i="24" s="1"/>
  <c r="AD5" i="24"/>
  <c r="AC5" i="24"/>
  <c r="AC6" i="24" s="1"/>
  <c r="AB5" i="24"/>
  <c r="AA5" i="24"/>
  <c r="AA6" i="24" s="1"/>
  <c r="Z5" i="24"/>
  <c r="Y5" i="24"/>
  <c r="Y6" i="24" s="1"/>
  <c r="X5" i="24"/>
  <c r="W5" i="24"/>
  <c r="V5" i="24"/>
  <c r="U5" i="24"/>
  <c r="U6" i="24" s="1"/>
  <c r="T5" i="24"/>
  <c r="S5" i="24"/>
  <c r="S6" i="24" s="1"/>
  <c r="R5" i="24"/>
  <c r="Q5" i="24"/>
  <c r="Q6" i="24" s="1"/>
  <c r="P5" i="24"/>
  <c r="O5" i="24"/>
  <c r="O6" i="24" s="1"/>
  <c r="N5" i="24"/>
  <c r="M5" i="24"/>
  <c r="M6" i="24" s="1"/>
  <c r="L5" i="24"/>
  <c r="K5" i="24"/>
  <c r="K6" i="24" s="1"/>
  <c r="J5" i="24"/>
  <c r="I5" i="24"/>
  <c r="I6" i="24" s="1"/>
  <c r="H5" i="24"/>
  <c r="G5" i="24"/>
  <c r="G6" i="24" s="1"/>
  <c r="F5" i="24"/>
  <c r="E5" i="24"/>
  <c r="E6" i="24" s="1"/>
  <c r="D5" i="24"/>
  <c r="AF4" i="24"/>
  <c r="AE4" i="24"/>
  <c r="AD4" i="24"/>
  <c r="AC4" i="24"/>
  <c r="AB4" i="24"/>
  <c r="AA4" i="24"/>
  <c r="Z4" i="24"/>
  <c r="Y4" i="24"/>
  <c r="X4" i="24"/>
  <c r="W4" i="24"/>
  <c r="V4" i="24"/>
  <c r="U4" i="24"/>
  <c r="T4" i="24"/>
  <c r="S4" i="24"/>
  <c r="R4" i="24"/>
  <c r="Q4" i="24"/>
  <c r="P4" i="24"/>
  <c r="O4" i="24"/>
  <c r="N4" i="24"/>
  <c r="M4" i="24"/>
  <c r="L4" i="24"/>
  <c r="K4" i="24"/>
  <c r="J4" i="24"/>
  <c r="I4" i="24"/>
  <c r="H4" i="24"/>
  <c r="G4" i="24"/>
  <c r="F4" i="24"/>
  <c r="E4" i="24"/>
  <c r="D4" i="24"/>
  <c r="C4" i="24"/>
  <c r="E3" i="24"/>
  <c r="F3" i="24" s="1"/>
  <c r="G3" i="24" s="1"/>
  <c r="H3" i="24" s="1"/>
  <c r="I3" i="24" s="1"/>
  <c r="J3" i="24" s="1"/>
  <c r="K3" i="24" s="1"/>
  <c r="L3" i="24" s="1"/>
  <c r="M3" i="24" s="1"/>
  <c r="N3" i="24" s="1"/>
  <c r="O3" i="24" s="1"/>
  <c r="P3" i="24" s="1"/>
  <c r="Q3" i="24" s="1"/>
  <c r="R3" i="24" s="1"/>
  <c r="S3" i="24" s="1"/>
  <c r="T3" i="24" s="1"/>
  <c r="U3" i="24" s="1"/>
  <c r="V3" i="24" s="1"/>
  <c r="W3" i="24" s="1"/>
  <c r="X3" i="24" s="1"/>
  <c r="Y3" i="24" s="1"/>
  <c r="Z3" i="24" s="1"/>
  <c r="AA3" i="24" s="1"/>
  <c r="AB3" i="24" s="1"/>
  <c r="AC3" i="24" s="1"/>
  <c r="AD3" i="24" s="1"/>
  <c r="AE3" i="24" s="1"/>
  <c r="AF3" i="24" s="1"/>
  <c r="C3" i="24"/>
  <c r="D3" i="24" s="1"/>
  <c r="D2" i="24"/>
  <c r="E2" i="24" s="1"/>
  <c r="F2" i="24" s="1"/>
  <c r="G2" i="24" s="1"/>
  <c r="H2" i="24" s="1"/>
  <c r="I2" i="24" s="1"/>
  <c r="J2" i="24" s="1"/>
  <c r="K2" i="24" s="1"/>
  <c r="L2" i="24" s="1"/>
  <c r="M2" i="24" s="1"/>
  <c r="N2" i="24" s="1"/>
  <c r="O2" i="24" s="1"/>
  <c r="P2" i="24" s="1"/>
  <c r="Q2" i="24" s="1"/>
  <c r="R2" i="24" s="1"/>
  <c r="S2" i="24" s="1"/>
  <c r="T2" i="24" s="1"/>
  <c r="U2" i="24" s="1"/>
  <c r="V2" i="24" s="1"/>
  <c r="W2" i="24" s="1"/>
  <c r="X2" i="24" s="1"/>
  <c r="Y2" i="24" s="1"/>
  <c r="Z2" i="24" s="1"/>
  <c r="AA2" i="24" s="1"/>
  <c r="AB2" i="24" s="1"/>
  <c r="AC2" i="24" s="1"/>
  <c r="AD2" i="24" s="1"/>
  <c r="AE2" i="24" s="1"/>
  <c r="AF2" i="24" s="1"/>
  <c r="AH34" i="25"/>
  <c r="AH33" i="25"/>
  <c r="AH32" i="25"/>
  <c r="AH19" i="25" s="1"/>
  <c r="AH31" i="25"/>
  <c r="AH30" i="25"/>
  <c r="AH29" i="25"/>
  <c r="AH28" i="25"/>
  <c r="AH27" i="25"/>
  <c r="AG23" i="25"/>
  <c r="AF23" i="25"/>
  <c r="AE23" i="25"/>
  <c r="AD23" i="25"/>
  <c r="AC23" i="25"/>
  <c r="AB23" i="25"/>
  <c r="AA23" i="25"/>
  <c r="Z23" i="25"/>
  <c r="Y23" i="25"/>
  <c r="X23" i="25"/>
  <c r="W23" i="25"/>
  <c r="V23" i="25"/>
  <c r="U23" i="25"/>
  <c r="T23" i="25"/>
  <c r="S23" i="25"/>
  <c r="R23" i="25"/>
  <c r="Q23" i="25"/>
  <c r="P23" i="25"/>
  <c r="O23" i="25"/>
  <c r="N23" i="25"/>
  <c r="M23" i="25"/>
  <c r="L23" i="25"/>
  <c r="K23" i="25"/>
  <c r="J23" i="25"/>
  <c r="I23" i="25"/>
  <c r="H23" i="25"/>
  <c r="G23" i="25"/>
  <c r="F23" i="25"/>
  <c r="E23" i="25"/>
  <c r="D23" i="25"/>
  <c r="AH22" i="25"/>
  <c r="AH23" i="25" s="1"/>
  <c r="AG21" i="25"/>
  <c r="AF21" i="25"/>
  <c r="AE21" i="25"/>
  <c r="AD21" i="25"/>
  <c r="AC21" i="25"/>
  <c r="AB21" i="25"/>
  <c r="AA21" i="25"/>
  <c r="Z21" i="25"/>
  <c r="Y21" i="25"/>
  <c r="X21" i="25"/>
  <c r="W21" i="25"/>
  <c r="V21" i="25"/>
  <c r="U21" i="25"/>
  <c r="T21" i="25"/>
  <c r="S21" i="25"/>
  <c r="R21" i="25"/>
  <c r="Q21" i="25"/>
  <c r="P21" i="25"/>
  <c r="O21" i="25"/>
  <c r="N21" i="25"/>
  <c r="M21" i="25"/>
  <c r="L21" i="25"/>
  <c r="K21" i="25"/>
  <c r="J21" i="25"/>
  <c r="I21" i="25"/>
  <c r="H21" i="25"/>
  <c r="G21" i="25"/>
  <c r="F21" i="25"/>
  <c r="E21" i="25"/>
  <c r="D21" i="25"/>
  <c r="AH20" i="25"/>
  <c r="AH21" i="25" s="1"/>
  <c r="C21" i="25"/>
  <c r="AG19" i="25"/>
  <c r="AF19" i="25"/>
  <c r="AE19" i="25"/>
  <c r="AD19" i="25"/>
  <c r="AC19" i="25"/>
  <c r="AB19" i="25"/>
  <c r="AA19" i="25"/>
  <c r="Z19" i="25"/>
  <c r="Y19" i="25"/>
  <c r="X19" i="25"/>
  <c r="W19" i="25"/>
  <c r="V19" i="25"/>
  <c r="U19" i="25"/>
  <c r="T19" i="25"/>
  <c r="S19" i="25"/>
  <c r="R19" i="25"/>
  <c r="Q19" i="25"/>
  <c r="P19" i="25"/>
  <c r="O19" i="25"/>
  <c r="N19" i="25"/>
  <c r="M19" i="25"/>
  <c r="L19" i="25"/>
  <c r="K19" i="25"/>
  <c r="J19" i="25"/>
  <c r="I19" i="25"/>
  <c r="H19" i="25"/>
  <c r="G19" i="25"/>
  <c r="F19" i="25"/>
  <c r="E19" i="25"/>
  <c r="D19" i="25"/>
  <c r="C19" i="25"/>
  <c r="AH18" i="25"/>
  <c r="AG17" i="25"/>
  <c r="AF17" i="25"/>
  <c r="AE17" i="25"/>
  <c r="AD17" i="25"/>
  <c r="AC17" i="25"/>
  <c r="AB17" i="25"/>
  <c r="AA17" i="25"/>
  <c r="Z17" i="25"/>
  <c r="Y17" i="25"/>
  <c r="X17" i="25"/>
  <c r="W17" i="25"/>
  <c r="V17" i="25"/>
  <c r="U17" i="25"/>
  <c r="T17" i="25"/>
  <c r="S17" i="25"/>
  <c r="R17" i="25"/>
  <c r="Q17" i="25"/>
  <c r="P17" i="25"/>
  <c r="O17" i="25"/>
  <c r="N17" i="25"/>
  <c r="M17" i="25"/>
  <c r="L17" i="25"/>
  <c r="K17" i="25"/>
  <c r="J17" i="25"/>
  <c r="I17" i="25"/>
  <c r="H17" i="25"/>
  <c r="G17" i="25"/>
  <c r="F17" i="25"/>
  <c r="E17" i="25"/>
  <c r="D17" i="25"/>
  <c r="C17" i="25"/>
  <c r="AG15" i="25"/>
  <c r="AF15" i="25"/>
  <c r="AE15" i="25"/>
  <c r="AD15" i="25"/>
  <c r="AC15" i="25"/>
  <c r="AB15" i="25"/>
  <c r="AA15" i="25"/>
  <c r="Z15" i="25"/>
  <c r="Y15" i="25"/>
  <c r="X15" i="25"/>
  <c r="W15" i="25"/>
  <c r="V15" i="25"/>
  <c r="U15" i="25"/>
  <c r="T15" i="25"/>
  <c r="S15" i="25"/>
  <c r="R15" i="25"/>
  <c r="Q15" i="25"/>
  <c r="P15" i="25"/>
  <c r="O15" i="25"/>
  <c r="N15" i="25"/>
  <c r="M15" i="25"/>
  <c r="L15" i="25"/>
  <c r="K15" i="25"/>
  <c r="J15" i="25"/>
  <c r="I15" i="25"/>
  <c r="H15" i="25"/>
  <c r="G15" i="25"/>
  <c r="F15" i="25"/>
  <c r="E15" i="25"/>
  <c r="D15" i="25"/>
  <c r="C15" i="25"/>
  <c r="AH14" i="25"/>
  <c r="AG13" i="25"/>
  <c r="AF13" i="25"/>
  <c r="AE13" i="25"/>
  <c r="AD13" i="25"/>
  <c r="AC13" i="25"/>
  <c r="AB13" i="25"/>
  <c r="AA13" i="25"/>
  <c r="Z13" i="25"/>
  <c r="Y13" i="25"/>
  <c r="X13" i="25"/>
  <c r="W13" i="25"/>
  <c r="V13" i="25"/>
  <c r="U13" i="25"/>
  <c r="T13" i="25"/>
  <c r="S13" i="25"/>
  <c r="R13" i="25"/>
  <c r="Q13" i="25"/>
  <c r="P13" i="25"/>
  <c r="O13" i="25"/>
  <c r="N13" i="25"/>
  <c r="M13" i="25"/>
  <c r="L13" i="25"/>
  <c r="K13" i="25"/>
  <c r="J13" i="25"/>
  <c r="I13" i="25"/>
  <c r="H13" i="25"/>
  <c r="G13" i="25"/>
  <c r="F13" i="25"/>
  <c r="E13" i="25"/>
  <c r="D13" i="25"/>
  <c r="AH12" i="25"/>
  <c r="C13" i="25"/>
  <c r="AG11" i="25"/>
  <c r="AF11" i="25"/>
  <c r="AE11" i="25"/>
  <c r="AD11" i="25"/>
  <c r="AC11" i="25"/>
  <c r="AB11" i="25"/>
  <c r="AA11" i="25"/>
  <c r="Z11" i="25"/>
  <c r="Y11" i="25"/>
  <c r="X11" i="25"/>
  <c r="W11" i="25"/>
  <c r="V11" i="25"/>
  <c r="U11" i="25"/>
  <c r="T11" i="25"/>
  <c r="S11" i="25"/>
  <c r="R11" i="25"/>
  <c r="Q11" i="25"/>
  <c r="P11" i="25"/>
  <c r="O11" i="25"/>
  <c r="N11" i="25"/>
  <c r="M11" i="25"/>
  <c r="L11" i="25"/>
  <c r="K11" i="25"/>
  <c r="J11" i="25"/>
  <c r="I11" i="25"/>
  <c r="H11" i="25"/>
  <c r="G11" i="25"/>
  <c r="F11" i="25"/>
  <c r="E11" i="25"/>
  <c r="D11" i="25"/>
  <c r="C11" i="25"/>
  <c r="AH10" i="25"/>
  <c r="AG9" i="25"/>
  <c r="AF9" i="25"/>
  <c r="AE9" i="25"/>
  <c r="AD9" i="25"/>
  <c r="AC9" i="25"/>
  <c r="AB9" i="25"/>
  <c r="AA9" i="25"/>
  <c r="Z9" i="25"/>
  <c r="Y9" i="25"/>
  <c r="X9" i="25"/>
  <c r="W9" i="25"/>
  <c r="V9" i="25"/>
  <c r="U9" i="25"/>
  <c r="T9" i="25"/>
  <c r="S9" i="25"/>
  <c r="R9" i="25"/>
  <c r="Q9" i="25"/>
  <c r="P9" i="25"/>
  <c r="O9" i="25"/>
  <c r="N9" i="25"/>
  <c r="M9" i="25"/>
  <c r="L9" i="25"/>
  <c r="K9" i="25"/>
  <c r="J9" i="25"/>
  <c r="I9" i="25"/>
  <c r="H9" i="25"/>
  <c r="G9" i="25"/>
  <c r="F9" i="25"/>
  <c r="E9" i="25"/>
  <c r="D9" i="25"/>
  <c r="C9" i="25"/>
  <c r="AH8" i="25"/>
  <c r="AH9" i="25" s="1"/>
  <c r="AG5" i="25"/>
  <c r="AG6" i="25" s="1"/>
  <c r="AF5" i="25"/>
  <c r="AE5" i="25"/>
  <c r="AE6" i="25" s="1"/>
  <c r="AD5" i="25"/>
  <c r="AD6" i="25" s="1"/>
  <c r="AC5" i="25"/>
  <c r="AC6" i="25" s="1"/>
  <c r="AB5" i="25"/>
  <c r="AA5" i="25"/>
  <c r="AA6" i="25" s="1"/>
  <c r="Z5" i="25"/>
  <c r="Z6" i="25" s="1"/>
  <c r="Y5" i="25"/>
  <c r="Y6" i="25" s="1"/>
  <c r="X5" i="25"/>
  <c r="W5" i="25"/>
  <c r="W6" i="25" s="1"/>
  <c r="V5" i="25"/>
  <c r="V6" i="25" s="1"/>
  <c r="U5" i="25"/>
  <c r="U6" i="25" s="1"/>
  <c r="T5" i="25"/>
  <c r="S5" i="25"/>
  <c r="S6" i="25" s="1"/>
  <c r="R5" i="25"/>
  <c r="R6" i="25" s="1"/>
  <c r="Q5" i="25"/>
  <c r="Q6" i="25" s="1"/>
  <c r="P5" i="25"/>
  <c r="O5" i="25"/>
  <c r="O6" i="25" s="1"/>
  <c r="N5" i="25"/>
  <c r="N6" i="25" s="1"/>
  <c r="M5" i="25"/>
  <c r="M6" i="25" s="1"/>
  <c r="L5" i="25"/>
  <c r="K5" i="25"/>
  <c r="K6" i="25" s="1"/>
  <c r="J5" i="25"/>
  <c r="J6" i="25" s="1"/>
  <c r="I5" i="25"/>
  <c r="I6" i="25" s="1"/>
  <c r="H5" i="25"/>
  <c r="G5" i="25"/>
  <c r="G6" i="25" s="1"/>
  <c r="F5" i="25"/>
  <c r="F6" i="25" s="1"/>
  <c r="E5" i="25"/>
  <c r="E6" i="25" s="1"/>
  <c r="D5" i="25"/>
  <c r="AG4" i="25"/>
  <c r="AF4" i="25"/>
  <c r="AF6" i="25" s="1"/>
  <c r="AE4" i="25"/>
  <c r="AD4" i="25"/>
  <c r="AC4" i="25"/>
  <c r="AB4" i="25"/>
  <c r="AB6" i="25" s="1"/>
  <c r="AA4" i="25"/>
  <c r="Z4" i="25"/>
  <c r="Y4" i="25"/>
  <c r="X4" i="25"/>
  <c r="X6" i="25" s="1"/>
  <c r="W4" i="25"/>
  <c r="V4" i="25"/>
  <c r="U4" i="25"/>
  <c r="T4" i="25"/>
  <c r="T6" i="25" s="1"/>
  <c r="S4" i="25"/>
  <c r="R4" i="25"/>
  <c r="Q4" i="25"/>
  <c r="P4" i="25"/>
  <c r="P6" i="25" s="1"/>
  <c r="O4" i="25"/>
  <c r="N4" i="25"/>
  <c r="M4" i="25"/>
  <c r="L4" i="25"/>
  <c r="L6" i="25" s="1"/>
  <c r="K4" i="25"/>
  <c r="J4" i="25"/>
  <c r="I4" i="25"/>
  <c r="H4" i="25"/>
  <c r="H6" i="25" s="1"/>
  <c r="G4" i="25"/>
  <c r="F4" i="25"/>
  <c r="E4" i="25"/>
  <c r="D4" i="25"/>
  <c r="D6" i="25" s="1"/>
  <c r="C4" i="25"/>
  <c r="E3" i="25"/>
  <c r="F3" i="25" s="1"/>
  <c r="G3" i="25" s="1"/>
  <c r="H3" i="25" s="1"/>
  <c r="I3" i="25" s="1"/>
  <c r="J3" i="25" s="1"/>
  <c r="K3" i="25" s="1"/>
  <c r="L3" i="25" s="1"/>
  <c r="M3" i="25" s="1"/>
  <c r="N3" i="25" s="1"/>
  <c r="O3" i="25" s="1"/>
  <c r="P3" i="25" s="1"/>
  <c r="Q3" i="25" s="1"/>
  <c r="R3" i="25" s="1"/>
  <c r="S3" i="25" s="1"/>
  <c r="T3" i="25" s="1"/>
  <c r="U3" i="25" s="1"/>
  <c r="V3" i="25" s="1"/>
  <c r="W3" i="25" s="1"/>
  <c r="X3" i="25" s="1"/>
  <c r="Y3" i="25" s="1"/>
  <c r="Z3" i="25" s="1"/>
  <c r="AA3" i="25" s="1"/>
  <c r="AB3" i="25" s="1"/>
  <c r="AC3" i="25" s="1"/>
  <c r="AD3" i="25" s="1"/>
  <c r="AE3" i="25" s="1"/>
  <c r="AF3" i="25" s="1"/>
  <c r="AG3" i="25" s="1"/>
  <c r="C3" i="25"/>
  <c r="D3" i="25" s="1"/>
  <c r="F2" i="25"/>
  <c r="G2" i="25" s="1"/>
  <c r="H2" i="25" s="1"/>
  <c r="I2" i="25" s="1"/>
  <c r="J2" i="25" s="1"/>
  <c r="K2" i="25" s="1"/>
  <c r="L2" i="25" s="1"/>
  <c r="M2" i="25" s="1"/>
  <c r="N2" i="25" s="1"/>
  <c r="O2" i="25" s="1"/>
  <c r="P2" i="25" s="1"/>
  <c r="Q2" i="25" s="1"/>
  <c r="R2" i="25" s="1"/>
  <c r="S2" i="25" s="1"/>
  <c r="T2" i="25" s="1"/>
  <c r="U2" i="25" s="1"/>
  <c r="V2" i="25" s="1"/>
  <c r="W2" i="25" s="1"/>
  <c r="X2" i="25" s="1"/>
  <c r="Y2" i="25" s="1"/>
  <c r="Z2" i="25" s="1"/>
  <c r="AA2" i="25" s="1"/>
  <c r="AB2" i="25" s="1"/>
  <c r="AC2" i="25" s="1"/>
  <c r="AD2" i="25" s="1"/>
  <c r="AE2" i="25" s="1"/>
  <c r="AF2" i="25" s="1"/>
  <c r="AG2" i="25" s="1"/>
  <c r="D2" i="25"/>
  <c r="E2" i="25" s="1"/>
  <c r="AE34" i="15"/>
  <c r="AE33" i="15"/>
  <c r="AE32" i="15"/>
  <c r="AE19" i="15" s="1"/>
  <c r="AE31" i="15"/>
  <c r="AE30" i="15"/>
  <c r="AE29" i="15"/>
  <c r="AE28" i="15"/>
  <c r="AE11" i="15" s="1"/>
  <c r="AE27" i="15"/>
  <c r="AD23" i="15"/>
  <c r="AC23" i="15"/>
  <c r="AB23" i="15"/>
  <c r="AA23" i="15"/>
  <c r="Z23" i="15"/>
  <c r="Y23" i="15"/>
  <c r="X23" i="15"/>
  <c r="W23" i="15"/>
  <c r="V23" i="15"/>
  <c r="U23" i="15"/>
  <c r="T23" i="15"/>
  <c r="S23" i="15"/>
  <c r="R23" i="15"/>
  <c r="Q23" i="15"/>
  <c r="P23" i="15"/>
  <c r="O23" i="15"/>
  <c r="N23" i="15"/>
  <c r="M23" i="15"/>
  <c r="L23" i="15"/>
  <c r="K23" i="15"/>
  <c r="J23" i="15"/>
  <c r="I23" i="15"/>
  <c r="H23" i="15"/>
  <c r="G23" i="15"/>
  <c r="F23" i="15"/>
  <c r="E23" i="15"/>
  <c r="D23" i="15"/>
  <c r="AE22" i="15"/>
  <c r="AD21" i="15"/>
  <c r="AC21" i="15"/>
  <c r="AB21" i="15"/>
  <c r="AA21" i="15"/>
  <c r="Z21" i="15"/>
  <c r="Y21" i="15"/>
  <c r="X21" i="15"/>
  <c r="W21" i="15"/>
  <c r="V21" i="15"/>
  <c r="U21" i="15"/>
  <c r="T21" i="15"/>
  <c r="S21" i="15"/>
  <c r="R21" i="15"/>
  <c r="Q21" i="15"/>
  <c r="P21" i="15"/>
  <c r="O21" i="15"/>
  <c r="N21" i="15"/>
  <c r="M21" i="15"/>
  <c r="L21" i="15"/>
  <c r="K21" i="15"/>
  <c r="J21" i="15"/>
  <c r="I21" i="15"/>
  <c r="H21" i="15"/>
  <c r="G21" i="15"/>
  <c r="F21" i="15"/>
  <c r="E21" i="15"/>
  <c r="D21" i="15"/>
  <c r="C21" i="15"/>
  <c r="AD19" i="15"/>
  <c r="AC19" i="15"/>
  <c r="AB19" i="15"/>
  <c r="AA19" i="15"/>
  <c r="Z19" i="15"/>
  <c r="Y19" i="15"/>
  <c r="X19" i="15"/>
  <c r="W19" i="15"/>
  <c r="V19" i="15"/>
  <c r="U19" i="15"/>
  <c r="T19" i="15"/>
  <c r="S19" i="15"/>
  <c r="R19" i="15"/>
  <c r="Q19" i="15"/>
  <c r="P19" i="15"/>
  <c r="O19" i="15"/>
  <c r="N19" i="15"/>
  <c r="M19" i="15"/>
  <c r="L19" i="15"/>
  <c r="K19" i="15"/>
  <c r="J19" i="15"/>
  <c r="I19" i="15"/>
  <c r="H19" i="15"/>
  <c r="G19" i="15"/>
  <c r="F19" i="15"/>
  <c r="E19" i="15"/>
  <c r="D19" i="15"/>
  <c r="C19" i="15"/>
  <c r="AE18" i="15"/>
  <c r="AD17" i="15"/>
  <c r="AC17" i="15"/>
  <c r="AB17" i="15"/>
  <c r="AA17" i="15"/>
  <c r="Z17" i="15"/>
  <c r="Y17" i="15"/>
  <c r="X17" i="15"/>
  <c r="W17" i="15"/>
  <c r="V17" i="15"/>
  <c r="U17" i="15"/>
  <c r="T17" i="15"/>
  <c r="S17" i="15"/>
  <c r="R17" i="15"/>
  <c r="Q17" i="15"/>
  <c r="P17" i="15"/>
  <c r="O17" i="15"/>
  <c r="N17" i="15"/>
  <c r="M17" i="15"/>
  <c r="L17" i="15"/>
  <c r="K17" i="15"/>
  <c r="J17" i="15"/>
  <c r="I17" i="15"/>
  <c r="H17" i="15"/>
  <c r="G17" i="15"/>
  <c r="F17" i="15"/>
  <c r="E17" i="15"/>
  <c r="D17" i="15"/>
  <c r="C17" i="15"/>
  <c r="AD15" i="15"/>
  <c r="AC15" i="15"/>
  <c r="AB15" i="15"/>
  <c r="AA15" i="15"/>
  <c r="Z15" i="15"/>
  <c r="Y15" i="15"/>
  <c r="X15" i="15"/>
  <c r="W15" i="15"/>
  <c r="V15" i="15"/>
  <c r="U15" i="15"/>
  <c r="T15" i="15"/>
  <c r="S15" i="15"/>
  <c r="R15" i="15"/>
  <c r="Q15" i="15"/>
  <c r="P15" i="15"/>
  <c r="O15" i="15"/>
  <c r="N15" i="15"/>
  <c r="M15" i="15"/>
  <c r="L15" i="15"/>
  <c r="K15" i="15"/>
  <c r="J15" i="15"/>
  <c r="I15" i="15"/>
  <c r="G15" i="15"/>
  <c r="F15" i="15"/>
  <c r="E15" i="15"/>
  <c r="D15" i="15"/>
  <c r="C15" i="15"/>
  <c r="AE14" i="15"/>
  <c r="AD13" i="15"/>
  <c r="AC13" i="15"/>
  <c r="AB13" i="15"/>
  <c r="AA13" i="15"/>
  <c r="Z13" i="15"/>
  <c r="Y13" i="15"/>
  <c r="X13" i="15"/>
  <c r="W13" i="15"/>
  <c r="V13" i="15"/>
  <c r="U13" i="15"/>
  <c r="T13" i="15"/>
  <c r="S13" i="15"/>
  <c r="R13" i="15"/>
  <c r="Q13" i="15"/>
  <c r="P13" i="15"/>
  <c r="O13" i="15"/>
  <c r="N13" i="15"/>
  <c r="M13" i="15"/>
  <c r="L13" i="15"/>
  <c r="K13" i="15"/>
  <c r="J13" i="15"/>
  <c r="I13" i="15"/>
  <c r="H13" i="15"/>
  <c r="G13" i="15"/>
  <c r="F13" i="15"/>
  <c r="E13" i="15"/>
  <c r="D13" i="15"/>
  <c r="C13" i="15"/>
  <c r="AD11" i="15"/>
  <c r="AC11" i="15"/>
  <c r="AB11" i="15"/>
  <c r="AA11" i="15"/>
  <c r="Z11" i="15"/>
  <c r="Y11" i="15"/>
  <c r="X11" i="15"/>
  <c r="W11" i="15"/>
  <c r="V11" i="15"/>
  <c r="U11" i="15"/>
  <c r="T11" i="15"/>
  <c r="S11" i="15"/>
  <c r="R11" i="15"/>
  <c r="Q11" i="15"/>
  <c r="P11" i="15"/>
  <c r="O11" i="15"/>
  <c r="N11" i="15"/>
  <c r="M11" i="15"/>
  <c r="L11" i="15"/>
  <c r="K11" i="15"/>
  <c r="J11" i="15"/>
  <c r="I11" i="15"/>
  <c r="H11" i="15"/>
  <c r="G11" i="15"/>
  <c r="F11" i="15"/>
  <c r="E11" i="15"/>
  <c r="D11" i="15"/>
  <c r="C11" i="15"/>
  <c r="AD9" i="15"/>
  <c r="AC9" i="15"/>
  <c r="AB9" i="15"/>
  <c r="AA9" i="15"/>
  <c r="Z9" i="15"/>
  <c r="Y9" i="15"/>
  <c r="X9" i="15"/>
  <c r="W9" i="15"/>
  <c r="V9" i="15"/>
  <c r="U9" i="15"/>
  <c r="T9" i="15"/>
  <c r="S9" i="15"/>
  <c r="R9" i="15"/>
  <c r="Q9" i="15"/>
  <c r="P9" i="15"/>
  <c r="O9" i="15"/>
  <c r="N9" i="15"/>
  <c r="M9" i="15"/>
  <c r="L9" i="15"/>
  <c r="K9" i="15"/>
  <c r="J9" i="15"/>
  <c r="I9" i="15"/>
  <c r="H9" i="15"/>
  <c r="G9" i="15"/>
  <c r="F9" i="15"/>
  <c r="E9" i="15"/>
  <c r="D9" i="15"/>
  <c r="AE8" i="15"/>
  <c r="AD5" i="15"/>
  <c r="AD6" i="15" s="1"/>
  <c r="AC5" i="15"/>
  <c r="AC6" i="15" s="1"/>
  <c r="AB5" i="15"/>
  <c r="AA5" i="15"/>
  <c r="AA6" i="15" s="1"/>
  <c r="Z5" i="15"/>
  <c r="Z6" i="15" s="1"/>
  <c r="Y5" i="15"/>
  <c r="Y6" i="15" s="1"/>
  <c r="X5" i="15"/>
  <c r="W5" i="15"/>
  <c r="W6" i="15" s="1"/>
  <c r="V5" i="15"/>
  <c r="V6" i="15" s="1"/>
  <c r="U5" i="15"/>
  <c r="U6" i="15" s="1"/>
  <c r="T5" i="15"/>
  <c r="S5" i="15"/>
  <c r="S6" i="15" s="1"/>
  <c r="R5" i="15"/>
  <c r="R6" i="15" s="1"/>
  <c r="Q5" i="15"/>
  <c r="Q6" i="15" s="1"/>
  <c r="P5" i="15"/>
  <c r="O5" i="15"/>
  <c r="O6" i="15" s="1"/>
  <c r="N5" i="15"/>
  <c r="N6" i="15" s="1"/>
  <c r="M5" i="15"/>
  <c r="M6" i="15" s="1"/>
  <c r="L5" i="15"/>
  <c r="L6" i="15" s="1"/>
  <c r="K5" i="15"/>
  <c r="K6" i="15" s="1"/>
  <c r="J5" i="15"/>
  <c r="J6" i="15" s="1"/>
  <c r="I5" i="15"/>
  <c r="I6" i="15" s="1"/>
  <c r="H5" i="15"/>
  <c r="G5" i="15"/>
  <c r="G6" i="15" s="1"/>
  <c r="F5" i="15"/>
  <c r="F6" i="15" s="1"/>
  <c r="E5" i="15"/>
  <c r="E6" i="15" s="1"/>
  <c r="D5" i="15"/>
  <c r="AD4" i="15"/>
  <c r="AC4" i="15"/>
  <c r="AB4" i="15"/>
  <c r="AA4" i="15"/>
  <c r="Z4" i="15"/>
  <c r="Y4" i="15"/>
  <c r="X4" i="15"/>
  <c r="W4" i="15"/>
  <c r="V4" i="15"/>
  <c r="U4" i="15"/>
  <c r="T4" i="15"/>
  <c r="S4" i="15"/>
  <c r="R4" i="15"/>
  <c r="Q4" i="15"/>
  <c r="P4" i="15"/>
  <c r="O4" i="15"/>
  <c r="N4" i="15"/>
  <c r="M4" i="15"/>
  <c r="L4" i="15"/>
  <c r="K4" i="15"/>
  <c r="J4" i="15"/>
  <c r="I4" i="15"/>
  <c r="H4" i="15"/>
  <c r="G4" i="15"/>
  <c r="F4" i="15"/>
  <c r="E4" i="15"/>
  <c r="D4" i="15"/>
  <c r="C4" i="15"/>
  <c r="C3" i="15"/>
  <c r="D3" i="15" s="1"/>
  <c r="E3" i="15" s="1"/>
  <c r="F3" i="15" s="1"/>
  <c r="G3" i="15" s="1"/>
  <c r="H3" i="15" s="1"/>
  <c r="I3" i="15" s="1"/>
  <c r="J3" i="15" s="1"/>
  <c r="K3" i="15" s="1"/>
  <c r="L3" i="15" s="1"/>
  <c r="M3" i="15" s="1"/>
  <c r="N3" i="15" s="1"/>
  <c r="O3" i="15" s="1"/>
  <c r="P3" i="15" s="1"/>
  <c r="Q3" i="15" s="1"/>
  <c r="R3" i="15" s="1"/>
  <c r="S3" i="15" s="1"/>
  <c r="T3" i="15" s="1"/>
  <c r="U3" i="15" s="1"/>
  <c r="V3" i="15" s="1"/>
  <c r="W3" i="15" s="1"/>
  <c r="X3" i="15" s="1"/>
  <c r="Y3" i="15" s="1"/>
  <c r="Z3" i="15" s="1"/>
  <c r="AA3" i="15" s="1"/>
  <c r="AB3" i="15" s="1"/>
  <c r="AC3" i="15" s="1"/>
  <c r="AD3" i="15" s="1"/>
  <c r="D2" i="15"/>
  <c r="E2" i="15" s="1"/>
  <c r="F2" i="15" s="1"/>
  <c r="G2" i="15" s="1"/>
  <c r="H2" i="15" s="1"/>
  <c r="I2" i="15" s="1"/>
  <c r="J2" i="15" s="1"/>
  <c r="K2" i="15" s="1"/>
  <c r="L2" i="15" s="1"/>
  <c r="M2" i="15" s="1"/>
  <c r="N2" i="15" s="1"/>
  <c r="O2" i="15" s="1"/>
  <c r="P2" i="15" s="1"/>
  <c r="Q2" i="15" s="1"/>
  <c r="R2" i="15" s="1"/>
  <c r="S2" i="15" s="1"/>
  <c r="T2" i="15" s="1"/>
  <c r="U2" i="15" s="1"/>
  <c r="V2" i="15" s="1"/>
  <c r="W2" i="15" s="1"/>
  <c r="X2" i="15" s="1"/>
  <c r="Y2" i="15" s="1"/>
  <c r="Z2" i="15" s="1"/>
  <c r="AA2" i="15" s="1"/>
  <c r="AB2" i="15" s="1"/>
  <c r="AC2" i="15" s="1"/>
  <c r="AD2" i="15" s="1"/>
  <c r="E2" i="1"/>
  <c r="F2" i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E3" i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D3" i="1"/>
  <c r="D2" i="1"/>
  <c r="C3" i="1"/>
  <c r="L9" i="2"/>
  <c r="K9" i="2"/>
  <c r="J9" i="2"/>
  <c r="I9" i="2"/>
  <c r="H9" i="2"/>
  <c r="G9" i="2"/>
  <c r="F9" i="2"/>
  <c r="E9" i="2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23" i="1"/>
  <c r="C21" i="1"/>
  <c r="C19" i="1"/>
  <c r="C15" i="1"/>
  <c r="C13" i="1"/>
  <c r="C11" i="1"/>
  <c r="C9" i="1"/>
  <c r="AH30" i="1"/>
  <c r="AH29" i="1"/>
  <c r="AH33" i="1"/>
  <c r="AH32" i="1"/>
  <c r="AH19" i="1" s="1"/>
  <c r="AH31" i="1"/>
  <c r="AH28" i="1"/>
  <c r="AH27" i="1"/>
  <c r="AE15" i="15" l="1"/>
  <c r="AB6" i="15"/>
  <c r="T6" i="15"/>
  <c r="D6" i="15"/>
  <c r="AE23" i="15"/>
  <c r="AG21" i="22"/>
  <c r="AH21" i="21"/>
  <c r="AH21" i="20"/>
  <c r="AH15" i="21"/>
  <c r="AH15" i="18"/>
  <c r="AG13" i="22"/>
  <c r="AH11" i="23"/>
  <c r="AG11" i="17"/>
  <c r="AH11" i="20"/>
  <c r="AE9" i="15"/>
  <c r="AH9" i="20"/>
  <c r="AG9" i="19"/>
  <c r="AG9" i="22"/>
  <c r="AG15" i="24"/>
  <c r="AG11" i="24"/>
  <c r="AH15" i="25"/>
  <c r="AH13" i="25"/>
  <c r="AH11" i="25"/>
  <c r="F6" i="24"/>
  <c r="J6" i="24"/>
  <c r="N6" i="24"/>
  <c r="R6" i="24"/>
  <c r="V6" i="24"/>
  <c r="Z6" i="24"/>
  <c r="AD6" i="24"/>
  <c r="AG34" i="24"/>
  <c r="AG23" i="24" s="1"/>
  <c r="AG4" i="24"/>
  <c r="D6" i="24"/>
  <c r="C11" i="24"/>
  <c r="AG16" i="24"/>
  <c r="AG17" i="24" s="1"/>
  <c r="AG4" i="22"/>
  <c r="F6" i="22"/>
  <c r="J6" i="22"/>
  <c r="N6" i="22"/>
  <c r="R6" i="22"/>
  <c r="V6" i="22"/>
  <c r="Z6" i="22"/>
  <c r="AD6" i="22"/>
  <c r="D6" i="22"/>
  <c r="H6" i="22"/>
  <c r="L6" i="22"/>
  <c r="P6" i="22"/>
  <c r="T6" i="22"/>
  <c r="X6" i="22"/>
  <c r="AB6" i="22"/>
  <c r="AF6" i="22"/>
  <c r="C13" i="22"/>
  <c r="C21" i="19"/>
  <c r="F6" i="19"/>
  <c r="J6" i="19"/>
  <c r="N6" i="19"/>
  <c r="R6" i="19"/>
  <c r="V6" i="19"/>
  <c r="Z6" i="19"/>
  <c r="AD6" i="19"/>
  <c r="AG4" i="19"/>
  <c r="E6" i="19"/>
  <c r="M6" i="19"/>
  <c r="Q6" i="19"/>
  <c r="U6" i="19"/>
  <c r="AC6" i="19"/>
  <c r="AG16" i="19"/>
  <c r="AG17" i="19" s="1"/>
  <c r="AG34" i="19"/>
  <c r="AG23" i="19" s="1"/>
  <c r="AG5" i="17"/>
  <c r="AG6" i="17" s="1"/>
  <c r="E6" i="17"/>
  <c r="I6" i="17"/>
  <c r="M6" i="17"/>
  <c r="Q6" i="17"/>
  <c r="U6" i="17"/>
  <c r="Y6" i="17"/>
  <c r="AC6" i="17"/>
  <c r="C23" i="17"/>
  <c r="AG4" i="17"/>
  <c r="AE12" i="15"/>
  <c r="AE13" i="15" s="1"/>
  <c r="AE20" i="15"/>
  <c r="AE21" i="15" s="1"/>
  <c r="AE4" i="15"/>
  <c r="H6" i="15"/>
  <c r="P6" i="15"/>
  <c r="X6" i="15"/>
  <c r="AG20" i="24"/>
  <c r="AG21" i="24" s="1"/>
  <c r="C21" i="24"/>
  <c r="C5" i="24"/>
  <c r="AH4" i="25"/>
  <c r="AH20" i="23"/>
  <c r="AH21" i="23" s="1"/>
  <c r="C5" i="23"/>
  <c r="C21" i="23"/>
  <c r="AE16" i="15"/>
  <c r="AE17" i="15" s="1"/>
  <c r="C5" i="15"/>
  <c r="C23" i="25"/>
  <c r="AH4" i="21"/>
  <c r="C6" i="21"/>
  <c r="AH30" i="23"/>
  <c r="AH15" i="23" s="1"/>
  <c r="C15" i="23"/>
  <c r="AH16" i="25"/>
  <c r="AH17" i="25" s="1"/>
  <c r="C5" i="25"/>
  <c r="H6" i="24"/>
  <c r="L6" i="24"/>
  <c r="P6" i="24"/>
  <c r="T6" i="24"/>
  <c r="X6" i="24"/>
  <c r="AB6" i="24"/>
  <c r="AF6" i="24"/>
  <c r="AG30" i="24"/>
  <c r="C15" i="24"/>
  <c r="E6" i="23"/>
  <c r="I6" i="23"/>
  <c r="M6" i="23"/>
  <c r="Q6" i="23"/>
  <c r="U6" i="23"/>
  <c r="Y6" i="23"/>
  <c r="AC6" i="23"/>
  <c r="AG6" i="23"/>
  <c r="AG12" i="19"/>
  <c r="AG13" i="19" s="1"/>
  <c r="C13" i="19"/>
  <c r="AG28" i="19"/>
  <c r="AG11" i="19" s="1"/>
  <c r="C11" i="19"/>
  <c r="C21" i="16"/>
  <c r="AH20" i="16"/>
  <c r="AH21" i="16" s="1"/>
  <c r="C5" i="16"/>
  <c r="C11" i="16"/>
  <c r="AH28" i="16"/>
  <c r="AH11" i="16" s="1"/>
  <c r="C5" i="22"/>
  <c r="AH30" i="21"/>
  <c r="C15" i="21"/>
  <c r="C6" i="20"/>
  <c r="AH12" i="20"/>
  <c r="AH13" i="20" s="1"/>
  <c r="C13" i="20"/>
  <c r="AG5" i="19"/>
  <c r="AG6" i="19" s="1"/>
  <c r="C6" i="19"/>
  <c r="AG30" i="22"/>
  <c r="AG15" i="22" s="1"/>
  <c r="C15" i="22"/>
  <c r="AG30" i="19"/>
  <c r="AG15" i="19" s="1"/>
  <c r="C15" i="19"/>
  <c r="AH5" i="18"/>
  <c r="AH6" i="18" s="1"/>
  <c r="C6" i="18"/>
  <c r="AH16" i="18"/>
  <c r="AH17" i="18" s="1"/>
  <c r="C17" i="18"/>
  <c r="AG30" i="17"/>
  <c r="AG15" i="17" s="1"/>
  <c r="C15" i="17"/>
  <c r="AH30" i="16"/>
  <c r="AH15" i="16" s="1"/>
  <c r="C15" i="16"/>
  <c r="C21" i="22"/>
  <c r="AH6" i="21"/>
  <c r="T6" i="20"/>
  <c r="X6" i="20"/>
  <c r="AB6" i="20"/>
  <c r="AF6" i="20"/>
  <c r="AH30" i="20"/>
  <c r="AH15" i="20" s="1"/>
  <c r="C15" i="20"/>
  <c r="AH34" i="18"/>
  <c r="AH23" i="18" s="1"/>
  <c r="C23" i="18"/>
  <c r="F6" i="17"/>
  <c r="J6" i="17"/>
  <c r="N6" i="17"/>
  <c r="R6" i="17"/>
  <c r="V6" i="17"/>
  <c r="Z6" i="17"/>
  <c r="AD6" i="17"/>
  <c r="R6" i="20"/>
  <c r="V6" i="20"/>
  <c r="Z6" i="20"/>
  <c r="AD6" i="20"/>
  <c r="H6" i="17"/>
  <c r="L6" i="17"/>
  <c r="P6" i="17"/>
  <c r="T6" i="17"/>
  <c r="X6" i="17"/>
  <c r="AB6" i="17"/>
  <c r="AF6" i="17"/>
  <c r="C21" i="17"/>
  <c r="AG20" i="17"/>
  <c r="AG21" i="17" s="1"/>
  <c r="C11" i="17"/>
  <c r="AG28" i="17"/>
  <c r="C17" i="16"/>
  <c r="AH34" i="1"/>
  <c r="AH22" i="1"/>
  <c r="AH20" i="1"/>
  <c r="AH21" i="1" s="1"/>
  <c r="AH18" i="1"/>
  <c r="AH16" i="1"/>
  <c r="AH17" i="1" s="1"/>
  <c r="AH14" i="1"/>
  <c r="AH15" i="1" s="1"/>
  <c r="AH12" i="1"/>
  <c r="AH13" i="1" s="1"/>
  <c r="AH10" i="1"/>
  <c r="AH11" i="1" s="1"/>
  <c r="AH8" i="1"/>
  <c r="AH9" i="1" s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C5" i="1"/>
  <c r="M4" i="1"/>
  <c r="AG4" i="1"/>
  <c r="C4" i="2"/>
  <c r="AH23" i="1" l="1"/>
  <c r="AG5" i="22"/>
  <c r="AG6" i="22" s="1"/>
  <c r="C6" i="22"/>
  <c r="C6" i="16"/>
  <c r="AH5" i="16"/>
  <c r="AH6" i="16" s="1"/>
  <c r="AH5" i="23"/>
  <c r="AH6" i="23" s="1"/>
  <c r="C6" i="23"/>
  <c r="C6" i="25"/>
  <c r="AH5" i="25"/>
  <c r="AH6" i="25" s="1"/>
  <c r="C6" i="24"/>
  <c r="AG5" i="24"/>
  <c r="AG6" i="24" s="1"/>
  <c r="C6" i="15"/>
  <c r="AE5" i="15"/>
  <c r="AE6" i="15" s="1"/>
  <c r="Y4" i="1"/>
  <c r="E4" i="1"/>
  <c r="E6" i="1" s="1"/>
  <c r="V4" i="1"/>
  <c r="V6" i="1" s="1"/>
  <c r="N4" i="1"/>
  <c r="N6" i="1" s="1"/>
  <c r="G4" i="1"/>
  <c r="J4" i="1"/>
  <c r="J6" i="1" s="1"/>
  <c r="R4" i="1"/>
  <c r="R6" i="1" s="1"/>
  <c r="Z4" i="1"/>
  <c r="Z6" i="1" s="1"/>
  <c r="AD4" i="1"/>
  <c r="AD6" i="1" s="1"/>
  <c r="U4" i="1"/>
  <c r="I4" i="1"/>
  <c r="I6" i="1" s="1"/>
  <c r="AC4" i="1"/>
  <c r="AC6" i="1" s="1"/>
  <c r="Q4" i="1"/>
  <c r="Q6" i="1" s="1"/>
  <c r="F4" i="1"/>
  <c r="F6" i="1" s="1"/>
  <c r="AF4" i="1"/>
  <c r="AF6" i="1" s="1"/>
  <c r="AB4" i="1"/>
  <c r="AB6" i="1" s="1"/>
  <c r="X4" i="1"/>
  <c r="X6" i="1" s="1"/>
  <c r="T4" i="1"/>
  <c r="T6" i="1" s="1"/>
  <c r="P4" i="1"/>
  <c r="L4" i="1"/>
  <c r="L6" i="1" s="1"/>
  <c r="H4" i="1"/>
  <c r="H6" i="1" s="1"/>
  <c r="D4" i="1"/>
  <c r="C4" i="1"/>
  <c r="AE4" i="1"/>
  <c r="AE6" i="1" s="1"/>
  <c r="AA4" i="1"/>
  <c r="AA6" i="1" s="1"/>
  <c r="W4" i="1"/>
  <c r="W6" i="1" s="1"/>
  <c r="S4" i="1"/>
  <c r="S6" i="1" s="1"/>
  <c r="O4" i="1"/>
  <c r="O6" i="1" s="1"/>
  <c r="K4" i="1"/>
  <c r="K6" i="1" s="1"/>
  <c r="AH5" i="1"/>
  <c r="Y6" i="1"/>
  <c r="U6" i="1"/>
  <c r="M6" i="1"/>
  <c r="P6" i="1"/>
  <c r="AG6" i="1"/>
  <c r="G6" i="1"/>
  <c r="C6" i="1"/>
  <c r="AH4" i="1" l="1"/>
  <c r="AH6" i="1" s="1"/>
  <c r="D6" i="1"/>
</calcChain>
</file>

<file path=xl/sharedStrings.xml><?xml version="1.0" encoding="utf-8"?>
<sst xmlns="http://schemas.openxmlformats.org/spreadsheetml/2006/main" count="567" uniqueCount="34">
  <si>
    <t>Tracy</t>
  </si>
  <si>
    <t>Noémie</t>
  </si>
  <si>
    <t>Marine</t>
  </si>
  <si>
    <t>Alexandra</t>
  </si>
  <si>
    <t>Coraline</t>
  </si>
  <si>
    <t>Eva</t>
  </si>
  <si>
    <t>Laura</t>
  </si>
  <si>
    <t>Priscilla</t>
  </si>
  <si>
    <t>Nombre de lits</t>
  </si>
  <si>
    <t>Amplitude horaire de chaque lit / jour</t>
  </si>
  <si>
    <t>Nombre d'heure de soin possible sur une journée</t>
  </si>
  <si>
    <t>Capacité Journalière</t>
  </si>
  <si>
    <t>TO</t>
  </si>
  <si>
    <t>heures</t>
  </si>
  <si>
    <t>Date</t>
  </si>
  <si>
    <t>Nombre d'heures de soins réalisées</t>
  </si>
  <si>
    <t xml:space="preserve">Nombres d'heures de soins </t>
  </si>
  <si>
    <t>Productivité %</t>
  </si>
  <si>
    <t>Nombre d'heures de soins pratiquable/praticienne</t>
  </si>
  <si>
    <t>Jour</t>
  </si>
  <si>
    <t>TOTAL</t>
  </si>
  <si>
    <t>Nombres d'heures de réception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</si>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</sst>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/m;@"/>
    <numFmt numFmtId="166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6">
    <xf numFmtId="0" fontId="0" fillId="0" borderId="0" xfId="0"/>
    <xf numFmtId="0" fontId="0" fillId="0" borderId="1" xfId="0" applyBorder="1"/>
    <xf numFmtId="0" fontId="0" fillId="0" borderId="1" xfId="0" applyNumberFormat="1" applyBorder="1"/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9" fontId="2" fillId="0" borderId="1" xfId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0" xfId="0" applyFont="1"/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2" fillId="6" borderId="1" xfId="0" applyFont="1" applyFill="1" applyBorder="1"/>
    <xf numFmtId="0" fontId="2" fillId="5" borderId="1" xfId="0" applyFont="1" applyFill="1" applyBorder="1"/>
    <xf numFmtId="0" fontId="2" fillId="8" borderId="1" xfId="0" applyFont="1" applyFill="1" applyBorder="1"/>
    <xf numFmtId="0" fontId="2" fillId="7" borderId="1" xfId="0" applyFont="1" applyFill="1" applyBorder="1"/>
    <xf numFmtId="0" fontId="2" fillId="9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2" fontId="2" fillId="6" borderId="1" xfId="0" applyNumberFormat="1" applyFont="1" applyFill="1" applyBorder="1" applyAlignment="1">
      <alignment horizontal="center" vertical="center"/>
    </xf>
    <xf numFmtId="2" fontId="2" fillId="5" borderId="1" xfId="0" applyNumberFormat="1" applyFont="1" applyFill="1" applyBorder="1" applyAlignment="1">
      <alignment horizontal="center" vertical="center"/>
    </xf>
    <xf numFmtId="2" fontId="2" fillId="8" borderId="1" xfId="0" applyNumberFormat="1" applyFont="1" applyFill="1" applyBorder="1" applyAlignment="1">
      <alignment horizontal="center" vertical="center"/>
    </xf>
    <xf numFmtId="2" fontId="2" fillId="7" borderId="1" xfId="0" applyNumberFormat="1" applyFont="1" applyFill="1" applyBorder="1" applyAlignment="1">
      <alignment horizontal="center" vertical="center"/>
    </xf>
    <xf numFmtId="2" fontId="2" fillId="9" borderId="1" xfId="0" applyNumberFormat="1" applyFont="1" applyFill="1" applyBorder="1" applyAlignment="1">
      <alignment horizontal="center" vertical="center"/>
    </xf>
    <xf numFmtId="2" fontId="2" fillId="0" borderId="0" xfId="0" applyNumberFormat="1" applyFont="1"/>
    <xf numFmtId="10" fontId="2" fillId="2" borderId="1" xfId="1" applyNumberFormat="1" applyFont="1" applyFill="1" applyBorder="1" applyAlignment="1">
      <alignment horizontal="center" vertical="center"/>
    </xf>
    <xf numFmtId="10" fontId="2" fillId="3" borderId="1" xfId="1" applyNumberFormat="1" applyFont="1" applyFill="1" applyBorder="1" applyAlignment="1">
      <alignment horizontal="center" vertical="center"/>
    </xf>
    <xf numFmtId="10" fontId="2" fillId="4" borderId="1" xfId="1" applyNumberFormat="1" applyFont="1" applyFill="1" applyBorder="1" applyAlignment="1">
      <alignment horizontal="center" vertical="center"/>
    </xf>
    <xf numFmtId="10" fontId="2" fillId="6" borderId="1" xfId="1" applyNumberFormat="1" applyFont="1" applyFill="1" applyBorder="1" applyAlignment="1">
      <alignment horizontal="center" vertical="center"/>
    </xf>
    <xf numFmtId="10" fontId="2" fillId="5" borderId="1" xfId="1" applyNumberFormat="1" applyFont="1" applyFill="1" applyBorder="1" applyAlignment="1">
      <alignment horizontal="center" vertical="center"/>
    </xf>
    <xf numFmtId="10" fontId="2" fillId="8" borderId="1" xfId="1" applyNumberFormat="1" applyFont="1" applyFill="1" applyBorder="1" applyAlignment="1">
      <alignment horizontal="center" vertical="center"/>
    </xf>
    <xf numFmtId="10" fontId="2" fillId="7" borderId="1" xfId="1" applyNumberFormat="1" applyFont="1" applyFill="1" applyBorder="1" applyAlignment="1">
      <alignment horizontal="center" vertical="center"/>
    </xf>
    <xf numFmtId="10" fontId="2" fillId="9" borderId="1" xfId="1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10" fontId="2" fillId="0" borderId="1" xfId="1" applyNumberFormat="1" applyFont="1" applyBorder="1" applyAlignment="1">
      <alignment horizontal="center" vertical="center"/>
    </xf>
    <xf numFmtId="166" fontId="2" fillId="9" borderId="1" xfId="0" applyNumberFormat="1" applyFont="1" applyFill="1" applyBorder="1" applyAlignment="1">
      <alignment horizontal="center" vertical="center"/>
    </xf>
    <xf numFmtId="166" fontId="2" fillId="8" borderId="1" xfId="0" applyNumberFormat="1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166" fontId="2" fillId="3" borderId="1" xfId="0" applyNumberFormat="1" applyFont="1" applyFill="1" applyBorder="1" applyAlignment="1">
      <alignment horizontal="center" vertical="center"/>
    </xf>
    <xf numFmtId="166" fontId="2" fillId="4" borderId="1" xfId="0" applyNumberFormat="1" applyFont="1" applyFill="1" applyBorder="1" applyAlignment="1">
      <alignment horizontal="center" vertical="center"/>
    </xf>
    <xf numFmtId="166" fontId="2" fillId="6" borderId="1" xfId="0" applyNumberFormat="1" applyFont="1" applyFill="1" applyBorder="1" applyAlignment="1">
      <alignment horizontal="center" vertical="center"/>
    </xf>
    <xf numFmtId="166" fontId="2" fillId="5" borderId="1" xfId="0" applyNumberFormat="1" applyFont="1" applyFill="1" applyBorder="1" applyAlignment="1">
      <alignment horizontal="center" vertical="center"/>
    </xf>
    <xf numFmtId="166" fontId="2" fillId="7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34"/>
  <sheetViews>
    <sheetView zoomScale="90" zoomScaleNormal="90" workbookViewId="0">
      <selection activeCell="C9" sqref="C9"/>
    </sheetView>
  </sheetViews>
  <sheetFormatPr baseColWidth="10" defaultColWidth="11.28515625" defaultRowHeight="12.75" x14ac:dyDescent="0.2"/>
  <cols>
    <col min="1" max="1" width="9.85546875" style="17" bestFit="1" customWidth="1"/>
    <col min="2" max="2" width="33.140625" style="17" bestFit="1" customWidth="1"/>
    <col min="3" max="3" width="4.42578125" style="17" bestFit="1" customWidth="1"/>
    <col min="4" max="4" width="4" style="17" bestFit="1" customWidth="1"/>
    <col min="5" max="6" width="4.42578125" style="17" bestFit="1" customWidth="1"/>
    <col min="7" max="7" width="3.85546875" style="17" bestFit="1" customWidth="1"/>
    <col min="8" max="8" width="4.140625" style="17" bestFit="1" customWidth="1"/>
    <col min="9" max="9" width="4.7109375" style="17" bestFit="1" customWidth="1"/>
    <col min="10" max="10" width="4.42578125" style="17" bestFit="1" customWidth="1"/>
    <col min="11" max="11" width="4" style="17" bestFit="1" customWidth="1"/>
    <col min="12" max="33" width="4.7109375" style="17" bestFit="1" customWidth="1"/>
    <col min="34" max="34" width="7" style="17" bestFit="1" customWidth="1"/>
    <col min="35" max="16384" width="11.28515625" style="17"/>
  </cols>
  <sheetData>
    <row r="2" spans="1:34" x14ac:dyDescent="0.2">
      <c r="B2" s="66" t="s">
        <v>14</v>
      </c>
      <c r="C2" s="34">
        <v>42736</v>
      </c>
      <c r="D2" s="34">
        <f>+C2+1</f>
        <v>42737</v>
      </c>
      <c r="E2" s="34">
        <f t="shared" ref="E2:AG2" si="0">+D2+1</f>
        <v>42738</v>
      </c>
      <c r="F2" s="34">
        <f t="shared" si="0"/>
        <v>42739</v>
      </c>
      <c r="G2" s="34">
        <f t="shared" si="0"/>
        <v>42740</v>
      </c>
      <c r="H2" s="34">
        <f t="shared" si="0"/>
        <v>42741</v>
      </c>
      <c r="I2" s="34">
        <f t="shared" si="0"/>
        <v>42742</v>
      </c>
      <c r="J2" s="34">
        <f t="shared" si="0"/>
        <v>42743</v>
      </c>
      <c r="K2" s="34">
        <f t="shared" si="0"/>
        <v>42744</v>
      </c>
      <c r="L2" s="34">
        <f t="shared" si="0"/>
        <v>42745</v>
      </c>
      <c r="M2" s="34">
        <f t="shared" si="0"/>
        <v>42746</v>
      </c>
      <c r="N2" s="34">
        <f t="shared" si="0"/>
        <v>42747</v>
      </c>
      <c r="O2" s="34">
        <f t="shared" si="0"/>
        <v>42748</v>
      </c>
      <c r="P2" s="34">
        <f t="shared" si="0"/>
        <v>42749</v>
      </c>
      <c r="Q2" s="34">
        <f t="shared" si="0"/>
        <v>42750</v>
      </c>
      <c r="R2" s="34">
        <f t="shared" si="0"/>
        <v>42751</v>
      </c>
      <c r="S2" s="34">
        <f t="shared" si="0"/>
        <v>42752</v>
      </c>
      <c r="T2" s="34">
        <f t="shared" si="0"/>
        <v>42753</v>
      </c>
      <c r="U2" s="34">
        <f t="shared" si="0"/>
        <v>42754</v>
      </c>
      <c r="V2" s="34">
        <f t="shared" si="0"/>
        <v>42755</v>
      </c>
      <c r="W2" s="34">
        <f t="shared" si="0"/>
        <v>42756</v>
      </c>
      <c r="X2" s="34">
        <f t="shared" si="0"/>
        <v>42757</v>
      </c>
      <c r="Y2" s="34">
        <f t="shared" si="0"/>
        <v>42758</v>
      </c>
      <c r="Z2" s="34">
        <f t="shared" si="0"/>
        <v>42759</v>
      </c>
      <c r="AA2" s="34">
        <f t="shared" si="0"/>
        <v>42760</v>
      </c>
      <c r="AB2" s="34">
        <f t="shared" si="0"/>
        <v>42761</v>
      </c>
      <c r="AC2" s="34">
        <f t="shared" si="0"/>
        <v>42762</v>
      </c>
      <c r="AD2" s="34">
        <f t="shared" si="0"/>
        <v>42763</v>
      </c>
      <c r="AE2" s="34">
        <f t="shared" si="0"/>
        <v>42764</v>
      </c>
      <c r="AF2" s="34">
        <f t="shared" si="0"/>
        <v>42765</v>
      </c>
      <c r="AG2" s="34">
        <f t="shared" si="0"/>
        <v>42766</v>
      </c>
      <c r="AH2" s="64" t="s">
        <v>20</v>
      </c>
    </row>
    <row r="3" spans="1:34" x14ac:dyDescent="0.2">
      <c r="B3" s="66"/>
      <c r="C3" s="3">
        <f>+C2</f>
        <v>42736</v>
      </c>
      <c r="D3" s="3">
        <f>+C3+1</f>
        <v>42737</v>
      </c>
      <c r="E3" s="3">
        <f t="shared" ref="E3:AG3" si="1">+D3+1</f>
        <v>42738</v>
      </c>
      <c r="F3" s="3">
        <f t="shared" si="1"/>
        <v>42739</v>
      </c>
      <c r="G3" s="3">
        <f t="shared" si="1"/>
        <v>42740</v>
      </c>
      <c r="H3" s="3">
        <f t="shared" si="1"/>
        <v>42741</v>
      </c>
      <c r="I3" s="3">
        <f t="shared" si="1"/>
        <v>42742</v>
      </c>
      <c r="J3" s="3">
        <f t="shared" si="1"/>
        <v>42743</v>
      </c>
      <c r="K3" s="3">
        <f t="shared" si="1"/>
        <v>42744</v>
      </c>
      <c r="L3" s="3">
        <f t="shared" si="1"/>
        <v>42745</v>
      </c>
      <c r="M3" s="3">
        <f t="shared" si="1"/>
        <v>42746</v>
      </c>
      <c r="N3" s="3">
        <f t="shared" si="1"/>
        <v>42747</v>
      </c>
      <c r="O3" s="3">
        <f t="shared" si="1"/>
        <v>42748</v>
      </c>
      <c r="P3" s="3">
        <f t="shared" si="1"/>
        <v>42749</v>
      </c>
      <c r="Q3" s="3">
        <f t="shared" si="1"/>
        <v>42750</v>
      </c>
      <c r="R3" s="3">
        <f t="shared" si="1"/>
        <v>42751</v>
      </c>
      <c r="S3" s="3">
        <f t="shared" si="1"/>
        <v>42752</v>
      </c>
      <c r="T3" s="3">
        <f t="shared" si="1"/>
        <v>42753</v>
      </c>
      <c r="U3" s="3">
        <f t="shared" si="1"/>
        <v>42754</v>
      </c>
      <c r="V3" s="3">
        <f t="shared" si="1"/>
        <v>42755</v>
      </c>
      <c r="W3" s="3">
        <f t="shared" si="1"/>
        <v>42756</v>
      </c>
      <c r="X3" s="3">
        <f t="shared" si="1"/>
        <v>42757</v>
      </c>
      <c r="Y3" s="3">
        <f t="shared" si="1"/>
        <v>42758</v>
      </c>
      <c r="Z3" s="3">
        <f t="shared" si="1"/>
        <v>42759</v>
      </c>
      <c r="AA3" s="3">
        <f t="shared" si="1"/>
        <v>42760</v>
      </c>
      <c r="AB3" s="3">
        <f t="shared" si="1"/>
        <v>42761</v>
      </c>
      <c r="AC3" s="3">
        <f t="shared" si="1"/>
        <v>42762</v>
      </c>
      <c r="AD3" s="3">
        <f t="shared" si="1"/>
        <v>42763</v>
      </c>
      <c r="AE3" s="3">
        <f t="shared" si="1"/>
        <v>42764</v>
      </c>
      <c r="AF3" s="3">
        <f t="shared" si="1"/>
        <v>42765</v>
      </c>
      <c r="AG3" s="3">
        <f t="shared" si="1"/>
        <v>42766</v>
      </c>
      <c r="AH3" s="65"/>
    </row>
    <row r="4" spans="1:34" x14ac:dyDescent="0.2">
      <c r="B4" s="16" t="s">
        <v>11</v>
      </c>
      <c r="C4" s="4">
        <f>+Données!$C$4</f>
        <v>91</v>
      </c>
      <c r="D4" s="4">
        <f>+Données!$C$4</f>
        <v>91</v>
      </c>
      <c r="E4" s="4">
        <f>+Données!$C$4</f>
        <v>91</v>
      </c>
      <c r="F4" s="4">
        <f>+Données!$C$4</f>
        <v>91</v>
      </c>
      <c r="G4" s="4">
        <f>+Données!$C$4</f>
        <v>91</v>
      </c>
      <c r="H4" s="4">
        <f>+Données!$C$4</f>
        <v>91</v>
      </c>
      <c r="I4" s="4">
        <f>+Données!$C$4</f>
        <v>91</v>
      </c>
      <c r="J4" s="4">
        <f>+Données!$C$4</f>
        <v>91</v>
      </c>
      <c r="K4" s="4">
        <f>+Données!$C$4</f>
        <v>91</v>
      </c>
      <c r="L4" s="4">
        <f>+Données!$C$4</f>
        <v>91</v>
      </c>
      <c r="M4" s="4">
        <f>+Données!$C$4</f>
        <v>91</v>
      </c>
      <c r="N4" s="4">
        <f>+Données!$C$4</f>
        <v>91</v>
      </c>
      <c r="O4" s="4">
        <f>+Données!$C$4</f>
        <v>91</v>
      </c>
      <c r="P4" s="4">
        <f>+Données!$C$4</f>
        <v>91</v>
      </c>
      <c r="Q4" s="4">
        <f>+Données!$C$4</f>
        <v>91</v>
      </c>
      <c r="R4" s="4">
        <f>+Données!$C$4</f>
        <v>91</v>
      </c>
      <c r="S4" s="4">
        <f>+Données!$C$4</f>
        <v>91</v>
      </c>
      <c r="T4" s="4">
        <f>+Données!$C$4</f>
        <v>91</v>
      </c>
      <c r="U4" s="4">
        <f>+Données!$C$4</f>
        <v>91</v>
      </c>
      <c r="V4" s="4">
        <f>+Données!$C$4</f>
        <v>91</v>
      </c>
      <c r="W4" s="4">
        <f>+Données!$C$4</f>
        <v>91</v>
      </c>
      <c r="X4" s="4">
        <f>+Données!$C$4</f>
        <v>91</v>
      </c>
      <c r="Y4" s="4">
        <f>+Données!$C$4</f>
        <v>91</v>
      </c>
      <c r="Z4" s="4">
        <f>+Données!$C$4</f>
        <v>91</v>
      </c>
      <c r="AA4" s="4">
        <f>+Données!$C$4</f>
        <v>91</v>
      </c>
      <c r="AB4" s="4">
        <f>+Données!$C$4</f>
        <v>91</v>
      </c>
      <c r="AC4" s="4">
        <f>+Données!$C$4</f>
        <v>91</v>
      </c>
      <c r="AD4" s="4">
        <f>+Données!$C$4</f>
        <v>91</v>
      </c>
      <c r="AE4" s="4">
        <f>+Données!$C$4</f>
        <v>91</v>
      </c>
      <c r="AF4" s="4">
        <f>+Données!$C$4</f>
        <v>91</v>
      </c>
      <c r="AG4" s="4">
        <f>+Données!$C$4</f>
        <v>91</v>
      </c>
      <c r="AH4" s="4">
        <f>SUM(C4:AG4)</f>
        <v>2821</v>
      </c>
    </row>
    <row r="5" spans="1:34" x14ac:dyDescent="0.2">
      <c r="B5" s="16" t="s">
        <v>15</v>
      </c>
      <c r="C5" s="4">
        <f>+C8+C10+C12+C14+C16+C18+C20+C22</f>
        <v>0</v>
      </c>
      <c r="D5" s="4">
        <f t="shared" ref="D5:AG5" si="2">+D8+D10+D12+D14+D16+D18+D20+D22</f>
        <v>0</v>
      </c>
      <c r="E5" s="4">
        <f t="shared" si="2"/>
        <v>0</v>
      </c>
      <c r="F5" s="4">
        <f t="shared" si="2"/>
        <v>0</v>
      </c>
      <c r="G5" s="4">
        <f t="shared" si="2"/>
        <v>0</v>
      </c>
      <c r="H5" s="4">
        <f t="shared" si="2"/>
        <v>0</v>
      </c>
      <c r="I5" s="4">
        <f t="shared" si="2"/>
        <v>0</v>
      </c>
      <c r="J5" s="4">
        <f t="shared" si="2"/>
        <v>0</v>
      </c>
      <c r="K5" s="4">
        <f t="shared" si="2"/>
        <v>0</v>
      </c>
      <c r="L5" s="4">
        <f t="shared" si="2"/>
        <v>0</v>
      </c>
      <c r="M5" s="4">
        <f t="shared" si="2"/>
        <v>0</v>
      </c>
      <c r="N5" s="4">
        <f t="shared" si="2"/>
        <v>0</v>
      </c>
      <c r="O5" s="4">
        <f t="shared" si="2"/>
        <v>0</v>
      </c>
      <c r="P5" s="4">
        <f t="shared" si="2"/>
        <v>0</v>
      </c>
      <c r="Q5" s="4">
        <f t="shared" si="2"/>
        <v>0</v>
      </c>
      <c r="R5" s="4">
        <f t="shared" si="2"/>
        <v>0</v>
      </c>
      <c r="S5" s="4">
        <f t="shared" si="2"/>
        <v>0</v>
      </c>
      <c r="T5" s="4">
        <f t="shared" si="2"/>
        <v>0</v>
      </c>
      <c r="U5" s="4">
        <f t="shared" si="2"/>
        <v>0</v>
      </c>
      <c r="V5" s="4">
        <f t="shared" si="2"/>
        <v>0</v>
      </c>
      <c r="W5" s="4">
        <f t="shared" si="2"/>
        <v>0</v>
      </c>
      <c r="X5" s="4">
        <f t="shared" si="2"/>
        <v>0</v>
      </c>
      <c r="Y5" s="4">
        <f t="shared" si="2"/>
        <v>0</v>
      </c>
      <c r="Z5" s="4">
        <f t="shared" si="2"/>
        <v>0</v>
      </c>
      <c r="AA5" s="4">
        <f t="shared" si="2"/>
        <v>0</v>
      </c>
      <c r="AB5" s="4">
        <f t="shared" si="2"/>
        <v>0</v>
      </c>
      <c r="AC5" s="4">
        <f t="shared" si="2"/>
        <v>0</v>
      </c>
      <c r="AD5" s="4">
        <f t="shared" si="2"/>
        <v>0</v>
      </c>
      <c r="AE5" s="4">
        <f t="shared" si="2"/>
        <v>0</v>
      </c>
      <c r="AF5" s="4">
        <f t="shared" si="2"/>
        <v>0</v>
      </c>
      <c r="AG5" s="4">
        <f t="shared" si="2"/>
        <v>0</v>
      </c>
      <c r="AH5" s="52">
        <f>SUM(C5:AG5)</f>
        <v>0</v>
      </c>
    </row>
    <row r="6" spans="1:34" x14ac:dyDescent="0.2">
      <c r="B6" s="16" t="s">
        <v>12</v>
      </c>
      <c r="C6" s="5">
        <f>+C5/C4</f>
        <v>0</v>
      </c>
      <c r="D6" s="5">
        <f t="shared" ref="D6:AH6" si="3">+D5/D4</f>
        <v>0</v>
      </c>
      <c r="E6" s="5">
        <f t="shared" si="3"/>
        <v>0</v>
      </c>
      <c r="F6" s="5">
        <f t="shared" si="3"/>
        <v>0</v>
      </c>
      <c r="G6" s="5">
        <f t="shared" si="3"/>
        <v>0</v>
      </c>
      <c r="H6" s="5">
        <f t="shared" si="3"/>
        <v>0</v>
      </c>
      <c r="I6" s="5">
        <f t="shared" si="3"/>
        <v>0</v>
      </c>
      <c r="J6" s="5">
        <f t="shared" si="3"/>
        <v>0</v>
      </c>
      <c r="K6" s="5">
        <f t="shared" si="3"/>
        <v>0</v>
      </c>
      <c r="L6" s="5">
        <f t="shared" si="3"/>
        <v>0</v>
      </c>
      <c r="M6" s="5">
        <f t="shared" si="3"/>
        <v>0</v>
      </c>
      <c r="N6" s="5">
        <f t="shared" si="3"/>
        <v>0</v>
      </c>
      <c r="O6" s="5">
        <f t="shared" si="3"/>
        <v>0</v>
      </c>
      <c r="P6" s="5">
        <f t="shared" si="3"/>
        <v>0</v>
      </c>
      <c r="Q6" s="5">
        <f t="shared" si="3"/>
        <v>0</v>
      </c>
      <c r="R6" s="5">
        <f t="shared" si="3"/>
        <v>0</v>
      </c>
      <c r="S6" s="5">
        <f t="shared" si="3"/>
        <v>0</v>
      </c>
      <c r="T6" s="5">
        <f t="shared" si="3"/>
        <v>0</v>
      </c>
      <c r="U6" s="5">
        <f t="shared" si="3"/>
        <v>0</v>
      </c>
      <c r="V6" s="5">
        <f t="shared" si="3"/>
        <v>0</v>
      </c>
      <c r="W6" s="5">
        <f t="shared" si="3"/>
        <v>0</v>
      </c>
      <c r="X6" s="5">
        <f t="shared" si="3"/>
        <v>0</v>
      </c>
      <c r="Y6" s="5">
        <f t="shared" si="3"/>
        <v>0</v>
      </c>
      <c r="Z6" s="5">
        <f t="shared" si="3"/>
        <v>0</v>
      </c>
      <c r="AA6" s="5">
        <f t="shared" si="3"/>
        <v>0</v>
      </c>
      <c r="AB6" s="5">
        <f t="shared" si="3"/>
        <v>0</v>
      </c>
      <c r="AC6" s="5">
        <f t="shared" si="3"/>
        <v>0</v>
      </c>
      <c r="AD6" s="5">
        <f t="shared" si="3"/>
        <v>0</v>
      </c>
      <c r="AE6" s="5">
        <f t="shared" si="3"/>
        <v>0</v>
      </c>
      <c r="AF6" s="5">
        <f t="shared" si="3"/>
        <v>0</v>
      </c>
      <c r="AG6" s="5">
        <f t="shared" si="3"/>
        <v>0</v>
      </c>
      <c r="AH6" s="53">
        <f t="shared" si="3"/>
        <v>0</v>
      </c>
    </row>
    <row r="7" spans="1:34" x14ac:dyDescent="0.2"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</row>
    <row r="8" spans="1:34" ht="14.25" customHeight="1" x14ac:dyDescent="0.2">
      <c r="A8" s="67" t="s">
        <v>0</v>
      </c>
      <c r="B8" s="18" t="s">
        <v>16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35">
        <f>SUM(C8:AG8)</f>
        <v>0</v>
      </c>
    </row>
    <row r="9" spans="1:34" ht="14.25" customHeight="1" x14ac:dyDescent="0.2">
      <c r="A9" s="67"/>
      <c r="B9" s="16" t="s">
        <v>17</v>
      </c>
      <c r="C9" s="5">
        <f>C8/(Données!$E$8-C27)</f>
        <v>0</v>
      </c>
      <c r="D9" s="5">
        <f>D8/(Données!$E$8-D27)</f>
        <v>0</v>
      </c>
      <c r="E9" s="5">
        <f>E8/(Données!$E$8-E27)</f>
        <v>0</v>
      </c>
      <c r="F9" s="5">
        <f>F8/(Données!$E$8-F27)</f>
        <v>0</v>
      </c>
      <c r="G9" s="5">
        <f>G8/(Données!$E$8-G27)</f>
        <v>0</v>
      </c>
      <c r="H9" s="5">
        <f>H8/(Données!$E$8-H27)</f>
        <v>0</v>
      </c>
      <c r="I9" s="5">
        <f>I8/(Données!$E$8-I27)</f>
        <v>0</v>
      </c>
      <c r="J9" s="5">
        <f>J8/(Données!$E$8-J27)</f>
        <v>0</v>
      </c>
      <c r="K9" s="5">
        <f>K8/(Données!$E$8-K27)</f>
        <v>0</v>
      </c>
      <c r="L9" s="5">
        <f>L8/(Données!$E$8-L27)</f>
        <v>0</v>
      </c>
      <c r="M9" s="5">
        <f>M8/(Données!$E$8-M27)</f>
        <v>0</v>
      </c>
      <c r="N9" s="5">
        <f>N8/(Données!$E$8-N27)</f>
        <v>0</v>
      </c>
      <c r="O9" s="5">
        <f>O8/(Données!$E$8-O27)</f>
        <v>0</v>
      </c>
      <c r="P9" s="5">
        <f>P8/(Données!$E$8-P27)</f>
        <v>0</v>
      </c>
      <c r="Q9" s="5">
        <f>Q8/(Données!$E$8-Q27)</f>
        <v>0</v>
      </c>
      <c r="R9" s="5">
        <f>R8/(Données!$E$8-R27)</f>
        <v>0</v>
      </c>
      <c r="S9" s="5">
        <f>S8/(Données!$E$8-S27)</f>
        <v>0</v>
      </c>
      <c r="T9" s="5">
        <f>T8/(Données!$E$8-T27)</f>
        <v>0</v>
      </c>
      <c r="U9" s="5">
        <f>U8/(Données!$E$8-U27)</f>
        <v>0</v>
      </c>
      <c r="V9" s="5">
        <f>V8/(Données!$E$8-V27)</f>
        <v>0</v>
      </c>
      <c r="W9" s="5">
        <f>W8/(Données!$E$8-W27)</f>
        <v>0</v>
      </c>
      <c r="X9" s="5">
        <f>X8/(Données!$E$8-X27)</f>
        <v>0</v>
      </c>
      <c r="Y9" s="5">
        <f>Y8/(Données!$E$8-Y27)</f>
        <v>0</v>
      </c>
      <c r="Z9" s="5">
        <f>Z8/(Données!$E$8-Z27)</f>
        <v>0</v>
      </c>
      <c r="AA9" s="5">
        <f>AA8/(Données!$E$8-AA27)</f>
        <v>0</v>
      </c>
      <c r="AB9" s="5">
        <f>AB8/(Données!$E$8-AB27)</f>
        <v>0</v>
      </c>
      <c r="AC9" s="5">
        <f>AC8/(Données!$E$8-AC27)</f>
        <v>0</v>
      </c>
      <c r="AD9" s="5">
        <f>AD8/(Données!$E$8-AD27)</f>
        <v>0</v>
      </c>
      <c r="AE9" s="5">
        <f>AE8/(Données!$E$8-AE27)</f>
        <v>0</v>
      </c>
      <c r="AF9" s="5">
        <f>AF8/(Données!$E$8-AF27)</f>
        <v>0</v>
      </c>
      <c r="AG9" s="5">
        <f>AG8/(Données!$E$8-AG27)</f>
        <v>0</v>
      </c>
      <c r="AH9" s="44">
        <f>AH8/(Données!$E$9-AH27)</f>
        <v>0</v>
      </c>
    </row>
    <row r="10" spans="1:34" x14ac:dyDescent="0.2">
      <c r="A10" s="74" t="s">
        <v>1</v>
      </c>
      <c r="B10" s="19" t="s">
        <v>16</v>
      </c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36">
        <f>SUM(C10:AG10)</f>
        <v>0</v>
      </c>
    </row>
    <row r="11" spans="1:34" x14ac:dyDescent="0.2">
      <c r="A11" s="74"/>
      <c r="B11" s="16" t="s">
        <v>17</v>
      </c>
      <c r="C11" s="5">
        <f>C10/(Données!$F$8-C28)</f>
        <v>0</v>
      </c>
      <c r="D11" s="5">
        <f>D10/(Données!$F$8-D28)</f>
        <v>0</v>
      </c>
      <c r="E11" s="5">
        <f>E10/(Données!$F$8-E28)</f>
        <v>0</v>
      </c>
      <c r="F11" s="5">
        <f>F10/(Données!$F$8-F28)</f>
        <v>0</v>
      </c>
      <c r="G11" s="5">
        <f>G10/(Données!$F$8-G28)</f>
        <v>0</v>
      </c>
      <c r="H11" s="5">
        <f>H10/(Données!$F$8-H28)</f>
        <v>0</v>
      </c>
      <c r="I11" s="5">
        <f>I10/(Données!$F$8-I28)</f>
        <v>0</v>
      </c>
      <c r="J11" s="5">
        <f>J10/(Données!$F$8-J28)</f>
        <v>0</v>
      </c>
      <c r="K11" s="5">
        <f>K10/(Données!$F$8-K28)</f>
        <v>0</v>
      </c>
      <c r="L11" s="5">
        <f>L10/(Données!$F$8-L28)</f>
        <v>0</v>
      </c>
      <c r="M11" s="5">
        <f>M10/(Données!$F$8-M28)</f>
        <v>0</v>
      </c>
      <c r="N11" s="5">
        <f>N10/(Données!$F$8-N28)</f>
        <v>0</v>
      </c>
      <c r="O11" s="5">
        <f>O10/(Données!$F$8-O28)</f>
        <v>0</v>
      </c>
      <c r="P11" s="5">
        <f>P10/(Données!$F$8-P28)</f>
        <v>0</v>
      </c>
      <c r="Q11" s="5">
        <f>Q10/(Données!$F$8-Q28)</f>
        <v>0</v>
      </c>
      <c r="R11" s="5">
        <f>R10/(Données!$F$8-R28)</f>
        <v>0</v>
      </c>
      <c r="S11" s="5">
        <f>S10/(Données!$F$8-S28)</f>
        <v>0</v>
      </c>
      <c r="T11" s="5">
        <f>T10/(Données!$F$8-T28)</f>
        <v>0</v>
      </c>
      <c r="U11" s="5">
        <f>U10/(Données!$F$8-U28)</f>
        <v>0</v>
      </c>
      <c r="V11" s="5">
        <f>V10/(Données!$F$8-V28)</f>
        <v>0</v>
      </c>
      <c r="W11" s="5">
        <f>W10/(Données!$F$8-W28)</f>
        <v>0</v>
      </c>
      <c r="X11" s="5">
        <f>X10/(Données!$F$8-X28)</f>
        <v>0</v>
      </c>
      <c r="Y11" s="5">
        <f>Y10/(Données!$F$8-Y28)</f>
        <v>0</v>
      </c>
      <c r="Z11" s="5">
        <f>Z10/(Données!$F$8-Z28)</f>
        <v>0</v>
      </c>
      <c r="AA11" s="5">
        <f>AA10/(Données!$F$8-AA28)</f>
        <v>0</v>
      </c>
      <c r="AB11" s="5">
        <f>AB10/(Données!$F$8-AB28)</f>
        <v>0</v>
      </c>
      <c r="AC11" s="5">
        <f>AC10/(Données!$F$8-AC28)</f>
        <v>0</v>
      </c>
      <c r="AD11" s="5">
        <f>AD10/(Données!$F$8-AD28)</f>
        <v>0</v>
      </c>
      <c r="AE11" s="5">
        <f>AE10/(Données!$F$8-AE28)</f>
        <v>0</v>
      </c>
      <c r="AF11" s="5">
        <f>AF10/(Données!$F$8-AF28)</f>
        <v>0</v>
      </c>
      <c r="AG11" s="5">
        <f>AG10/(Données!$F$8-AG28)</f>
        <v>0</v>
      </c>
      <c r="AH11" s="45">
        <f>AH10/(Données!$F$9-AH28)</f>
        <v>0</v>
      </c>
    </row>
    <row r="12" spans="1:34" x14ac:dyDescent="0.2">
      <c r="A12" s="73" t="s">
        <v>2</v>
      </c>
      <c r="B12" s="20" t="s">
        <v>16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37">
        <f>SUM(C12:AG12)</f>
        <v>0</v>
      </c>
    </row>
    <row r="13" spans="1:34" x14ac:dyDescent="0.2">
      <c r="A13" s="73"/>
      <c r="B13" s="16" t="s">
        <v>17</v>
      </c>
      <c r="C13" s="5">
        <f>C12/(Données!$G$8-C29)</f>
        <v>0</v>
      </c>
      <c r="D13" s="5">
        <f>D12/(Données!$G$8-D29)</f>
        <v>0</v>
      </c>
      <c r="E13" s="5">
        <f>E12/(Données!$G$8-E29)</f>
        <v>0</v>
      </c>
      <c r="F13" s="5">
        <f>F12/(Données!$G$8-F29)</f>
        <v>0</v>
      </c>
      <c r="G13" s="5">
        <f>G12/(Données!$G$8-G29)</f>
        <v>0</v>
      </c>
      <c r="H13" s="5">
        <f>H12/(Données!$G$8-H29)</f>
        <v>0</v>
      </c>
      <c r="I13" s="5">
        <f>I12/(Données!$G$8-I29)</f>
        <v>0</v>
      </c>
      <c r="J13" s="5">
        <f>J12/(Données!$G$8-J29)</f>
        <v>0</v>
      </c>
      <c r="K13" s="5">
        <f>K12/(Données!$G$8-K29)</f>
        <v>0</v>
      </c>
      <c r="L13" s="5">
        <f>L12/(Données!$G$8-L29)</f>
        <v>0</v>
      </c>
      <c r="M13" s="5">
        <f>M12/(Données!$G$8-M29)</f>
        <v>0</v>
      </c>
      <c r="N13" s="5">
        <f>N12/(Données!$G$8-N29)</f>
        <v>0</v>
      </c>
      <c r="O13" s="5">
        <f>O12/(Données!$G$8-O29)</f>
        <v>0</v>
      </c>
      <c r="P13" s="5">
        <f>P12/(Données!$G$8-P29)</f>
        <v>0</v>
      </c>
      <c r="Q13" s="5">
        <f>Q12/(Données!$G$8-Q29)</f>
        <v>0</v>
      </c>
      <c r="R13" s="5">
        <f>R12/(Données!$G$8-R29)</f>
        <v>0</v>
      </c>
      <c r="S13" s="5">
        <f>S12/(Données!$G$8-S29)</f>
        <v>0</v>
      </c>
      <c r="T13" s="5">
        <f>T12/(Données!$G$8-T29)</f>
        <v>0</v>
      </c>
      <c r="U13" s="5">
        <f>U12/(Données!$G$8-U29)</f>
        <v>0</v>
      </c>
      <c r="V13" s="5">
        <f>V12/(Données!$G$8-V29)</f>
        <v>0</v>
      </c>
      <c r="W13" s="5">
        <f>W12/(Données!$G$8-W29)</f>
        <v>0</v>
      </c>
      <c r="X13" s="5">
        <f>X12/(Données!$G$8-X29)</f>
        <v>0</v>
      </c>
      <c r="Y13" s="5">
        <f>Y12/(Données!$G$8-Y29)</f>
        <v>0</v>
      </c>
      <c r="Z13" s="5">
        <f>Z12/(Données!$G$8-Z29)</f>
        <v>0</v>
      </c>
      <c r="AA13" s="5">
        <f>AA12/(Données!$G$8-AA29)</f>
        <v>0</v>
      </c>
      <c r="AB13" s="5">
        <f>AB12/(Données!$G$8-AB29)</f>
        <v>0</v>
      </c>
      <c r="AC13" s="5">
        <f>AC12/(Données!$G$8-AC29)</f>
        <v>0</v>
      </c>
      <c r="AD13" s="5">
        <f>AD12/(Données!$G$8-AD29)</f>
        <v>0</v>
      </c>
      <c r="AE13" s="5">
        <f>AE12/(Données!$G$8-AE29)</f>
        <v>0</v>
      </c>
      <c r="AF13" s="5">
        <f>AF12/(Données!$G$8-AF29)</f>
        <v>0</v>
      </c>
      <c r="AG13" s="5">
        <f>AG12/(Données!$G$8-AG29)</f>
        <v>0</v>
      </c>
      <c r="AH13" s="46">
        <f>AH12/(Données!$G$9-AH29)</f>
        <v>0</v>
      </c>
    </row>
    <row r="14" spans="1:34" x14ac:dyDescent="0.2">
      <c r="A14" s="72" t="s">
        <v>3</v>
      </c>
      <c r="B14" s="21" t="s">
        <v>16</v>
      </c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38">
        <f>SUM(C14:AG14)</f>
        <v>0</v>
      </c>
    </row>
    <row r="15" spans="1:34" x14ac:dyDescent="0.2">
      <c r="A15" s="72"/>
      <c r="B15" s="16" t="s">
        <v>17</v>
      </c>
      <c r="C15" s="5">
        <f>C14/(Données!$H$8-C30)</f>
        <v>0</v>
      </c>
      <c r="D15" s="5">
        <f>D14/(Données!$H$8-D30)</f>
        <v>0</v>
      </c>
      <c r="E15" s="5">
        <f>E14/(Données!$H$8-E30)</f>
        <v>0</v>
      </c>
      <c r="F15" s="5">
        <f>F14/(Données!$H$8-F30)</f>
        <v>0</v>
      </c>
      <c r="G15" s="5">
        <f>G14/(Données!$H$8-G30)</f>
        <v>0</v>
      </c>
      <c r="H15" s="5">
        <f>H14/(Données!$H$8-H30)</f>
        <v>0</v>
      </c>
      <c r="I15" s="5">
        <f>I14/(Données!$H$8-I30)</f>
        <v>0</v>
      </c>
      <c r="J15" s="5">
        <f>J14/(Données!$H$8-J30)</f>
        <v>0</v>
      </c>
      <c r="K15" s="5">
        <f>K14/(Données!$H$8-K30)</f>
        <v>0</v>
      </c>
      <c r="L15" s="5">
        <f>L14/(Données!$H$8-L30)</f>
        <v>0</v>
      </c>
      <c r="M15" s="5">
        <f>M14/(Données!$H$8-M30)</f>
        <v>0</v>
      </c>
      <c r="N15" s="5">
        <f>N14/(Données!$H$8-N30)</f>
        <v>0</v>
      </c>
      <c r="O15" s="5">
        <f>O14/(Données!$H$8-O30)</f>
        <v>0</v>
      </c>
      <c r="P15" s="5">
        <f>P14/(Données!$H$8-P30)</f>
        <v>0</v>
      </c>
      <c r="Q15" s="5">
        <f>Q14/(Données!$H$8-Q30)</f>
        <v>0</v>
      </c>
      <c r="R15" s="5">
        <f>R14/(Données!$H$8-R30)</f>
        <v>0</v>
      </c>
      <c r="S15" s="5">
        <f>S14/(Données!$H$8-S30)</f>
        <v>0</v>
      </c>
      <c r="T15" s="5">
        <f>T14/(Données!$H$8-T30)</f>
        <v>0</v>
      </c>
      <c r="U15" s="5">
        <f>U14/(Données!$H$8-U30)</f>
        <v>0</v>
      </c>
      <c r="V15" s="5">
        <f>V14/(Données!$H$8-V30)</f>
        <v>0</v>
      </c>
      <c r="W15" s="5">
        <f>W14/(Données!$H$8-W30)</f>
        <v>0</v>
      </c>
      <c r="X15" s="5">
        <f>X14/(Données!$H$8-X30)</f>
        <v>0</v>
      </c>
      <c r="Y15" s="5">
        <f>Y14/(Données!$H$8-Y30)</f>
        <v>0</v>
      </c>
      <c r="Z15" s="5">
        <f>Z14/(Données!$H$8-Z30)</f>
        <v>0</v>
      </c>
      <c r="AA15" s="5">
        <f>AA14/(Données!$H$8-AA30)</f>
        <v>0</v>
      </c>
      <c r="AB15" s="5">
        <f>AB14/(Données!$H$8-AB30)</f>
        <v>0</v>
      </c>
      <c r="AC15" s="5">
        <f>AC14/(Données!$H$8-AC30)</f>
        <v>0</v>
      </c>
      <c r="AD15" s="5">
        <f>AD14/(Données!$H$8-AD30)</f>
        <v>0</v>
      </c>
      <c r="AE15" s="5">
        <f>AE14/(Données!$H$8-AE30)</f>
        <v>0</v>
      </c>
      <c r="AF15" s="5">
        <f>AF14/(Données!$H$8-AF30)</f>
        <v>0</v>
      </c>
      <c r="AG15" s="5">
        <f>AG14/(Données!$H$8-AG30)</f>
        <v>0</v>
      </c>
      <c r="AH15" s="47">
        <f>AH14/(Données!$H$9-AH30)</f>
        <v>0</v>
      </c>
    </row>
    <row r="16" spans="1:34" x14ac:dyDescent="0.2">
      <c r="A16" s="71" t="s">
        <v>4</v>
      </c>
      <c r="B16" s="22" t="s">
        <v>16</v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39">
        <f>SUM(C16:AG16)</f>
        <v>0</v>
      </c>
    </row>
    <row r="17" spans="1:34" x14ac:dyDescent="0.2">
      <c r="A17" s="71"/>
      <c r="B17" s="16" t="s">
        <v>17</v>
      </c>
      <c r="C17" s="5">
        <f>C16/(Données!$I$8-C31)</f>
        <v>0</v>
      </c>
      <c r="D17" s="5">
        <f>D16/(Données!$I$8-D31)</f>
        <v>0</v>
      </c>
      <c r="E17" s="5">
        <f>E16/(Données!$I$8-E31)</f>
        <v>0</v>
      </c>
      <c r="F17" s="5">
        <f>F16/(Données!$I$8-F31)</f>
        <v>0</v>
      </c>
      <c r="G17" s="5">
        <f>G16/(Données!$I$8-G31)</f>
        <v>0</v>
      </c>
      <c r="H17" s="5">
        <f>H16/(Données!$I$8-H31)</f>
        <v>0</v>
      </c>
      <c r="I17" s="5">
        <f>I16/(Données!$I$8-I31)</f>
        <v>0</v>
      </c>
      <c r="J17" s="5">
        <f>J16/(Données!$I$8-J31)</f>
        <v>0</v>
      </c>
      <c r="K17" s="5">
        <f>K16/(Données!$I$8-K31)</f>
        <v>0</v>
      </c>
      <c r="L17" s="5">
        <f>L16/(Données!$I$8-L31)</f>
        <v>0</v>
      </c>
      <c r="M17" s="5">
        <f>M16/(Données!$I$8-M31)</f>
        <v>0</v>
      </c>
      <c r="N17" s="5">
        <f>N16/(Données!$I$8-N31)</f>
        <v>0</v>
      </c>
      <c r="O17" s="5">
        <f>O16/(Données!$I$8-O31)</f>
        <v>0</v>
      </c>
      <c r="P17" s="5">
        <f>P16/(Données!$I$8-P31)</f>
        <v>0</v>
      </c>
      <c r="Q17" s="5">
        <f>Q16/(Données!$I$8-Q31)</f>
        <v>0</v>
      </c>
      <c r="R17" s="5">
        <f>R16/(Données!$I$8-R31)</f>
        <v>0</v>
      </c>
      <c r="S17" s="5">
        <f>S16/(Données!$I$8-S31)</f>
        <v>0</v>
      </c>
      <c r="T17" s="5">
        <f>T16/(Données!$I$8-T31)</f>
        <v>0</v>
      </c>
      <c r="U17" s="5">
        <f>U16/(Données!$I$8-U31)</f>
        <v>0</v>
      </c>
      <c r="V17" s="5">
        <f>V16/(Données!$I$8-V31)</f>
        <v>0</v>
      </c>
      <c r="W17" s="5">
        <f>W16/(Données!$I$8-W31)</f>
        <v>0</v>
      </c>
      <c r="X17" s="5">
        <f>X16/(Données!$I$8-X31)</f>
        <v>0</v>
      </c>
      <c r="Y17" s="5">
        <f>Y16/(Données!$I$8-Y31)</f>
        <v>0</v>
      </c>
      <c r="Z17" s="5">
        <f>Z16/(Données!$I$8-Z31)</f>
        <v>0</v>
      </c>
      <c r="AA17" s="5">
        <f>AA16/(Données!$I$8-AA31)</f>
        <v>0</v>
      </c>
      <c r="AB17" s="5">
        <f>AB16/(Données!$I$8-AB31)</f>
        <v>0</v>
      </c>
      <c r="AC17" s="5">
        <f>AC16/(Données!$I$8-AC31)</f>
        <v>0</v>
      </c>
      <c r="AD17" s="5">
        <f>AD16/(Données!$I$8-AD31)</f>
        <v>0</v>
      </c>
      <c r="AE17" s="5">
        <f>AE16/(Données!$I$8-AE31)</f>
        <v>0</v>
      </c>
      <c r="AF17" s="5">
        <f>AF16/(Données!$I$8-AF31)</f>
        <v>0</v>
      </c>
      <c r="AG17" s="5">
        <f>AG16/(Données!$I$8-AG31)</f>
        <v>0</v>
      </c>
      <c r="AH17" s="48">
        <f>AH16/(Données!$I$9-AH31)</f>
        <v>0</v>
      </c>
    </row>
    <row r="18" spans="1:34" x14ac:dyDescent="0.2">
      <c r="A18" s="70" t="s">
        <v>5</v>
      </c>
      <c r="B18" s="23" t="s">
        <v>16</v>
      </c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40">
        <f>SUM(C18:AG18)</f>
        <v>0</v>
      </c>
    </row>
    <row r="19" spans="1:34" x14ac:dyDescent="0.2">
      <c r="A19" s="70"/>
      <c r="B19" s="16" t="s">
        <v>17</v>
      </c>
      <c r="C19" s="5">
        <f>C18/(Données!$J$8-C32)</f>
        <v>0</v>
      </c>
      <c r="D19" s="5">
        <f>D18/(Données!$J$8-D32)</f>
        <v>0</v>
      </c>
      <c r="E19" s="5">
        <f>E18/(Données!$J$8-E32)</f>
        <v>0</v>
      </c>
      <c r="F19" s="5">
        <f>F18/(Données!$J$8-F32)</f>
        <v>0</v>
      </c>
      <c r="G19" s="5">
        <f>G18/(Données!$J$8-G32)</f>
        <v>0</v>
      </c>
      <c r="H19" s="5">
        <f>H18/(Données!$J$8-H32)</f>
        <v>0</v>
      </c>
      <c r="I19" s="5">
        <f>I18/(Données!$J$8-I32)</f>
        <v>0</v>
      </c>
      <c r="J19" s="5">
        <f>J18/(Données!$J$8-J32)</f>
        <v>0</v>
      </c>
      <c r="K19" s="5">
        <f>K18/(Données!$J$8-K32)</f>
        <v>0</v>
      </c>
      <c r="L19" s="5">
        <f>L18/(Données!$J$8-L32)</f>
        <v>0</v>
      </c>
      <c r="M19" s="5">
        <f>M18/(Données!$J$8-M32)</f>
        <v>0</v>
      </c>
      <c r="N19" s="5">
        <f>N18/(Données!$J$8-N32)</f>
        <v>0</v>
      </c>
      <c r="O19" s="5">
        <f>O18/(Données!$J$8-O32)</f>
        <v>0</v>
      </c>
      <c r="P19" s="5">
        <f>P18/(Données!$J$8-P32)</f>
        <v>0</v>
      </c>
      <c r="Q19" s="5">
        <f>Q18/(Données!$J$8-Q32)</f>
        <v>0</v>
      </c>
      <c r="R19" s="5">
        <f>R18/(Données!$J$8-R32)</f>
        <v>0</v>
      </c>
      <c r="S19" s="5">
        <f>S18/(Données!$J$8-S32)</f>
        <v>0</v>
      </c>
      <c r="T19" s="5">
        <f>T18/(Données!$J$8-T32)</f>
        <v>0</v>
      </c>
      <c r="U19" s="5">
        <f>U18/(Données!$J$8-U32)</f>
        <v>0</v>
      </c>
      <c r="V19" s="5">
        <f>V18/(Données!$J$8-V32)</f>
        <v>0</v>
      </c>
      <c r="W19" s="5">
        <f>W18/(Données!$J$8-W32)</f>
        <v>0</v>
      </c>
      <c r="X19" s="5">
        <f>X18/(Données!$J$8-X32)</f>
        <v>0</v>
      </c>
      <c r="Y19" s="5">
        <f>Y18/(Données!$J$8-Y32)</f>
        <v>0</v>
      </c>
      <c r="Z19" s="5">
        <f>Z18/(Données!$J$8-Z32)</f>
        <v>0</v>
      </c>
      <c r="AA19" s="5">
        <f>AA18/(Données!$J$8-AA32)</f>
        <v>0</v>
      </c>
      <c r="AB19" s="5">
        <f>AB18/(Données!$J$8-AB32)</f>
        <v>0</v>
      </c>
      <c r="AC19" s="5">
        <f>AC18/(Données!$J$8-AC32)</f>
        <v>0</v>
      </c>
      <c r="AD19" s="5">
        <f>AD18/(Données!$J$8-AD32)</f>
        <v>0</v>
      </c>
      <c r="AE19" s="5">
        <f>AE18/(Données!$J$8-AE32)</f>
        <v>0</v>
      </c>
      <c r="AF19" s="5">
        <f>AF18/(Données!$J$8-AF32)</f>
        <v>0</v>
      </c>
      <c r="AG19" s="5">
        <f>AG18/(Données!$J$8-AG32)</f>
        <v>0</v>
      </c>
      <c r="AH19" s="49">
        <f>AH18/(Données!$J$9-AH32)</f>
        <v>0</v>
      </c>
    </row>
    <row r="20" spans="1:34" x14ac:dyDescent="0.2">
      <c r="A20" s="69" t="s">
        <v>6</v>
      </c>
      <c r="B20" s="24" t="s">
        <v>16</v>
      </c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41">
        <f>SUM(C20:AG20)</f>
        <v>0</v>
      </c>
    </row>
    <row r="21" spans="1:34" x14ac:dyDescent="0.2">
      <c r="A21" s="69"/>
      <c r="B21" s="16" t="s">
        <v>17</v>
      </c>
      <c r="C21" s="5">
        <f>C20/(Données!$K$8-C33)</f>
        <v>0</v>
      </c>
      <c r="D21" s="5">
        <f>D20/(Données!$K$8-D33)</f>
        <v>0</v>
      </c>
      <c r="E21" s="5">
        <f>E20/(Données!$K$8-E33)</f>
        <v>0</v>
      </c>
      <c r="F21" s="5">
        <f>F20/(Données!$K$8-F33)</f>
        <v>0</v>
      </c>
      <c r="G21" s="5">
        <f>G20/(Données!$K$8-G33)</f>
        <v>0</v>
      </c>
      <c r="H21" s="5">
        <f>H20/(Données!$K$8-H33)</f>
        <v>0</v>
      </c>
      <c r="I21" s="5">
        <f>I20/(Données!$K$8-I33)</f>
        <v>0</v>
      </c>
      <c r="J21" s="5">
        <f>J20/(Données!$K$8-J33)</f>
        <v>0</v>
      </c>
      <c r="K21" s="5">
        <f>K20/(Données!$K$8-K33)</f>
        <v>0</v>
      </c>
      <c r="L21" s="5">
        <f>L20/(Données!$K$8-L33)</f>
        <v>0</v>
      </c>
      <c r="M21" s="5">
        <f>M20/(Données!$K$8-M33)</f>
        <v>0</v>
      </c>
      <c r="N21" s="5">
        <f>N20/(Données!$K$8-N33)</f>
        <v>0</v>
      </c>
      <c r="O21" s="5">
        <f>O20/(Données!$K$8-O33)</f>
        <v>0</v>
      </c>
      <c r="P21" s="5">
        <f>P20/(Données!$K$8-P33)</f>
        <v>0</v>
      </c>
      <c r="Q21" s="5">
        <f>Q20/(Données!$K$8-Q33)</f>
        <v>0</v>
      </c>
      <c r="R21" s="5">
        <f>R20/(Données!$K$8-R33)</f>
        <v>0</v>
      </c>
      <c r="S21" s="5">
        <f>S20/(Données!$K$8-S33)</f>
        <v>0</v>
      </c>
      <c r="T21" s="5">
        <f>T20/(Données!$K$8-T33)</f>
        <v>0</v>
      </c>
      <c r="U21" s="5">
        <f>U20/(Données!$K$8-U33)</f>
        <v>0</v>
      </c>
      <c r="V21" s="5">
        <f>V20/(Données!$K$8-V33)</f>
        <v>0</v>
      </c>
      <c r="W21" s="5">
        <f>W20/(Données!$K$8-W33)</f>
        <v>0</v>
      </c>
      <c r="X21" s="5">
        <f>X20/(Données!$K$8-X33)</f>
        <v>0</v>
      </c>
      <c r="Y21" s="5">
        <f>Y20/(Données!$K$8-Y33)</f>
        <v>0</v>
      </c>
      <c r="Z21" s="5">
        <f>Z20/(Données!$K$8-Z33)</f>
        <v>0</v>
      </c>
      <c r="AA21" s="5">
        <f>AA20/(Données!$K$8-AA33)</f>
        <v>0</v>
      </c>
      <c r="AB21" s="5">
        <f>AB20/(Données!$K$8-AB33)</f>
        <v>0</v>
      </c>
      <c r="AC21" s="5">
        <f>AC20/(Données!$K$8-AC33)</f>
        <v>0</v>
      </c>
      <c r="AD21" s="5">
        <f>AD20/(Données!$K$8-AD33)</f>
        <v>0</v>
      </c>
      <c r="AE21" s="5">
        <f>AE20/(Données!$K$8-AE33)</f>
        <v>0</v>
      </c>
      <c r="AF21" s="5">
        <f>AF20/(Données!$K$8-AF33)</f>
        <v>0</v>
      </c>
      <c r="AG21" s="5">
        <f>AG20/(Données!$K$8-AG33)</f>
        <v>0</v>
      </c>
      <c r="AH21" s="50">
        <f>AH20/(Données!$K$9-AH33)</f>
        <v>0</v>
      </c>
    </row>
    <row r="22" spans="1:34" x14ac:dyDescent="0.2">
      <c r="A22" s="68" t="s">
        <v>7</v>
      </c>
      <c r="B22" s="25" t="s">
        <v>16</v>
      </c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2">
        <f>SUM(C22:AG22)</f>
        <v>0</v>
      </c>
    </row>
    <row r="23" spans="1:34" x14ac:dyDescent="0.2">
      <c r="A23" s="68"/>
      <c r="B23" s="16" t="s">
        <v>17</v>
      </c>
      <c r="C23" s="5">
        <f>C22/(Données!$L$8-C34)</f>
        <v>0</v>
      </c>
      <c r="D23" s="5">
        <f>D22/(Données!$L$8-D34)</f>
        <v>0</v>
      </c>
      <c r="E23" s="5">
        <f>E22/(Données!$L$8-E34)</f>
        <v>0</v>
      </c>
      <c r="F23" s="5">
        <f>F22/(Données!$L$8-F34)</f>
        <v>0</v>
      </c>
      <c r="G23" s="5">
        <f>G22/(Données!$L$8-G34)</f>
        <v>0</v>
      </c>
      <c r="H23" s="5">
        <f>H22/(Données!$L$8-H34)</f>
        <v>0</v>
      </c>
      <c r="I23" s="5">
        <f>I22/(Données!$L$8-I34)</f>
        <v>0</v>
      </c>
      <c r="J23" s="5">
        <f>J22/(Données!$L$8-J34)</f>
        <v>0</v>
      </c>
      <c r="K23" s="5">
        <f>K22/(Données!$L$8-K34)</f>
        <v>0</v>
      </c>
      <c r="L23" s="5">
        <f>L22/(Données!$L$8-L34)</f>
        <v>0</v>
      </c>
      <c r="M23" s="5">
        <f>M22/(Données!$L$8-M34)</f>
        <v>0</v>
      </c>
      <c r="N23" s="5">
        <f>N22/(Données!$L$8-N34)</f>
        <v>0</v>
      </c>
      <c r="O23" s="5">
        <f>O22/(Données!$L$8-O34)</f>
        <v>0</v>
      </c>
      <c r="P23" s="5">
        <f>P22/(Données!$L$8-P34)</f>
        <v>0</v>
      </c>
      <c r="Q23" s="5">
        <f>Q22/(Données!$L$8-Q34)</f>
        <v>0</v>
      </c>
      <c r="R23" s="5">
        <f>R22/(Données!$L$8-R34)</f>
        <v>0</v>
      </c>
      <c r="S23" s="5">
        <f>S22/(Données!$L$8-S34)</f>
        <v>0</v>
      </c>
      <c r="T23" s="5">
        <f>T22/(Données!$L$8-T34)</f>
        <v>0</v>
      </c>
      <c r="U23" s="5">
        <f>U22/(Données!$L$8-U34)</f>
        <v>0</v>
      </c>
      <c r="V23" s="5">
        <f>V22/(Données!$L$8-V34)</f>
        <v>0</v>
      </c>
      <c r="W23" s="5">
        <f>W22/(Données!$L$8-W34)</f>
        <v>0</v>
      </c>
      <c r="X23" s="5">
        <f>X22/(Données!$L$8-X34)</f>
        <v>0</v>
      </c>
      <c r="Y23" s="5">
        <f>Y22/(Données!$L$8-Y34)</f>
        <v>0</v>
      </c>
      <c r="Z23" s="5">
        <f>Z22/(Données!$L$8-Z34)</f>
        <v>0</v>
      </c>
      <c r="AA23" s="5">
        <f>AA22/(Données!$L$8-AA34)</f>
        <v>0</v>
      </c>
      <c r="AB23" s="5">
        <f>AB22/(Données!$L$8-AB34)</f>
        <v>0</v>
      </c>
      <c r="AC23" s="5">
        <f>AC22/(Données!$L$8-AC34)</f>
        <v>0</v>
      </c>
      <c r="AD23" s="5">
        <f>AD22/(Données!$L$8-AD34)</f>
        <v>0</v>
      </c>
      <c r="AE23" s="5">
        <f>AE22/(Données!$L$8-AE34)</f>
        <v>0</v>
      </c>
      <c r="AF23" s="5">
        <f>AF22/(Données!$L$8-AF34)</f>
        <v>0</v>
      </c>
      <c r="AG23" s="5">
        <f>AG22/(Données!$L$8-AG34)</f>
        <v>0</v>
      </c>
      <c r="AH23" s="51">
        <f>AH22/(Données!$L$9-AH34)</f>
        <v>0</v>
      </c>
    </row>
    <row r="24" spans="1:34" x14ac:dyDescent="0.2">
      <c r="AH24" s="43"/>
    </row>
    <row r="25" spans="1:34" x14ac:dyDescent="0.2">
      <c r="AH25" s="43"/>
    </row>
    <row r="26" spans="1:34" x14ac:dyDescent="0.2">
      <c r="AH26" s="43"/>
    </row>
    <row r="27" spans="1:34" x14ac:dyDescent="0.2">
      <c r="A27" s="26" t="s">
        <v>0</v>
      </c>
      <c r="B27" s="18" t="s">
        <v>21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35">
        <f t="shared" ref="AH27:AH34" si="4">SUM(C27:AG27)</f>
        <v>0</v>
      </c>
    </row>
    <row r="28" spans="1:34" x14ac:dyDescent="0.2">
      <c r="A28" s="27" t="s">
        <v>1</v>
      </c>
      <c r="B28" s="19" t="s">
        <v>21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36">
        <f t="shared" si="4"/>
        <v>0</v>
      </c>
    </row>
    <row r="29" spans="1:34" x14ac:dyDescent="0.2">
      <c r="A29" s="28" t="s">
        <v>2</v>
      </c>
      <c r="B29" s="20" t="s">
        <v>21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37">
        <f t="shared" si="4"/>
        <v>0</v>
      </c>
    </row>
    <row r="30" spans="1:34" x14ac:dyDescent="0.2">
      <c r="A30" s="29" t="s">
        <v>3</v>
      </c>
      <c r="B30" s="21" t="s">
        <v>21</v>
      </c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38">
        <f t="shared" si="4"/>
        <v>0</v>
      </c>
    </row>
    <row r="31" spans="1:34" x14ac:dyDescent="0.2">
      <c r="A31" s="30" t="s">
        <v>4</v>
      </c>
      <c r="B31" s="22" t="s">
        <v>21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9">
        <f t="shared" si="4"/>
        <v>0</v>
      </c>
    </row>
    <row r="32" spans="1:34" x14ac:dyDescent="0.2">
      <c r="A32" s="31" t="s">
        <v>5</v>
      </c>
      <c r="B32" s="23" t="s">
        <v>21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40">
        <f t="shared" si="4"/>
        <v>0</v>
      </c>
    </row>
    <row r="33" spans="1:34" x14ac:dyDescent="0.2">
      <c r="A33" s="32" t="s">
        <v>6</v>
      </c>
      <c r="B33" s="24" t="s">
        <v>21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41">
        <f t="shared" si="4"/>
        <v>0</v>
      </c>
    </row>
    <row r="34" spans="1:34" x14ac:dyDescent="0.2">
      <c r="A34" s="33" t="s">
        <v>7</v>
      </c>
      <c r="B34" s="25" t="s">
        <v>21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42">
        <f t="shared" si="4"/>
        <v>0</v>
      </c>
    </row>
  </sheetData>
  <mergeCells count="10">
    <mergeCell ref="AH2:AH3"/>
    <mergeCell ref="B2:B3"/>
    <mergeCell ref="A8:A9"/>
    <mergeCell ref="A22:A23"/>
    <mergeCell ref="A20:A21"/>
    <mergeCell ref="A18:A19"/>
    <mergeCell ref="A16:A17"/>
    <mergeCell ref="A14:A15"/>
    <mergeCell ref="A12:A13"/>
    <mergeCell ref="A10:A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E34"/>
  <sheetViews>
    <sheetView tabSelected="1" workbookViewId="0">
      <selection activeCell="G13" sqref="G13"/>
    </sheetView>
  </sheetViews>
  <sheetFormatPr baseColWidth="10" defaultColWidth="11.28515625" defaultRowHeight="12.75" x14ac:dyDescent="0.2"/>
  <cols>
    <col min="1" max="1" width="9.85546875" style="17" bestFit="1" customWidth="1"/>
    <col min="2" max="2" width="29.42578125" style="17" customWidth="1"/>
    <col min="3" max="3" width="5.85546875" style="17" customWidth="1"/>
    <col min="4" max="4" width="4" style="17" bestFit="1" customWidth="1"/>
    <col min="5" max="5" width="6" style="17" customWidth="1"/>
    <col min="6" max="6" width="7" style="17" customWidth="1"/>
    <col min="7" max="8" width="7.85546875" style="17" customWidth="1"/>
    <col min="9" max="9" width="4.7109375" style="17" bestFit="1" customWidth="1"/>
    <col min="10" max="10" width="7.140625" style="17" customWidth="1"/>
    <col min="11" max="11" width="6.28515625" style="17" customWidth="1"/>
    <col min="12" max="12" width="4.7109375" style="17" bestFit="1" customWidth="1"/>
    <col min="13" max="14" width="6.85546875" style="17" customWidth="1"/>
    <col min="15" max="15" width="8.7109375" style="17" customWidth="1"/>
    <col min="16" max="19" width="4.7109375" style="17" bestFit="1" customWidth="1"/>
    <col min="20" max="20" width="6.28515625" style="17" customWidth="1"/>
    <col min="21" max="21" width="6.42578125" style="17" customWidth="1"/>
    <col min="22" max="25" width="4.7109375" style="17" bestFit="1" customWidth="1"/>
    <col min="26" max="26" width="6.5703125" style="17" customWidth="1"/>
    <col min="27" max="27" width="6" style="17" customWidth="1"/>
    <col min="28" max="30" width="4.7109375" style="17" bestFit="1" customWidth="1"/>
    <col min="31" max="31" width="9.28515625" style="17" bestFit="1" customWidth="1"/>
    <col min="32" max="16384" width="11.28515625" style="17"/>
  </cols>
  <sheetData>
    <row r="2" spans="1:31" x14ac:dyDescent="0.2">
      <c r="B2" s="66" t="s">
        <v>14</v>
      </c>
      <c r="C2" s="34">
        <v>42767</v>
      </c>
      <c r="D2" s="34">
        <f>+C2+1</f>
        <v>42768</v>
      </c>
      <c r="E2" s="34">
        <f t="shared" ref="E2:AD3" si="0">+D2+1</f>
        <v>42769</v>
      </c>
      <c r="F2" s="34">
        <f t="shared" si="0"/>
        <v>42770</v>
      </c>
      <c r="G2" s="34">
        <f t="shared" si="0"/>
        <v>42771</v>
      </c>
      <c r="H2" s="34">
        <f t="shared" si="0"/>
        <v>42772</v>
      </c>
      <c r="I2" s="34">
        <f t="shared" si="0"/>
        <v>42773</v>
      </c>
      <c r="J2" s="34">
        <f t="shared" si="0"/>
        <v>42774</v>
      </c>
      <c r="K2" s="34">
        <f t="shared" si="0"/>
        <v>42775</v>
      </c>
      <c r="L2" s="34">
        <f t="shared" si="0"/>
        <v>42776</v>
      </c>
      <c r="M2" s="34">
        <f t="shared" si="0"/>
        <v>42777</v>
      </c>
      <c r="N2" s="34">
        <f t="shared" si="0"/>
        <v>42778</v>
      </c>
      <c r="O2" s="34">
        <f t="shared" si="0"/>
        <v>42779</v>
      </c>
      <c r="P2" s="34">
        <f t="shared" si="0"/>
        <v>42780</v>
      </c>
      <c r="Q2" s="34">
        <f t="shared" si="0"/>
        <v>42781</v>
      </c>
      <c r="R2" s="34">
        <f t="shared" si="0"/>
        <v>42782</v>
      </c>
      <c r="S2" s="34">
        <f t="shared" si="0"/>
        <v>42783</v>
      </c>
      <c r="T2" s="34">
        <f t="shared" si="0"/>
        <v>42784</v>
      </c>
      <c r="U2" s="34">
        <f t="shared" si="0"/>
        <v>42785</v>
      </c>
      <c r="V2" s="34">
        <f t="shared" si="0"/>
        <v>42786</v>
      </c>
      <c r="W2" s="34">
        <f t="shared" si="0"/>
        <v>42787</v>
      </c>
      <c r="X2" s="34">
        <f t="shared" si="0"/>
        <v>42788</v>
      </c>
      <c r="Y2" s="34">
        <f t="shared" si="0"/>
        <v>42789</v>
      </c>
      <c r="Z2" s="34">
        <f t="shared" si="0"/>
        <v>42790</v>
      </c>
      <c r="AA2" s="34">
        <f t="shared" si="0"/>
        <v>42791</v>
      </c>
      <c r="AB2" s="34">
        <f t="shared" si="0"/>
        <v>42792</v>
      </c>
      <c r="AC2" s="34">
        <f t="shared" si="0"/>
        <v>42793</v>
      </c>
      <c r="AD2" s="34">
        <f t="shared" si="0"/>
        <v>42794</v>
      </c>
      <c r="AE2" s="64" t="s">
        <v>20</v>
      </c>
    </row>
    <row r="3" spans="1:31" x14ac:dyDescent="0.2">
      <c r="B3" s="66"/>
      <c r="C3" s="3">
        <f>+C2</f>
        <v>42767</v>
      </c>
      <c r="D3" s="3">
        <f>+C3+1</f>
        <v>42768</v>
      </c>
      <c r="E3" s="3">
        <f t="shared" si="0"/>
        <v>42769</v>
      </c>
      <c r="F3" s="3">
        <f t="shared" si="0"/>
        <v>42770</v>
      </c>
      <c r="G3" s="3">
        <f t="shared" si="0"/>
        <v>42771</v>
      </c>
      <c r="H3" s="3">
        <f t="shared" si="0"/>
        <v>42772</v>
      </c>
      <c r="I3" s="3">
        <f t="shared" si="0"/>
        <v>42773</v>
      </c>
      <c r="J3" s="3">
        <f t="shared" si="0"/>
        <v>42774</v>
      </c>
      <c r="K3" s="3">
        <f t="shared" si="0"/>
        <v>42775</v>
      </c>
      <c r="L3" s="3">
        <f t="shared" si="0"/>
        <v>42776</v>
      </c>
      <c r="M3" s="3">
        <f t="shared" si="0"/>
        <v>42777</v>
      </c>
      <c r="N3" s="3">
        <f t="shared" si="0"/>
        <v>42778</v>
      </c>
      <c r="O3" s="3">
        <f t="shared" si="0"/>
        <v>42779</v>
      </c>
      <c r="P3" s="3">
        <f t="shared" si="0"/>
        <v>42780</v>
      </c>
      <c r="Q3" s="3">
        <f t="shared" si="0"/>
        <v>42781</v>
      </c>
      <c r="R3" s="3">
        <f t="shared" si="0"/>
        <v>42782</v>
      </c>
      <c r="S3" s="3">
        <f t="shared" si="0"/>
        <v>42783</v>
      </c>
      <c r="T3" s="3">
        <f t="shared" si="0"/>
        <v>42784</v>
      </c>
      <c r="U3" s="3">
        <f t="shared" si="0"/>
        <v>42785</v>
      </c>
      <c r="V3" s="3">
        <f t="shared" si="0"/>
        <v>42786</v>
      </c>
      <c r="W3" s="3">
        <f t="shared" si="0"/>
        <v>42787</v>
      </c>
      <c r="X3" s="3">
        <f t="shared" si="0"/>
        <v>42788</v>
      </c>
      <c r="Y3" s="3">
        <f t="shared" si="0"/>
        <v>42789</v>
      </c>
      <c r="Z3" s="3">
        <f t="shared" si="0"/>
        <v>42790</v>
      </c>
      <c r="AA3" s="3">
        <f t="shared" si="0"/>
        <v>42791</v>
      </c>
      <c r="AB3" s="3">
        <f t="shared" si="0"/>
        <v>42792</v>
      </c>
      <c r="AC3" s="3">
        <f t="shared" si="0"/>
        <v>42793</v>
      </c>
      <c r="AD3" s="3">
        <f t="shared" si="0"/>
        <v>42794</v>
      </c>
      <c r="AE3" s="65"/>
    </row>
    <row r="4" spans="1:31" x14ac:dyDescent="0.2">
      <c r="B4" s="16" t="s">
        <v>11</v>
      </c>
      <c r="C4" s="15">
        <f>+Données!$C$4</f>
        <v>91</v>
      </c>
      <c r="D4" s="15">
        <f>+Données!$C$4</f>
        <v>91</v>
      </c>
      <c r="E4" s="15">
        <f>+Données!$C$4</f>
        <v>91</v>
      </c>
      <c r="F4" s="15">
        <f>+Données!$C$4</f>
        <v>91</v>
      </c>
      <c r="G4" s="15">
        <f>+Données!$C$4</f>
        <v>91</v>
      </c>
      <c r="H4" s="15">
        <f>+Données!$C$4</f>
        <v>91</v>
      </c>
      <c r="I4" s="15">
        <f>+Données!$C$4</f>
        <v>91</v>
      </c>
      <c r="J4" s="15">
        <f>+Données!$C$4</f>
        <v>91</v>
      </c>
      <c r="K4" s="15">
        <f>+Données!$C$4</f>
        <v>91</v>
      </c>
      <c r="L4" s="15">
        <f>+Données!$C$4</f>
        <v>91</v>
      </c>
      <c r="M4" s="15">
        <f>+Données!$C$4</f>
        <v>91</v>
      </c>
      <c r="N4" s="15">
        <f>+Données!$C$4</f>
        <v>91</v>
      </c>
      <c r="O4" s="15">
        <f>+Données!$C$4</f>
        <v>91</v>
      </c>
      <c r="P4" s="15">
        <f>+Données!$C$4</f>
        <v>91</v>
      </c>
      <c r="Q4" s="15">
        <f>+Données!$C$4</f>
        <v>91</v>
      </c>
      <c r="R4" s="15">
        <f>+Données!$C$4</f>
        <v>91</v>
      </c>
      <c r="S4" s="15">
        <f>+Données!$C$4</f>
        <v>91</v>
      </c>
      <c r="T4" s="15">
        <f>+Données!$C$4</f>
        <v>91</v>
      </c>
      <c r="U4" s="15">
        <f>+Données!$C$4</f>
        <v>91</v>
      </c>
      <c r="V4" s="15">
        <f>+Données!$C$4</f>
        <v>91</v>
      </c>
      <c r="W4" s="15">
        <f>+Données!$C$4</f>
        <v>91</v>
      </c>
      <c r="X4" s="15">
        <f>+Données!$C$4</f>
        <v>91</v>
      </c>
      <c r="Y4" s="15">
        <f>+Données!$C$4</f>
        <v>91</v>
      </c>
      <c r="Z4" s="15">
        <f>+Données!$C$4</f>
        <v>91</v>
      </c>
      <c r="AA4" s="15">
        <f>+Données!$C$4</f>
        <v>91</v>
      </c>
      <c r="AB4" s="15">
        <f>+Données!$C$4</f>
        <v>91</v>
      </c>
      <c r="AC4" s="15">
        <f>+Données!$C$4</f>
        <v>91</v>
      </c>
      <c r="AD4" s="15">
        <f>+Données!$C$4</f>
        <v>91</v>
      </c>
      <c r="AE4" s="15">
        <f>SUM(C4:AD4)</f>
        <v>2548</v>
      </c>
    </row>
    <row r="5" spans="1:31" x14ac:dyDescent="0.2">
      <c r="B5" s="16" t="s">
        <v>15</v>
      </c>
      <c r="C5" s="15">
        <f>+C8+C10+C12+C14+C16+C18+C20+C22</f>
        <v>9.75</v>
      </c>
      <c r="D5" s="15">
        <f t="shared" ref="D5:AD5" si="1">+D8+D10+D12+D14+D16+D18+D20+D22</f>
        <v>2</v>
      </c>
      <c r="E5" s="15">
        <f t="shared" si="1"/>
        <v>7</v>
      </c>
      <c r="F5" s="63">
        <f t="shared" si="1"/>
        <v>29.833333333333332</v>
      </c>
      <c r="G5" s="15">
        <f t="shared" si="1"/>
        <v>19.5</v>
      </c>
      <c r="H5" s="62">
        <f t="shared" si="1"/>
        <v>6.916666666666667</v>
      </c>
      <c r="I5" s="15">
        <f t="shared" si="1"/>
        <v>9.75</v>
      </c>
      <c r="J5" s="15">
        <f t="shared" si="1"/>
        <v>5</v>
      </c>
      <c r="K5" s="15">
        <f t="shared" si="1"/>
        <v>9</v>
      </c>
      <c r="L5" s="15">
        <f t="shared" si="1"/>
        <v>7.75</v>
      </c>
      <c r="M5" s="15">
        <f t="shared" si="1"/>
        <v>33.166666666666671</v>
      </c>
      <c r="N5" s="15">
        <f t="shared" si="1"/>
        <v>21.75</v>
      </c>
      <c r="O5" s="15">
        <f t="shared" si="1"/>
        <v>12.25</v>
      </c>
      <c r="P5" s="15">
        <f t="shared" si="1"/>
        <v>17.833333333333332</v>
      </c>
      <c r="Q5" s="15">
        <f t="shared" si="1"/>
        <v>9.5</v>
      </c>
      <c r="R5" s="15">
        <f t="shared" si="1"/>
        <v>6.5</v>
      </c>
      <c r="S5" s="15">
        <f t="shared" si="1"/>
        <v>13</v>
      </c>
      <c r="T5" s="15">
        <f t="shared" si="1"/>
        <v>36.25</v>
      </c>
      <c r="U5" s="15">
        <f t="shared" si="1"/>
        <v>20.25</v>
      </c>
      <c r="V5" s="15">
        <f t="shared" si="1"/>
        <v>2.5</v>
      </c>
      <c r="W5" s="15">
        <f t="shared" si="1"/>
        <v>3.75</v>
      </c>
      <c r="X5" s="15">
        <f t="shared" si="1"/>
        <v>4.5</v>
      </c>
      <c r="Y5" s="15">
        <f t="shared" si="1"/>
        <v>8</v>
      </c>
      <c r="Z5" s="15">
        <f t="shared" si="1"/>
        <v>12.75</v>
      </c>
      <c r="AA5" s="15">
        <f t="shared" si="1"/>
        <v>29.25</v>
      </c>
      <c r="AB5" s="15">
        <f t="shared" si="1"/>
        <v>10.25</v>
      </c>
      <c r="AC5" s="15">
        <f t="shared" si="1"/>
        <v>6</v>
      </c>
      <c r="AD5" s="15">
        <f t="shared" si="1"/>
        <v>4</v>
      </c>
      <c r="AE5" s="52">
        <f>SUM(C5:AD5)</f>
        <v>358</v>
      </c>
    </row>
    <row r="6" spans="1:31" x14ac:dyDescent="0.2">
      <c r="B6" s="16" t="s">
        <v>12</v>
      </c>
      <c r="C6" s="5">
        <f>+C5/C4</f>
        <v>0.10714285714285714</v>
      </c>
      <c r="D6" s="5">
        <f t="shared" ref="D6:AE6" si="2">+D5/D4</f>
        <v>2.197802197802198E-2</v>
      </c>
      <c r="E6" s="5">
        <f t="shared" si="2"/>
        <v>7.6923076923076927E-2</v>
      </c>
      <c r="F6" s="5">
        <f t="shared" si="2"/>
        <v>0.32783882783882784</v>
      </c>
      <c r="G6" s="5">
        <f t="shared" si="2"/>
        <v>0.21428571428571427</v>
      </c>
      <c r="H6" s="5">
        <f t="shared" si="2"/>
        <v>7.6007326007326015E-2</v>
      </c>
      <c r="I6" s="5">
        <f t="shared" si="2"/>
        <v>0.10714285714285714</v>
      </c>
      <c r="J6" s="5">
        <f t="shared" si="2"/>
        <v>5.4945054945054944E-2</v>
      </c>
      <c r="K6" s="5">
        <f t="shared" si="2"/>
        <v>9.8901098901098897E-2</v>
      </c>
      <c r="L6" s="5">
        <f t="shared" si="2"/>
        <v>8.5164835164835168E-2</v>
      </c>
      <c r="M6" s="5">
        <f t="shared" si="2"/>
        <v>0.36446886446886451</v>
      </c>
      <c r="N6" s="5">
        <f t="shared" si="2"/>
        <v>0.23901098901098902</v>
      </c>
      <c r="O6" s="5">
        <f t="shared" si="2"/>
        <v>0.13461538461538461</v>
      </c>
      <c r="P6" s="5">
        <f t="shared" si="2"/>
        <v>0.19597069597069597</v>
      </c>
      <c r="Q6" s="5">
        <f t="shared" si="2"/>
        <v>0.1043956043956044</v>
      </c>
      <c r="R6" s="5">
        <f t="shared" si="2"/>
        <v>7.1428571428571425E-2</v>
      </c>
      <c r="S6" s="5">
        <f t="shared" si="2"/>
        <v>0.14285714285714285</v>
      </c>
      <c r="T6" s="5">
        <f t="shared" si="2"/>
        <v>0.39835164835164832</v>
      </c>
      <c r="U6" s="5">
        <f t="shared" si="2"/>
        <v>0.22252747252747251</v>
      </c>
      <c r="V6" s="5">
        <f t="shared" si="2"/>
        <v>2.7472527472527472E-2</v>
      </c>
      <c r="W6" s="5">
        <f t="shared" si="2"/>
        <v>4.1208791208791208E-2</v>
      </c>
      <c r="X6" s="5">
        <f t="shared" si="2"/>
        <v>4.9450549450549448E-2</v>
      </c>
      <c r="Y6" s="5">
        <f t="shared" si="2"/>
        <v>8.7912087912087919E-2</v>
      </c>
      <c r="Z6" s="5">
        <f t="shared" si="2"/>
        <v>0.14010989010989011</v>
      </c>
      <c r="AA6" s="5">
        <f t="shared" si="2"/>
        <v>0.32142857142857145</v>
      </c>
      <c r="AB6" s="5">
        <f t="shared" si="2"/>
        <v>0.11263736263736264</v>
      </c>
      <c r="AC6" s="5">
        <f t="shared" si="2"/>
        <v>6.5934065934065936E-2</v>
      </c>
      <c r="AD6" s="5">
        <f t="shared" si="2"/>
        <v>4.3956043956043959E-2</v>
      </c>
      <c r="AE6" s="53">
        <f t="shared" si="2"/>
        <v>0.14050235478806908</v>
      </c>
    </row>
    <row r="7" spans="1:31" x14ac:dyDescent="0.2"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</row>
    <row r="8" spans="1:31" ht="14.25" customHeight="1" x14ac:dyDescent="0.2">
      <c r="A8" s="67" t="s">
        <v>0</v>
      </c>
      <c r="B8" s="18" t="s">
        <v>16</v>
      </c>
      <c r="C8" s="26">
        <v>0</v>
      </c>
      <c r="D8" s="26"/>
      <c r="E8" s="26"/>
      <c r="F8" s="26">
        <f>60/60</f>
        <v>1</v>
      </c>
      <c r="G8" s="26">
        <f>45/60</f>
        <v>0.75</v>
      </c>
      <c r="H8" s="56">
        <f>+(60+75+45+55+60+30+30)/60</f>
        <v>5.916666666666667</v>
      </c>
      <c r="I8" s="26"/>
      <c r="J8" s="26"/>
      <c r="K8" s="26"/>
      <c r="L8" s="26"/>
      <c r="M8" s="26">
        <f>+(60+45+45+60+45)/60</f>
        <v>4.25</v>
      </c>
      <c r="N8" s="26"/>
      <c r="O8" s="26"/>
      <c r="P8" s="26"/>
      <c r="Q8" s="26">
        <f>+(45+60+45+60+60)/60</f>
        <v>4.5</v>
      </c>
      <c r="R8" s="26">
        <f>+(90+45+60)/60</f>
        <v>3.25</v>
      </c>
      <c r="S8" s="26">
        <f>+(60+90+60+90+60+30)/60</f>
        <v>6.5</v>
      </c>
      <c r="T8" s="26">
        <f>+(45+60+45+45+45+45+45+60)/60</f>
        <v>6.5</v>
      </c>
      <c r="U8" s="26">
        <f>+(90+45+60+60+60)/60</f>
        <v>5.25</v>
      </c>
      <c r="V8" s="26"/>
      <c r="W8" s="26">
        <f>45/60</f>
        <v>0.75</v>
      </c>
      <c r="X8" s="26">
        <f>+(105)/60</f>
        <v>1.75</v>
      </c>
      <c r="Y8" s="26">
        <f>+(60+45+60)/60</f>
        <v>2.75</v>
      </c>
      <c r="Z8" s="26">
        <f>+(105+60+90+60+60+60)/60</f>
        <v>7.25</v>
      </c>
      <c r="AA8" s="26">
        <f>60/60</f>
        <v>1</v>
      </c>
      <c r="AB8" s="26">
        <f>+(60+60)/60</f>
        <v>2</v>
      </c>
      <c r="AC8" s="26"/>
      <c r="AD8" s="26"/>
      <c r="AE8" s="35">
        <f>SUM(C8:AD8)</f>
        <v>53.416666666666671</v>
      </c>
    </row>
    <row r="9" spans="1:31" ht="14.25" customHeight="1" x14ac:dyDescent="0.2">
      <c r="A9" s="67"/>
      <c r="B9" s="16" t="s">
        <v>17</v>
      </c>
      <c r="C9" s="5">
        <f>IFERROR(C8/(Données!$E$8-C27),0)</f>
        <v>0</v>
      </c>
      <c r="D9" s="5">
        <f>D8/(Données!$E$8-D27)</f>
        <v>0</v>
      </c>
      <c r="E9" s="5">
        <f>E8/(Données!$E$8-E27)</f>
        <v>0</v>
      </c>
      <c r="F9" s="5">
        <f>F8/(Données!$E$8-F27)</f>
        <v>0.57034220532319402</v>
      </c>
      <c r="G9" s="5">
        <f>G8/(Données!$E$8-G27)</f>
        <v>0.37437603993344432</v>
      </c>
      <c r="H9" s="5">
        <f>H8/(Données!$E$8-H27)</f>
        <v>0.80645161290322587</v>
      </c>
      <c r="I9" s="5">
        <f>I8/(Données!$E$8-I27)</f>
        <v>0</v>
      </c>
      <c r="J9" s="5">
        <f>J8/(Données!$E$8-J27)</f>
        <v>0</v>
      </c>
      <c r="K9" s="5">
        <f>K8/(Données!$E$8-K27)</f>
        <v>0</v>
      </c>
      <c r="L9" s="5">
        <f>L8/(Données!$E$8-L27)</f>
        <v>0</v>
      </c>
      <c r="M9" s="5">
        <f>M8/(Données!$E$8-M27)</f>
        <v>0.59971777986829722</v>
      </c>
      <c r="N9" s="5">
        <f>N8/(Données!$E$8-N27)</f>
        <v>0</v>
      </c>
      <c r="O9" s="5">
        <f>O8/(Données!$E$8-O27)</f>
        <v>0</v>
      </c>
      <c r="P9" s="5">
        <f>P8/(Données!$E$8-P27)</f>
        <v>0</v>
      </c>
      <c r="Q9" s="5">
        <f>Q8/(Données!$E$8-Q27)</f>
        <v>0.6133575647432985</v>
      </c>
      <c r="R9" s="5">
        <f>R8/(Données!$E$8-R27)</f>
        <v>0.44298046342571556</v>
      </c>
      <c r="S9" s="5">
        <f>S8/(Données!$E$8-S27)</f>
        <v>0.88596092685143113</v>
      </c>
      <c r="T9" s="5">
        <f>T8/(Données!$E$8-T27)</f>
        <v>0.91721542803386635</v>
      </c>
      <c r="U9" s="5">
        <f>U8/(Données!$E$8-U27)</f>
        <v>0.71558382553384825</v>
      </c>
      <c r="V9" s="5">
        <f>V8/(Données!$E$8-V27)</f>
        <v>0</v>
      </c>
      <c r="W9" s="5">
        <f>W8/(Données!$E$8-W27)</f>
        <v>0.81521739130434789</v>
      </c>
      <c r="X9" s="5">
        <f>X8/(Données!$E$8-X27)</f>
        <v>0.21419828641370869</v>
      </c>
      <c r="Y9" s="5">
        <f>Y8/(Données!$E$8-Y27)</f>
        <v>0.37482962289868238</v>
      </c>
      <c r="Z9" s="5">
        <f>Z8/(Données!$E$8-Z27)</f>
        <v>0.98818718764198088</v>
      </c>
      <c r="AA9" s="5">
        <f>AA8/(Données!$E$8-AA27)</f>
        <v>1.0309278350515467</v>
      </c>
      <c r="AB9" s="5">
        <f>AB8/(Données!$E$8-AB27)</f>
        <v>0.31562335612835346</v>
      </c>
      <c r="AC9" s="5">
        <f>AC8/(Données!$E$8-AC27)</f>
        <v>0</v>
      </c>
      <c r="AD9" s="5">
        <f>AD8/(Données!$E$8-AD27)</f>
        <v>0</v>
      </c>
      <c r="AE9" s="44">
        <f>AE8/(Données!$E$10-AE27)</f>
        <v>-0.86903470715835129</v>
      </c>
    </row>
    <row r="10" spans="1:31" x14ac:dyDescent="0.2">
      <c r="A10" s="74" t="s">
        <v>1</v>
      </c>
      <c r="B10" s="19" t="s">
        <v>16</v>
      </c>
      <c r="C10" s="27"/>
      <c r="D10" s="27"/>
      <c r="E10" s="27">
        <v>1</v>
      </c>
      <c r="F10" s="27">
        <f>+(60+60+45+60+90+45+30)/60</f>
        <v>6.5</v>
      </c>
      <c r="G10" s="27">
        <f>+(90+60+60+45+60)/60</f>
        <v>5.25</v>
      </c>
      <c r="H10" s="27">
        <f>60/60</f>
        <v>1</v>
      </c>
      <c r="I10" s="27"/>
      <c r="J10" s="27"/>
      <c r="K10" s="27">
        <f>60/60</f>
        <v>1</v>
      </c>
      <c r="L10" s="27"/>
      <c r="M10" s="27">
        <f>+(45+60+60+90+45+90+45)/60</f>
        <v>7.25</v>
      </c>
      <c r="N10" s="27">
        <f>+(60+45+60+105+60)/60</f>
        <v>5.5</v>
      </c>
      <c r="O10" s="27"/>
      <c r="P10" s="27"/>
      <c r="Q10" s="27"/>
      <c r="R10" s="27"/>
      <c r="S10" s="27">
        <f>45/60</f>
        <v>0.75</v>
      </c>
      <c r="T10" s="27">
        <f>+(60+60+45+60+55+60+45+90)/60</f>
        <v>7.916666666666667</v>
      </c>
      <c r="U10" s="27">
        <f>+(60+45+45+45+45+90+90)/60</f>
        <v>7</v>
      </c>
      <c r="V10" s="27"/>
      <c r="W10" s="27"/>
      <c r="X10" s="27">
        <f>+(30+90+45)/60</f>
        <v>2.75</v>
      </c>
      <c r="Y10" s="27">
        <f>+(60+45+60)/60</f>
        <v>2.75</v>
      </c>
      <c r="Z10" s="27">
        <f>+(60+90+60+60)/60</f>
        <v>4.5</v>
      </c>
      <c r="AA10" s="27">
        <f>+(60+90+75+15+15)/60</f>
        <v>4.25</v>
      </c>
      <c r="AB10" s="27"/>
      <c r="AC10" s="27"/>
      <c r="AD10" s="27"/>
      <c r="AE10" s="36">
        <f>SUM(C10:AD10)</f>
        <v>57.416666666666664</v>
      </c>
    </row>
    <row r="11" spans="1:31" x14ac:dyDescent="0.2">
      <c r="A11" s="74"/>
      <c r="B11" s="16" t="s">
        <v>17</v>
      </c>
      <c r="C11" s="5">
        <f>C10/(Données!$F$8-C28)</f>
        <v>0</v>
      </c>
      <c r="D11" s="5">
        <f>D10/(Données!$F$8-D28)</f>
        <v>0</v>
      </c>
      <c r="E11" s="5">
        <f>E10/(Données!$F$8-E28)</f>
        <v>1.0309278350515467</v>
      </c>
      <c r="F11" s="5">
        <f>F10/(Données!$F$8-F28)</f>
        <v>0.91721542803386635</v>
      </c>
      <c r="G11" s="5">
        <f>G10/(Données!$F$8-G28)</f>
        <v>0.71558382553384825</v>
      </c>
      <c r="H11" s="5">
        <f>H10/(Données!$F$8-H28)</f>
        <v>0.99667774086378769</v>
      </c>
      <c r="I11" s="5">
        <f>I10/(Données!$F$8-I28)</f>
        <v>0</v>
      </c>
      <c r="J11" s="5">
        <f>J10/(Données!$F$8-J28)</f>
        <v>0</v>
      </c>
      <c r="K11" s="5">
        <f>K10/(Données!$F$8-K28)</f>
        <v>1.0309278350515467</v>
      </c>
      <c r="L11" s="5">
        <f>L10/(Données!$F$8-L28)</f>
        <v>0</v>
      </c>
      <c r="M11" s="5">
        <f>M10/(Données!$F$8-M28)</f>
        <v>0.91540404040404044</v>
      </c>
      <c r="N11" s="5">
        <f>N10/(Données!$F$8-N28)</f>
        <v>0.84572014351614566</v>
      </c>
      <c r="O11" s="5">
        <f>O10/(Données!$F$8-O28)</f>
        <v>0</v>
      </c>
      <c r="P11" s="5">
        <f>P10/(Données!$F$8-P28)</f>
        <v>0</v>
      </c>
      <c r="Q11" s="5">
        <f>Q10/(Données!$F$8-Q28)</f>
        <v>0</v>
      </c>
      <c r="R11" s="5">
        <f>R10/(Données!$F$8-R28)</f>
        <v>0</v>
      </c>
      <c r="S11" s="5">
        <f>S10/(Données!$F$8-S28)</f>
        <v>0.77319587628866004</v>
      </c>
      <c r="T11" s="5">
        <f>T10/(Données!$F$8-T28)</f>
        <v>0.99957912457912468</v>
      </c>
      <c r="U11" s="5">
        <f>U10/(Données!$F$8-U28)</f>
        <v>0.95411176737846426</v>
      </c>
      <c r="V11" s="5">
        <f>V10/(Données!$F$8-V28)</f>
        <v>0</v>
      </c>
      <c r="W11" s="5">
        <f>W10/(Données!$F$8-W28)</f>
        <v>0</v>
      </c>
      <c r="X11" s="5">
        <f>X10/(Données!$F$8-X28)</f>
        <v>0.33659730722154224</v>
      </c>
      <c r="Y11" s="5">
        <f>Y10/(Données!$F$8-Y28)</f>
        <v>0.37482962289868238</v>
      </c>
      <c r="Z11" s="5">
        <f>Z10/(Données!$F$8-Z28)</f>
        <v>0.6133575647432985</v>
      </c>
      <c r="AA11" s="5">
        <f>AA10/(Données!$F$8-AA28)</f>
        <v>0.64524291497975705</v>
      </c>
      <c r="AB11" s="5">
        <f>AB10/(Données!$F$8-AB28)</f>
        <v>0</v>
      </c>
      <c r="AC11" s="5">
        <f>AC10/(Données!$F$8-AC28)</f>
        <v>0</v>
      </c>
      <c r="AD11" s="5">
        <f>AD10/(Données!$F$8-AD28)</f>
        <v>0</v>
      </c>
      <c r="AE11" s="45">
        <f>AE10/(Données!$F$10-AE28)</f>
        <v>-0.75399430947690949</v>
      </c>
    </row>
    <row r="12" spans="1:31" x14ac:dyDescent="0.2">
      <c r="A12" s="73" t="s">
        <v>2</v>
      </c>
      <c r="B12" s="20" t="s">
        <v>16</v>
      </c>
      <c r="C12" s="28">
        <f>60/60</f>
        <v>1</v>
      </c>
      <c r="D12" s="28"/>
      <c r="E12" s="28"/>
      <c r="F12" s="28"/>
      <c r="G12" s="28"/>
      <c r="H12" s="28"/>
      <c r="I12" s="28">
        <f>+(60+45+30+60+90)/60</f>
        <v>4.75</v>
      </c>
      <c r="J12" s="28"/>
      <c r="K12" s="28">
        <f>+(60+60+60+60)/60</f>
        <v>4</v>
      </c>
      <c r="L12" s="28">
        <f>+(60+60+30+30)/60</f>
        <v>3</v>
      </c>
      <c r="M12" s="28">
        <f>+(45+60+60+45+60+45+85+60)/60</f>
        <v>7.666666666666667</v>
      </c>
      <c r="N12" s="28"/>
      <c r="O12" s="28"/>
      <c r="P12" s="28">
        <f>45/60</f>
        <v>0.75</v>
      </c>
      <c r="Q12" s="28">
        <f>15/60</f>
        <v>0.25</v>
      </c>
      <c r="R12" s="28">
        <f>+(30+45+60+60)/60</f>
        <v>3.25</v>
      </c>
      <c r="S12" s="28"/>
      <c r="T12" s="28">
        <f>+(60+45+60+60+60+55+45+90)/60</f>
        <v>7.916666666666667</v>
      </c>
      <c r="U12" s="28">
        <f>+(60+60+60+45+75+60)/60</f>
        <v>6</v>
      </c>
      <c r="V12" s="28">
        <f>+(60+75+15)/60</f>
        <v>2.5</v>
      </c>
      <c r="W12" s="28"/>
      <c r="X12" s="28"/>
      <c r="Y12" s="28">
        <f>+(90+60)/60</f>
        <v>2.5</v>
      </c>
      <c r="Z12" s="28">
        <f>60/60</f>
        <v>1</v>
      </c>
      <c r="AA12" s="28">
        <f>+(90+60+45+60+45+45+45)/60</f>
        <v>6.5</v>
      </c>
      <c r="AB12" s="28">
        <f>+(60+60+45+45)/60</f>
        <v>3.5</v>
      </c>
      <c r="AC12" s="28"/>
      <c r="AD12" s="28"/>
      <c r="AE12" s="37">
        <f>SUM(C12:AD12)</f>
        <v>54.583333333333336</v>
      </c>
    </row>
    <row r="13" spans="1:31" x14ac:dyDescent="0.2">
      <c r="A13" s="73"/>
      <c r="B13" s="16" t="s">
        <v>17</v>
      </c>
      <c r="C13" s="5">
        <f>C12/(Données!$G$8-C29)</f>
        <v>0.99667774086378769</v>
      </c>
      <c r="D13" s="5">
        <f>D12/(Données!$G$8-D29)</f>
        <v>0</v>
      </c>
      <c r="E13" s="5">
        <f>E12/(Données!$G$8-E29)</f>
        <v>0</v>
      </c>
      <c r="F13" s="5">
        <f>F12/(Données!$G$8-F29)</f>
        <v>0</v>
      </c>
      <c r="G13" s="5" t="e">
        <f>G12/(Données!$G$8-G29)</f>
        <v>#DIV/0!</v>
      </c>
      <c r="H13" s="5">
        <f>H12/(Données!$G$8-H29)</f>
        <v>0</v>
      </c>
      <c r="I13" s="5">
        <f>I12/(Données!$G$8-I29)</f>
        <v>0.66248256624825663</v>
      </c>
      <c r="J13" s="5">
        <f>J12/(Données!$G$8-J29)</f>
        <v>0</v>
      </c>
      <c r="K13" s="5">
        <f>K12/(Données!$G$8-K29)</f>
        <v>0.61506919528446957</v>
      </c>
      <c r="L13" s="5">
        <f>L12/(Données!$G$8-L29)</f>
        <v>0.408905043162199</v>
      </c>
      <c r="M13" s="5">
        <f>M12/(Données!$G$8-M29)</f>
        <v>0.97416349004659042</v>
      </c>
      <c r="N13" s="5">
        <f>N12/(Données!$G$8-N29)</f>
        <v>0</v>
      </c>
      <c r="O13" s="5">
        <f>O12/(Données!$G$8-O29)</f>
        <v>0</v>
      </c>
      <c r="P13" s="5">
        <f>P12/(Données!$G$8-P29)</f>
        <v>0.77319587628866004</v>
      </c>
      <c r="Q13" s="5">
        <f>Q12/(Données!$G$8-Q29)</f>
        <v>0.59523809523809534</v>
      </c>
      <c r="R13" s="5">
        <f>R12/(Données!$G$8-R29)</f>
        <v>0.44298046342571556</v>
      </c>
      <c r="S13" s="5">
        <f>S12/(Données!$G$8-S29)</f>
        <v>0</v>
      </c>
      <c r="T13" s="5">
        <f>T12/(Données!$G$8-T29)</f>
        <v>0.99957912457912468</v>
      </c>
      <c r="U13" s="5">
        <f>U12/(Données!$G$8-U29)</f>
        <v>0.73439412484700128</v>
      </c>
      <c r="V13" s="5">
        <f>V12/(Données!$G$8-V29)</f>
        <v>0.38441824705279348</v>
      </c>
      <c r="W13" s="5">
        <f>W12/(Données!$G$8-W29)</f>
        <v>0</v>
      </c>
      <c r="X13" s="5">
        <f>X12/(Données!$G$8-X29)</f>
        <v>0</v>
      </c>
      <c r="Y13" s="5">
        <f>Y12/(Données!$G$8-Y29)</f>
        <v>0.84175084175084181</v>
      </c>
      <c r="Z13" s="5">
        <f>Z12/(Données!$G$8-Z29)</f>
        <v>1.0309278350515467</v>
      </c>
      <c r="AA13" s="5">
        <f>AA12/(Données!$G$8-AA29)</f>
        <v>0.82070707070707072</v>
      </c>
      <c r="AB13" s="5">
        <f>AB12/(Données!$G$8-AB29)</f>
        <v>0.42839657282741739</v>
      </c>
      <c r="AC13" s="5">
        <f>AC12/(Données!$G$8-AC29)</f>
        <v>0</v>
      </c>
      <c r="AD13" s="5">
        <f>AD12/(Données!$G$8-AD29)</f>
        <v>0</v>
      </c>
      <c r="AE13" s="46">
        <f>AE12/(Données!$G$10-AE29)</f>
        <v>-0.7471710166088702</v>
      </c>
    </row>
    <row r="14" spans="1:31" x14ac:dyDescent="0.2">
      <c r="A14" s="72" t="s">
        <v>3</v>
      </c>
      <c r="B14" s="21" t="s">
        <v>16</v>
      </c>
      <c r="C14" s="29">
        <f>(60+90+105+60)/60</f>
        <v>5.25</v>
      </c>
      <c r="D14" s="29">
        <f>+(60+60)/60</f>
        <v>2</v>
      </c>
      <c r="E14" s="29"/>
      <c r="F14" s="29">
        <f>+(60+60+60+45+20+75+55)/60</f>
        <v>6.25</v>
      </c>
      <c r="G14" s="29">
        <f>+(60+60+60+75+45+60+60)/60</f>
        <v>7</v>
      </c>
      <c r="H14" s="29">
        <v>0</v>
      </c>
      <c r="I14" s="29">
        <f>+(60+60+75+60+45)/60</f>
        <v>5</v>
      </c>
      <c r="J14" s="29">
        <f>+(45+75+90+90)/60</f>
        <v>5</v>
      </c>
      <c r="K14" s="29"/>
      <c r="L14" s="29"/>
      <c r="M14" s="29">
        <f>(60+45)/60</f>
        <v>1.75</v>
      </c>
      <c r="N14" s="29">
        <f>+(60+60)/60</f>
        <v>2</v>
      </c>
      <c r="O14" s="29">
        <f>60/60</f>
        <v>1</v>
      </c>
      <c r="P14" s="29">
        <f>+(90+60+45+60+45)/60</f>
        <v>5</v>
      </c>
      <c r="Q14" s="29">
        <f>+(60+45+45+45+30+60)/60</f>
        <v>4.75</v>
      </c>
      <c r="R14" s="29"/>
      <c r="S14" s="29"/>
      <c r="T14" s="29">
        <f>+(60+45+45+85+45+60+45+60)/60</f>
        <v>7.416666666666667</v>
      </c>
      <c r="U14" s="29"/>
      <c r="V14" s="29"/>
      <c r="W14" s="29">
        <f>+(90+45+45)/60</f>
        <v>3</v>
      </c>
      <c r="X14" s="29"/>
      <c r="Y14" s="29"/>
      <c r="Z14" s="29"/>
      <c r="AA14" s="29">
        <f>+(60+90+15+45+45+60+60)/60</f>
        <v>6.25</v>
      </c>
      <c r="AB14" s="29"/>
      <c r="AC14" s="29">
        <f>+(60+15)/60</f>
        <v>1.25</v>
      </c>
      <c r="AD14" s="29">
        <f>+(60+90+90)/60</f>
        <v>4</v>
      </c>
      <c r="AE14" s="38">
        <f>SUM(C14:AD14)</f>
        <v>66.916666666666657</v>
      </c>
    </row>
    <row r="15" spans="1:31" x14ac:dyDescent="0.2">
      <c r="A15" s="72"/>
      <c r="B15" s="16" t="s">
        <v>17</v>
      </c>
      <c r="C15" s="5">
        <f>C14/(Données!$H$8-C30)</f>
        <v>0.64259485924112603</v>
      </c>
      <c r="D15" s="5">
        <f>D14/(Données!$H$8-D30)</f>
        <v>0.30753459764223479</v>
      </c>
      <c r="E15" s="5">
        <f>E14/(Données!$H$8-E30)</f>
        <v>0</v>
      </c>
      <c r="F15" s="5">
        <f>F14/(Données!$H$8-F30)</f>
        <v>0.78914141414141414</v>
      </c>
      <c r="G15" s="5">
        <f>G14/(Données!$H$8-G30)</f>
        <v>0.85679314565483478</v>
      </c>
      <c r="H15" s="5">
        <f>IFERROR(H14/(Données!$H$8-H30),0)</f>
        <v>0</v>
      </c>
      <c r="I15" s="5">
        <f>I14/(Données!$H$8-I30)</f>
        <v>0.90854027861901865</v>
      </c>
      <c r="J15" s="5">
        <f>J14/(Données!$H$8-J30)</f>
        <v>0.69735006973500702</v>
      </c>
      <c r="K15" s="5">
        <f>K14/(Données!$H$8-K30)</f>
        <v>0</v>
      </c>
      <c r="L15" s="5">
        <f>L14/(Données!$H$8-L30)</f>
        <v>0</v>
      </c>
      <c r="M15" s="5">
        <f>M14/(Données!$H$8-M30)</f>
        <v>0.99809885931558961</v>
      </c>
      <c r="N15" s="5">
        <f>N14/(Données!$H$8-N30)</f>
        <v>0.99833610648918492</v>
      </c>
      <c r="O15" s="5">
        <f>O14/(Données!$H$8-O30)</f>
        <v>1.0309278350515467</v>
      </c>
      <c r="P15" s="5">
        <f>P14/(Données!$H$8-P30)</f>
        <v>0.68119891008174394</v>
      </c>
      <c r="Q15" s="5">
        <f>Q14/(Données!$H$8-Q30)</f>
        <v>0.64743298500681501</v>
      </c>
      <c r="R15" s="5">
        <f>R14/(Données!$H$8-R30)</f>
        <v>0</v>
      </c>
      <c r="S15" s="5">
        <f>S14/(Données!$H$8-S30)</f>
        <v>0</v>
      </c>
      <c r="T15" s="5">
        <f>T14/(Données!$H$8-T30)</f>
        <v>0.93644781144781153</v>
      </c>
      <c r="U15" s="5">
        <f>U14/(Données!$H$8-U30)</f>
        <v>0</v>
      </c>
      <c r="V15" s="5">
        <f>V14/(Données!$H$8-V30)</f>
        <v>0</v>
      </c>
      <c r="W15" s="5">
        <f>W14/(Données!$H$8-W30)</f>
        <v>0.36719706242350064</v>
      </c>
      <c r="X15" s="5">
        <f>X14/(Données!$H$8-X30)</f>
        <v>0</v>
      </c>
      <c r="Y15" s="5">
        <f>Y14/(Données!$H$8-Y30)</f>
        <v>0</v>
      </c>
      <c r="Z15" s="5">
        <f>Z14/(Données!$H$8-Z30)</f>
        <v>0</v>
      </c>
      <c r="AA15" s="5">
        <f>AA14/(Données!$H$8-AA30)</f>
        <v>0.78914141414141414</v>
      </c>
      <c r="AB15" s="5">
        <f>AB14/(Données!$H$8-AB30)</f>
        <v>0</v>
      </c>
      <c r="AC15" s="5">
        <f>AC14/(Données!$H$8-AC30)</f>
        <v>0.71292775665399255</v>
      </c>
      <c r="AD15" s="5">
        <f>AD14/(Données!$H$8-AD30)</f>
        <v>0.54520672421626537</v>
      </c>
      <c r="AE15" s="47">
        <f>AE14/(Données!$H$10-AE30)</f>
        <v>-0.90857660104095928</v>
      </c>
    </row>
    <row r="16" spans="1:31" x14ac:dyDescent="0.2">
      <c r="A16" s="71" t="s">
        <v>4</v>
      </c>
      <c r="B16" s="22" t="s">
        <v>16</v>
      </c>
      <c r="C16" s="30">
        <f>+(60+60+90)/60</f>
        <v>3.5</v>
      </c>
      <c r="D16" s="30"/>
      <c r="E16" s="30">
        <f>+(60+45+60+60+90)/60</f>
        <v>5.25</v>
      </c>
      <c r="F16" s="30">
        <f>+(45+60+45+60+90)/60</f>
        <v>5</v>
      </c>
      <c r="G16" s="30"/>
      <c r="H16" s="30"/>
      <c r="I16" s="30"/>
      <c r="J16" s="30"/>
      <c r="K16" s="30">
        <f>+(60+60+60+60)/60</f>
        <v>4</v>
      </c>
      <c r="L16" s="30"/>
      <c r="M16" s="30">
        <f>+(60+45+45+60+60+60+60)/60</f>
        <v>6.5</v>
      </c>
      <c r="N16" s="30">
        <f>+(60+60+45+60+60+45+60+60)/60</f>
        <v>7.5</v>
      </c>
      <c r="O16" s="30">
        <f>+(60+60+45+60+60+45+60+15)/60</f>
        <v>6.75</v>
      </c>
      <c r="P16" s="30">
        <f>+(45+60+60+90+80+45+45)/60</f>
        <v>7.083333333333333</v>
      </c>
      <c r="Q16" s="30"/>
      <c r="R16" s="30"/>
      <c r="S16" s="30">
        <f>45/60</f>
        <v>0.75</v>
      </c>
      <c r="T16" s="30">
        <f>60/60</f>
        <v>1</v>
      </c>
      <c r="U16" s="30">
        <f>+(60+60)/60</f>
        <v>2</v>
      </c>
      <c r="V16" s="30"/>
      <c r="W16" s="30"/>
      <c r="X16" s="30"/>
      <c r="Y16" s="30"/>
      <c r="Z16" s="30"/>
      <c r="AA16" s="30">
        <f>+(60+90+60+60+60)/60</f>
        <v>5.5</v>
      </c>
      <c r="AB16" s="30">
        <f>+(45+105+45+90)/60</f>
        <v>4.75</v>
      </c>
      <c r="AC16" s="30">
        <f>+(60+60+45+75+45)/60</f>
        <v>4.75</v>
      </c>
      <c r="AD16" s="30"/>
      <c r="AE16" s="39">
        <f>SUM(C16:AD16)</f>
        <v>64.333333333333343</v>
      </c>
    </row>
    <row r="17" spans="1:31" x14ac:dyDescent="0.2">
      <c r="A17" s="71"/>
      <c r="B17" s="16" t="s">
        <v>17</v>
      </c>
      <c r="C17" s="5">
        <f>C16/(Données!$I$8-C31)</f>
        <v>0.53818554587391088</v>
      </c>
      <c r="D17" s="5">
        <f>D16/(Données!$I$8-D31)</f>
        <v>0</v>
      </c>
      <c r="E17" s="5">
        <f>E16/(Données!$I$8-E31)</f>
        <v>0.71558382553384825</v>
      </c>
      <c r="F17" s="5">
        <f>F16/(Données!$I$8-F31)</f>
        <v>0.70555032925682026</v>
      </c>
      <c r="G17" s="5">
        <f>G16/(Données!$I$8-G31)</f>
        <v>0</v>
      </c>
      <c r="H17" s="5">
        <f>H16/(Données!$I$8-H31)</f>
        <v>0</v>
      </c>
      <c r="I17" s="5">
        <f>I16/(Données!$I$8-I31)</f>
        <v>0</v>
      </c>
      <c r="J17" s="5" t="e">
        <f>J16/(Données!$I$8-J31)</f>
        <v>#DIV/0!</v>
      </c>
      <c r="K17" s="5">
        <f>K16/(Données!$I$8-K31)</f>
        <v>0.55788005578800559</v>
      </c>
      <c r="L17" s="5">
        <f>L16/(Données!$I$8-L31)</f>
        <v>0</v>
      </c>
      <c r="M17" s="5">
        <f>M16/(Données!$I$8-M31)</f>
        <v>0.91721542803386635</v>
      </c>
      <c r="N17" s="5">
        <f>N16/(Données!$I$8-N31)</f>
        <v>0.91799265605875158</v>
      </c>
      <c r="O17" s="5">
        <f>O16/(Données!$I$8-O31)</f>
        <v>0.85227272727272729</v>
      </c>
      <c r="P17" s="5">
        <f>P16/(Données!$I$8-P31)</f>
        <v>0.9654702407996365</v>
      </c>
      <c r="Q17" s="5">
        <f>Q16/(Données!$I$8-Q31)</f>
        <v>0</v>
      </c>
      <c r="R17" s="5">
        <f>R16/(Données!$I$8-R31)</f>
        <v>0</v>
      </c>
      <c r="S17" s="5">
        <f>S16/(Données!$I$8-S31)</f>
        <v>0.77319587628866004</v>
      </c>
      <c r="T17" s="5">
        <f>T16/(Données!$I$8-T31)</f>
        <v>0.57034220532319402</v>
      </c>
      <c r="U17" s="5">
        <f>U16/(Données!$I$8-U31)</f>
        <v>1.0152284263959392</v>
      </c>
      <c r="V17" s="5">
        <f>V16/(Données!$I$8-V31)</f>
        <v>0</v>
      </c>
      <c r="W17" s="5">
        <f>W16/(Données!$I$8-W31)</f>
        <v>0</v>
      </c>
      <c r="X17" s="5">
        <f>X16/(Données!$I$8-X31)</f>
        <v>0</v>
      </c>
      <c r="Y17" s="5">
        <f>Y16/(Données!$I$8-Y31)</f>
        <v>0</v>
      </c>
      <c r="Z17" s="5">
        <f>Z16/(Données!$I$8-Z31)</f>
        <v>0</v>
      </c>
      <c r="AA17" s="5">
        <f>AA16/(Données!$I$8-AA31)</f>
        <v>0.69444444444444442</v>
      </c>
      <c r="AB17" s="5">
        <f>AB16/(Données!$I$8-AB31)</f>
        <v>0.64743298500681501</v>
      </c>
      <c r="AC17" s="5">
        <f>AC16/(Données!$I$8-AC31)</f>
        <v>0.64743298500681501</v>
      </c>
      <c r="AD17" s="5">
        <f>AD16/(Données!$I$8-AD31)</f>
        <v>0</v>
      </c>
      <c r="AE17" s="48">
        <f>AE16/(Données!$I$10-AE31)</f>
        <v>-0.8625312835180553</v>
      </c>
    </row>
    <row r="18" spans="1:31" x14ac:dyDescent="0.2">
      <c r="A18" s="70" t="s">
        <v>5</v>
      </c>
      <c r="B18" s="23" t="s">
        <v>16</v>
      </c>
      <c r="C18" s="31"/>
      <c r="D18" s="31"/>
      <c r="E18" s="31"/>
      <c r="F18" s="55">
        <f>+(45+60+30+45+50+30+45+60)/60</f>
        <v>6.083333333333333</v>
      </c>
      <c r="G18" s="31">
        <f>+(60+60+60+45+45+60+60)/60</f>
        <v>6.5</v>
      </c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40">
        <f>SUM(C18:AD18)</f>
        <v>12.583333333333332</v>
      </c>
    </row>
    <row r="19" spans="1:31" x14ac:dyDescent="0.2">
      <c r="A19" s="70"/>
      <c r="B19" s="16" t="s">
        <v>17</v>
      </c>
      <c r="C19" s="5">
        <f>C18/(Données!$J$8-C32)</f>
        <v>0</v>
      </c>
      <c r="D19" s="5">
        <f>D18/(Données!$J$8-D32)</f>
        <v>0</v>
      </c>
      <c r="E19" s="5">
        <f>E18/(Données!$J$8-E32)</f>
        <v>0</v>
      </c>
      <c r="F19" s="5">
        <f>F18/(Données!$J$8-F32)</f>
        <v>0.90123456790123457</v>
      </c>
      <c r="G19" s="5">
        <f>G18/(Données!$J$8-G32)</f>
        <v>0.9285714285714286</v>
      </c>
      <c r="H19" s="5">
        <f>H18/(Données!$J$8-H32)</f>
        <v>0</v>
      </c>
      <c r="I19" s="5">
        <f>I18/(Données!$J$8-I32)</f>
        <v>0</v>
      </c>
      <c r="J19" s="5">
        <f>J18/(Données!$J$8-J32)</f>
        <v>0</v>
      </c>
      <c r="K19" s="5">
        <f>K18/(Données!$J$8-K32)</f>
        <v>0</v>
      </c>
      <c r="L19" s="5">
        <f>L18/(Données!$J$8-L32)</f>
        <v>0</v>
      </c>
      <c r="M19" s="5">
        <f>M18/(Données!$J$8-M32)</f>
        <v>0</v>
      </c>
      <c r="N19" s="5">
        <f>N18/(Données!$J$8-N32)</f>
        <v>0</v>
      </c>
      <c r="O19" s="5">
        <f>O18/(Données!$J$8-O32)</f>
        <v>0</v>
      </c>
      <c r="P19" s="5">
        <f>P18/(Données!$J$8-P32)</f>
        <v>0</v>
      </c>
      <c r="Q19" s="5">
        <f>Q18/(Données!$J$8-Q32)</f>
        <v>0</v>
      </c>
      <c r="R19" s="5">
        <f>R18/(Données!$J$8-R32)</f>
        <v>0</v>
      </c>
      <c r="S19" s="5">
        <f>S18/(Données!$J$8-S32)</f>
        <v>0</v>
      </c>
      <c r="T19" s="5">
        <f>T18/(Données!$J$8-T32)</f>
        <v>0</v>
      </c>
      <c r="U19" s="5">
        <f>U18/(Données!$J$8-U32)</f>
        <v>0</v>
      </c>
      <c r="V19" s="5">
        <f>V18/(Données!$J$8-V32)</f>
        <v>0</v>
      </c>
      <c r="W19" s="5">
        <f>W18/(Données!$J$8-W32)</f>
        <v>0</v>
      </c>
      <c r="X19" s="5">
        <f>X18/(Données!$J$8-X32)</f>
        <v>0</v>
      </c>
      <c r="Y19" s="5">
        <f>Y18/(Données!$J$8-Y32)</f>
        <v>0</v>
      </c>
      <c r="Z19" s="5">
        <f>Z18/(Données!$J$8-Z32)</f>
        <v>0</v>
      </c>
      <c r="AA19" s="5">
        <f>AA18/(Données!$J$8-AA32)</f>
        <v>0</v>
      </c>
      <c r="AB19" s="5">
        <f>AB18/(Données!$J$8-AB32)</f>
        <v>0</v>
      </c>
      <c r="AC19" s="5">
        <f>AC18/(Données!$J$8-AC32)</f>
        <v>0</v>
      </c>
      <c r="AD19" s="5">
        <f>AD18/(Données!$J$8-AD32)</f>
        <v>0</v>
      </c>
      <c r="AE19" s="49">
        <f>AE18/(Données!$J$10-AE32)</f>
        <v>-50.333333333333329</v>
      </c>
    </row>
    <row r="20" spans="1:31" x14ac:dyDescent="0.2">
      <c r="A20" s="69" t="s">
        <v>6</v>
      </c>
      <c r="B20" s="24" t="s">
        <v>16</v>
      </c>
      <c r="C20" s="32"/>
      <c r="D20" s="32"/>
      <c r="E20" s="32"/>
      <c r="F20" s="32">
        <f>+(30+60+20+45+55+60+30)/60</f>
        <v>5</v>
      </c>
      <c r="G20" s="32"/>
      <c r="H20" s="32"/>
      <c r="I20" s="32"/>
      <c r="J20" s="32"/>
      <c r="K20" s="32"/>
      <c r="L20" s="32">
        <f>+(45+90+45+45+60)/60</f>
        <v>4.75</v>
      </c>
      <c r="M20" s="32">
        <f>+(45+45+45+45+45+60+60)/60</f>
        <v>5.75</v>
      </c>
      <c r="N20" s="32">
        <f>+(105+60+90+45+105)/60</f>
        <v>6.75</v>
      </c>
      <c r="O20" s="32">
        <f>+(60+30+60+60+60)/60</f>
        <v>4.5</v>
      </c>
      <c r="P20" s="32">
        <f>+(90+60+45+60+45)/60</f>
        <v>5</v>
      </c>
      <c r="Q20" s="32"/>
      <c r="R20" s="32"/>
      <c r="S20" s="32">
        <f>+(90+60+60+45+45)/60</f>
        <v>5</v>
      </c>
      <c r="T20" s="32">
        <f>+(45+60+45+45+45+45+45)/60</f>
        <v>5.5</v>
      </c>
      <c r="U20" s="32"/>
      <c r="V20" s="32"/>
      <c r="W20" s="32"/>
      <c r="X20" s="32"/>
      <c r="Y20" s="32"/>
      <c r="Z20" s="32"/>
      <c r="AA20" s="32">
        <f>+(90+60+45+60+45+45)/60</f>
        <v>5.75</v>
      </c>
      <c r="AB20" s="32"/>
      <c r="AC20" s="32"/>
      <c r="AD20" s="32"/>
      <c r="AE20" s="41">
        <f>SUM(C20:AD20)</f>
        <v>48</v>
      </c>
    </row>
    <row r="21" spans="1:31" x14ac:dyDescent="0.2">
      <c r="A21" s="69"/>
      <c r="B21" s="16" t="s">
        <v>17</v>
      </c>
      <c r="C21" s="5">
        <f>C20/(Données!$K$8-C33)</f>
        <v>0</v>
      </c>
      <c r="D21" s="5">
        <f>D20/(Données!$K$8-D33)</f>
        <v>0</v>
      </c>
      <c r="E21" s="5">
        <f>E20/(Données!$K$8-E33)</f>
        <v>0</v>
      </c>
      <c r="F21" s="5">
        <f>F20/(Données!$K$8-F33)</f>
        <v>0.7407407407407407</v>
      </c>
      <c r="G21" s="5">
        <f>G20/(Données!$K$8-G33)</f>
        <v>0</v>
      </c>
      <c r="H21" s="5">
        <f>H20/(Données!$K$8-H33)</f>
        <v>0</v>
      </c>
      <c r="I21" s="5">
        <f>I20/(Données!$K$8-I33)</f>
        <v>0</v>
      </c>
      <c r="J21" s="5">
        <f>J20/(Données!$K$8-J33)</f>
        <v>0</v>
      </c>
      <c r="K21" s="5">
        <f>K20/(Données!$K$8-K33)</f>
        <v>0</v>
      </c>
      <c r="L21" s="5">
        <f>L20/(Données!$K$8-L33)</f>
        <v>0.6785714285714286</v>
      </c>
      <c r="M21" s="5">
        <f>M20/(Données!$K$8-M33)</f>
        <v>0.85185185185185186</v>
      </c>
      <c r="N21" s="5">
        <f>N20/(Données!$K$8-N33)</f>
        <v>0.9642857142857143</v>
      </c>
      <c r="O21" s="5">
        <f>O20/(Données!$K$8-O33)</f>
        <v>0.72972972972972971</v>
      </c>
      <c r="P21" s="5">
        <f>P20/(Données!$K$8-P33)</f>
        <v>0.7142857142857143</v>
      </c>
      <c r="Q21" s="5">
        <f>Q20/(Données!$K$8-Q33)</f>
        <v>0</v>
      </c>
      <c r="R21" s="5">
        <f>R20/(Données!$K$8-R33)</f>
        <v>0</v>
      </c>
      <c r="S21" s="5">
        <f>S20/(Données!$K$8-S33)</f>
        <v>0.81081081081081074</v>
      </c>
      <c r="T21" s="5">
        <f>T20/(Données!$K$8-T33)</f>
        <v>0.89189189189189189</v>
      </c>
      <c r="U21" s="5">
        <f>U20/(Données!$K$8-U33)</f>
        <v>0</v>
      </c>
      <c r="V21" s="5">
        <f>V20/(Données!$K$8-V33)</f>
        <v>0</v>
      </c>
      <c r="W21" s="5">
        <f>W20/(Données!$K$8-W33)</f>
        <v>0</v>
      </c>
      <c r="X21" s="5">
        <f>X20/(Données!$K$8-X33)</f>
        <v>0</v>
      </c>
      <c r="Y21" s="5">
        <f>Y20/(Données!$K$8-Y33)</f>
        <v>0</v>
      </c>
      <c r="Z21" s="5">
        <f>Z20/(Données!$K$8-Z33)</f>
        <v>0</v>
      </c>
      <c r="AA21" s="5">
        <f>AA20/(Données!$K$8-AA33)</f>
        <v>0.85185185185185186</v>
      </c>
      <c r="AB21" s="5">
        <f>AB20/(Données!$K$8-AB33)</f>
        <v>0</v>
      </c>
      <c r="AC21" s="5">
        <f>AC20/(Données!$K$8-AC33)</f>
        <v>0</v>
      </c>
      <c r="AD21" s="5">
        <f>AD20/(Données!$K$8-AD33)</f>
        <v>0</v>
      </c>
      <c r="AE21" s="50">
        <f>AE20/(Données!$K$10-AE33)</f>
        <v>-9.7627118644067785</v>
      </c>
    </row>
    <row r="22" spans="1:31" x14ac:dyDescent="0.2">
      <c r="A22" s="68" t="s">
        <v>7</v>
      </c>
      <c r="B22" s="25" t="s">
        <v>16</v>
      </c>
      <c r="C22" s="33"/>
      <c r="D22" s="33"/>
      <c r="E22" s="33">
        <f>+(45)/60</f>
        <v>0.75</v>
      </c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42">
        <f>SUM(C22:AD22)</f>
        <v>0.75</v>
      </c>
    </row>
    <row r="23" spans="1:31" x14ac:dyDescent="0.2">
      <c r="A23" s="68"/>
      <c r="B23" s="16" t="s">
        <v>17</v>
      </c>
      <c r="C23" s="5">
        <f>C22/(Données!$L$8-C34)</f>
        <v>0</v>
      </c>
      <c r="D23" s="5">
        <f>D22/(Données!$L$8-D34)</f>
        <v>0</v>
      </c>
      <c r="E23" s="5">
        <f>E22/(Données!$L$8-E34)</f>
        <v>0.99557522123893849</v>
      </c>
      <c r="F23" s="5" t="e">
        <f>F22/(Données!$L$8-F34)</f>
        <v>#DIV/0!</v>
      </c>
      <c r="G23" s="5">
        <f>G22/(Données!$L$8-G34)</f>
        <v>0</v>
      </c>
      <c r="H23" s="5">
        <f>H22/(Données!$L$8-H34)</f>
        <v>0</v>
      </c>
      <c r="I23" s="5">
        <f>I22/(Données!$L$8-I34)</f>
        <v>0</v>
      </c>
      <c r="J23" s="5">
        <f>J22/(Données!$L$8-J34)</f>
        <v>0</v>
      </c>
      <c r="K23" s="5">
        <f>K22/(Données!$L$8-K34)</f>
        <v>0</v>
      </c>
      <c r="L23" s="5">
        <f>L22/(Données!$L$8-L34)</f>
        <v>0</v>
      </c>
      <c r="M23" s="5">
        <f>M22/(Données!$L$8-M34)</f>
        <v>0</v>
      </c>
      <c r="N23" s="5">
        <f>N22/(Données!$L$8-N34)</f>
        <v>0</v>
      </c>
      <c r="O23" s="5">
        <f>O22/(Données!$L$8-O34)</f>
        <v>0</v>
      </c>
      <c r="P23" s="5">
        <f>P22/(Données!$L$8-P34)</f>
        <v>0</v>
      </c>
      <c r="Q23" s="5">
        <f>Q22/(Données!$L$8-Q34)</f>
        <v>0</v>
      </c>
      <c r="R23" s="5">
        <f>R22/(Données!$L$8-R34)</f>
        <v>0</v>
      </c>
      <c r="S23" s="5">
        <f>S22/(Données!$L$8-S34)</f>
        <v>0</v>
      </c>
      <c r="T23" s="5">
        <f>T22/(Données!$L$8-T34)</f>
        <v>0</v>
      </c>
      <c r="U23" s="5">
        <f>U22/(Données!$L$8-U34)</f>
        <v>0</v>
      </c>
      <c r="V23" s="5">
        <f>V22/(Données!$L$8-V34)</f>
        <v>0</v>
      </c>
      <c r="W23" s="5">
        <f>W22/(Données!$L$8-W34)</f>
        <v>0</v>
      </c>
      <c r="X23" s="5">
        <f>X22/(Données!$L$8-X34)</f>
        <v>0</v>
      </c>
      <c r="Y23" s="5">
        <f>Y22/(Données!$L$8-Y34)</f>
        <v>0</v>
      </c>
      <c r="Z23" s="5">
        <f>Z22/(Données!$L$8-Z34)</f>
        <v>0</v>
      </c>
      <c r="AA23" s="5">
        <f>AA22/(Données!$L$8-AA34)</f>
        <v>0</v>
      </c>
      <c r="AB23" s="5">
        <f>AB22/(Données!$L$8-AB34)</f>
        <v>0</v>
      </c>
      <c r="AC23" s="5">
        <f>AC22/(Données!$L$8-AC34)</f>
        <v>0</v>
      </c>
      <c r="AD23" s="5">
        <f>AD22/(Données!$L$8-AD34)</f>
        <v>0</v>
      </c>
      <c r="AE23" s="51">
        <f>AE22/(Données!$L$10-AE34)</f>
        <v>-4.6016034031413616E-3</v>
      </c>
    </row>
    <row r="24" spans="1:31" x14ac:dyDescent="0.2">
      <c r="AE24" s="43"/>
    </row>
    <row r="25" spans="1:31" x14ac:dyDescent="0.2">
      <c r="AE25" s="43"/>
    </row>
    <row r="26" spans="1:31" x14ac:dyDescent="0.2">
      <c r="AE26" s="43"/>
    </row>
    <row r="27" spans="1:31" x14ac:dyDescent="0.2">
      <c r="A27" s="26" t="s">
        <v>0</v>
      </c>
      <c r="B27" s="18" t="s">
        <v>21</v>
      </c>
      <c r="C27" s="26"/>
      <c r="D27" s="26"/>
      <c r="E27" s="26"/>
      <c r="F27" s="56">
        <f>+(15+60+60+60+60+60+60+10)/60</f>
        <v>6.416666666666667</v>
      </c>
      <c r="G27" s="56">
        <f>+(60+60+60+60+60+60+10)/60</f>
        <v>6.166666666666667</v>
      </c>
      <c r="H27" s="56">
        <v>0.83333333333333337</v>
      </c>
      <c r="I27" s="56"/>
      <c r="J27" s="56"/>
      <c r="K27" s="56">
        <v>8.1999999999999993</v>
      </c>
      <c r="L27" s="56">
        <v>8.1999999999999993</v>
      </c>
      <c r="M27" s="56">
        <f>+(50+15)/60</f>
        <v>1.0833333333333333</v>
      </c>
      <c r="N27" s="26">
        <v>8.1999999999999993</v>
      </c>
      <c r="O27" s="26"/>
      <c r="P27" s="26"/>
      <c r="Q27" s="26">
        <f>50/60</f>
        <v>0.83333333333333337</v>
      </c>
      <c r="R27" s="26">
        <f>50/60</f>
        <v>0.83333333333333337</v>
      </c>
      <c r="S27" s="26">
        <f>50/60</f>
        <v>0.83333333333333337</v>
      </c>
      <c r="T27" s="26">
        <f>+(50+15)/60</f>
        <v>1.0833333333333333</v>
      </c>
      <c r="U27" s="26">
        <f>50/60</f>
        <v>0.83333333333333337</v>
      </c>
      <c r="V27" s="26"/>
      <c r="W27" s="26">
        <f>+(60+60+60+60+60+60+60+15)/60</f>
        <v>7.25</v>
      </c>
      <c r="X27" s="26"/>
      <c r="Y27" s="26">
        <f>50/60</f>
        <v>0.83333333333333337</v>
      </c>
      <c r="Z27" s="26">
        <f>50/60</f>
        <v>0.83333333333333337</v>
      </c>
      <c r="AA27" s="26">
        <v>7.2</v>
      </c>
      <c r="AB27" s="26">
        <f>+(50+60)/60</f>
        <v>1.8333333333333333</v>
      </c>
      <c r="AC27" s="26"/>
      <c r="AD27" s="26"/>
      <c r="AE27" s="35">
        <f t="shared" ref="AE27:AE34" si="3">SUM(C27:AD27)</f>
        <v>61.466666666666683</v>
      </c>
    </row>
    <row r="28" spans="1:31" x14ac:dyDescent="0.2">
      <c r="A28" s="27" t="s">
        <v>1</v>
      </c>
      <c r="B28" s="19" t="s">
        <v>21</v>
      </c>
      <c r="C28" s="27"/>
      <c r="D28" s="27"/>
      <c r="E28" s="27">
        <v>7.2</v>
      </c>
      <c r="F28" s="57">
        <f>+(15+50)/60</f>
        <v>1.0833333333333333</v>
      </c>
      <c r="G28" s="57">
        <v>0.83333333333333337</v>
      </c>
      <c r="H28" s="57">
        <f>+(60+60+60+60+60+60+60+10)/60</f>
        <v>7.166666666666667</v>
      </c>
      <c r="I28" s="57"/>
      <c r="J28" s="57"/>
      <c r="K28" s="57">
        <v>7.2</v>
      </c>
      <c r="L28" s="57">
        <v>8.1999999999999993</v>
      </c>
      <c r="M28" s="57">
        <v>0.25</v>
      </c>
      <c r="N28" s="57">
        <f>+(50+50)/60</f>
        <v>1.6666666666666667</v>
      </c>
      <c r="O28" s="27">
        <v>8.1999999999999993</v>
      </c>
      <c r="P28" s="27"/>
      <c r="Q28" s="27"/>
      <c r="R28" s="27">
        <f>+(60+60+60+60+60+60+60+10+15)/60</f>
        <v>7.416666666666667</v>
      </c>
      <c r="S28" s="27">
        <v>7.2</v>
      </c>
      <c r="T28" s="27">
        <f>15/60</f>
        <v>0.25</v>
      </c>
      <c r="U28" s="27">
        <f>50/60</f>
        <v>0.83333333333333337</v>
      </c>
      <c r="V28" s="27"/>
      <c r="W28" s="27"/>
      <c r="X28" s="27"/>
      <c r="Y28" s="27">
        <f>50/60</f>
        <v>0.83333333333333337</v>
      </c>
      <c r="Z28" s="27">
        <f>50/60</f>
        <v>0.83333333333333337</v>
      </c>
      <c r="AA28" s="27">
        <f>+(30+15+50)/60</f>
        <v>1.5833333333333333</v>
      </c>
      <c r="AB28" s="27">
        <v>8.1999999999999993</v>
      </c>
      <c r="AC28" s="27"/>
      <c r="AD28" s="27">
        <v>7.2</v>
      </c>
      <c r="AE28" s="36">
        <f t="shared" si="3"/>
        <v>76.150000000000006</v>
      </c>
    </row>
    <row r="29" spans="1:31" x14ac:dyDescent="0.2">
      <c r="A29" s="28" t="s">
        <v>2</v>
      </c>
      <c r="B29" s="20" t="s">
        <v>21</v>
      </c>
      <c r="C29" s="28">
        <f>+(60+60+60+60+60+60+60+10)/60</f>
        <v>7.166666666666667</v>
      </c>
      <c r="D29" s="28"/>
      <c r="E29" s="28"/>
      <c r="F29" s="58">
        <f>+(60+60+60+60+60+60+60+60+10)/60</f>
        <v>8.1666666666666661</v>
      </c>
      <c r="G29" s="58">
        <v>8.17</v>
      </c>
      <c r="H29" s="58"/>
      <c r="I29" s="58">
        <v>1</v>
      </c>
      <c r="J29" s="58">
        <v>7.2</v>
      </c>
      <c r="K29" s="58">
        <f>+(50+50)/60</f>
        <v>1.6666666666666667</v>
      </c>
      <c r="L29" s="58">
        <f>+(50)/60</f>
        <v>0.83333333333333337</v>
      </c>
      <c r="M29" s="58">
        <v>0.3</v>
      </c>
      <c r="N29" s="28"/>
      <c r="O29" s="28"/>
      <c r="P29" s="28">
        <v>7.2</v>
      </c>
      <c r="Q29" s="28">
        <v>7.75</v>
      </c>
      <c r="R29" s="28">
        <f>50/60</f>
        <v>0.83333333333333337</v>
      </c>
      <c r="S29" s="28"/>
      <c r="T29" s="28">
        <f>15/60</f>
        <v>0.25</v>
      </c>
      <c r="U29" s="28"/>
      <c r="V29" s="28">
        <f>+(50+50)/60</f>
        <v>1.6666666666666667</v>
      </c>
      <c r="W29" s="28"/>
      <c r="X29" s="28"/>
      <c r="Y29" s="28">
        <v>5.2</v>
      </c>
      <c r="Z29" s="28">
        <v>7.2</v>
      </c>
      <c r="AA29" s="28">
        <f>+(15)/60</f>
        <v>0.25</v>
      </c>
      <c r="AB29" s="28"/>
      <c r="AC29" s="28">
        <v>8.1999999999999993</v>
      </c>
      <c r="AD29" s="28"/>
      <c r="AE29" s="37">
        <f t="shared" si="3"/>
        <v>73.053333333333342</v>
      </c>
    </row>
    <row r="30" spans="1:31" x14ac:dyDescent="0.2">
      <c r="A30" s="29" t="s">
        <v>3</v>
      </c>
      <c r="B30" s="21" t="s">
        <v>21</v>
      </c>
      <c r="C30" s="29"/>
      <c r="D30" s="29">
        <f>+(50+50)/60</f>
        <v>1.6666666666666667</v>
      </c>
      <c r="E30" s="29"/>
      <c r="F30" s="59">
        <f>15/60</f>
        <v>0.25</v>
      </c>
      <c r="G30" s="59"/>
      <c r="H30" s="59">
        <v>8.17</v>
      </c>
      <c r="I30" s="59">
        <f>+(50+60+50)/60</f>
        <v>2.6666666666666665</v>
      </c>
      <c r="J30" s="59">
        <v>1</v>
      </c>
      <c r="K30" s="59"/>
      <c r="L30" s="59"/>
      <c r="M30" s="59">
        <f>+(15+60+60+60+60+60+60+10)/60</f>
        <v>6.416666666666667</v>
      </c>
      <c r="N30" s="59">
        <f>+(60+60+60+60+60+60+10)/60</f>
        <v>6.166666666666667</v>
      </c>
      <c r="O30" s="29">
        <v>7.2</v>
      </c>
      <c r="P30" s="29">
        <v>0.83</v>
      </c>
      <c r="Q30" s="29">
        <f>50/60</f>
        <v>0.83333333333333337</v>
      </c>
      <c r="R30" s="29"/>
      <c r="S30" s="29"/>
      <c r="T30" s="29">
        <f>15/60</f>
        <v>0.25</v>
      </c>
      <c r="U30" s="29">
        <v>8.1999999999999993</v>
      </c>
      <c r="V30" s="29">
        <v>8.1999999999999993</v>
      </c>
      <c r="W30" s="29"/>
      <c r="X30" s="29">
        <v>8.1999999999999993</v>
      </c>
      <c r="Y30" s="29"/>
      <c r="Z30" s="29"/>
      <c r="AA30" s="29">
        <f>+(15)/60</f>
        <v>0.25</v>
      </c>
      <c r="AB30" s="29">
        <v>6.1</v>
      </c>
      <c r="AC30" s="29">
        <f>+(60+15+60+60+60+60+60+10)/60</f>
        <v>6.416666666666667</v>
      </c>
      <c r="AD30" s="29">
        <f>50/60</f>
        <v>0.83333333333333337</v>
      </c>
      <c r="AE30" s="38">
        <f t="shared" si="3"/>
        <v>73.650000000000006</v>
      </c>
    </row>
    <row r="31" spans="1:31" x14ac:dyDescent="0.2">
      <c r="A31" s="30" t="s">
        <v>4</v>
      </c>
      <c r="B31" s="22" t="s">
        <v>21</v>
      </c>
      <c r="C31" s="30">
        <f>+(50+50)/60</f>
        <v>1.6666666666666667</v>
      </c>
      <c r="D31" s="30">
        <f>+(60+60+60+60+60+60+60+10)/60</f>
        <v>7.166666666666667</v>
      </c>
      <c r="E31" s="39">
        <f>50/60</f>
        <v>0.83333333333333337</v>
      </c>
      <c r="F31" s="60">
        <f>+(50+15)/60</f>
        <v>1.0833333333333333</v>
      </c>
      <c r="G31" s="60"/>
      <c r="H31" s="60"/>
      <c r="I31" s="60">
        <f>+(60+60+60+60+60+60+60+10)/60</f>
        <v>7.166666666666667</v>
      </c>
      <c r="J31" s="60">
        <v>8.17</v>
      </c>
      <c r="K31" s="60">
        <v>1</v>
      </c>
      <c r="L31" s="60"/>
      <c r="M31" s="60">
        <f>+(15+50)/60</f>
        <v>1.0833333333333333</v>
      </c>
      <c r="N31" s="30"/>
      <c r="O31" s="30">
        <f>+(15)/60</f>
        <v>0.25</v>
      </c>
      <c r="P31" s="30">
        <f>50/60</f>
        <v>0.83333333333333337</v>
      </c>
      <c r="Q31" s="30"/>
      <c r="R31" s="30"/>
      <c r="S31" s="30">
        <v>7.2</v>
      </c>
      <c r="T31" s="30">
        <f>+(15+60+60+60+60+60+60+10)/60</f>
        <v>6.416666666666667</v>
      </c>
      <c r="U31" s="30">
        <v>6.2</v>
      </c>
      <c r="V31" s="30">
        <v>7.2</v>
      </c>
      <c r="W31" s="30"/>
      <c r="X31" s="30"/>
      <c r="Y31" s="30">
        <v>8.1999999999999993</v>
      </c>
      <c r="Z31" s="30">
        <v>8.1999999999999993</v>
      </c>
      <c r="AA31" s="30">
        <f>+(15)/60</f>
        <v>0.25</v>
      </c>
      <c r="AB31" s="30">
        <f>50/60</f>
        <v>0.83333333333333337</v>
      </c>
      <c r="AC31" s="30">
        <f>50/60</f>
        <v>0.83333333333333337</v>
      </c>
      <c r="AD31" s="30"/>
      <c r="AE31" s="39">
        <f t="shared" si="3"/>
        <v>74.586666666666659</v>
      </c>
    </row>
    <row r="32" spans="1:31" x14ac:dyDescent="0.2">
      <c r="A32" s="31" t="s">
        <v>5</v>
      </c>
      <c r="B32" s="23" t="s">
        <v>21</v>
      </c>
      <c r="C32" s="31"/>
      <c r="D32" s="31"/>
      <c r="E32" s="31"/>
      <c r="F32" s="55">
        <f>15/60</f>
        <v>0.25</v>
      </c>
      <c r="G32" s="55"/>
      <c r="H32" s="55"/>
      <c r="I32" s="55"/>
      <c r="J32" s="55"/>
      <c r="K32" s="55"/>
      <c r="L32" s="55"/>
      <c r="M32" s="55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40">
        <f t="shared" si="3"/>
        <v>0.25</v>
      </c>
    </row>
    <row r="33" spans="1:31" x14ac:dyDescent="0.2">
      <c r="A33" s="32" t="s">
        <v>6</v>
      </c>
      <c r="B33" s="24" t="s">
        <v>21</v>
      </c>
      <c r="C33" s="32"/>
      <c r="D33" s="32"/>
      <c r="E33" s="32"/>
      <c r="F33" s="61">
        <v>0.25</v>
      </c>
      <c r="G33" s="61"/>
      <c r="H33" s="61"/>
      <c r="I33" s="61"/>
      <c r="J33" s="61">
        <f>+(50+50)/60</f>
        <v>1.6666666666666667</v>
      </c>
      <c r="K33" s="61"/>
      <c r="L33" s="61"/>
      <c r="M33" s="61">
        <v>0.25</v>
      </c>
      <c r="N33" s="32"/>
      <c r="O33" s="61">
        <f>50/60</f>
        <v>0.83333333333333337</v>
      </c>
      <c r="P33" s="32"/>
      <c r="Q33" s="32"/>
      <c r="R33" s="32"/>
      <c r="S33" s="32">
        <f>50/60</f>
        <v>0.83333333333333337</v>
      </c>
      <c r="T33" s="32">
        <f>+(15+35)/60</f>
        <v>0.83333333333333337</v>
      </c>
      <c r="U33" s="32"/>
      <c r="V33" s="32"/>
      <c r="W33" s="32"/>
      <c r="X33" s="32"/>
      <c r="Y33" s="32"/>
      <c r="Z33" s="32"/>
      <c r="AA33" s="32">
        <f>15/60</f>
        <v>0.25</v>
      </c>
      <c r="AB33" s="32"/>
      <c r="AC33" s="32"/>
      <c r="AD33" s="32"/>
      <c r="AE33" s="41">
        <f t="shared" si="3"/>
        <v>4.916666666666667</v>
      </c>
    </row>
    <row r="34" spans="1:31" x14ac:dyDescent="0.2">
      <c r="A34" s="33" t="s">
        <v>7</v>
      </c>
      <c r="B34" s="25" t="s">
        <v>21</v>
      </c>
      <c r="C34" s="33">
        <v>8.1</v>
      </c>
      <c r="D34" s="33">
        <v>8.1</v>
      </c>
      <c r="E34" s="54">
        <f>+(60+60+15+60+60+60+60+60+10)/60</f>
        <v>7.416666666666667</v>
      </c>
      <c r="F34" s="54">
        <v>8.17</v>
      </c>
      <c r="G34" s="54"/>
      <c r="H34" s="54"/>
      <c r="I34" s="54">
        <v>8.1999999999999993</v>
      </c>
      <c r="J34" s="54">
        <v>8.1999999999999993</v>
      </c>
      <c r="K34" s="54">
        <v>8.1999999999999993</v>
      </c>
      <c r="L34" s="54">
        <v>8.1999999999999993</v>
      </c>
      <c r="M34" s="54">
        <v>8.1999999999999993</v>
      </c>
      <c r="N34" s="33"/>
      <c r="O34" s="33"/>
      <c r="P34" s="33">
        <v>8.1999999999999993</v>
      </c>
      <c r="Q34" s="33">
        <v>8.1999999999999993</v>
      </c>
      <c r="R34" s="33">
        <v>8.1999999999999993</v>
      </c>
      <c r="S34" s="33">
        <v>8.1999999999999993</v>
      </c>
      <c r="T34" s="33">
        <v>8.1999999999999993</v>
      </c>
      <c r="U34" s="33"/>
      <c r="V34" s="33"/>
      <c r="W34" s="33">
        <v>8.1999999999999993</v>
      </c>
      <c r="X34" s="33">
        <v>8.1999999999999993</v>
      </c>
      <c r="Y34" s="33">
        <v>8.1999999999999993</v>
      </c>
      <c r="Z34" s="33">
        <v>8.1999999999999993</v>
      </c>
      <c r="AA34" s="33">
        <v>8.1999999999999993</v>
      </c>
      <c r="AB34" s="33"/>
      <c r="AC34" s="33"/>
      <c r="AD34" s="33">
        <v>8.1999999999999993</v>
      </c>
      <c r="AE34" s="42">
        <f t="shared" si="3"/>
        <v>162.98666666666665</v>
      </c>
    </row>
  </sheetData>
  <mergeCells count="10">
    <mergeCell ref="A16:A17"/>
    <mergeCell ref="A18:A19"/>
    <mergeCell ref="A20:A21"/>
    <mergeCell ref="A22:A23"/>
    <mergeCell ref="AE2:AE3"/>
    <mergeCell ref="B2:B3"/>
    <mergeCell ref="A8:A9"/>
    <mergeCell ref="A10:A11"/>
    <mergeCell ref="A12:A13"/>
    <mergeCell ref="A14:A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34"/>
  <sheetViews>
    <sheetView workbookViewId="0">
      <selection activeCell="C35" sqref="C35"/>
    </sheetView>
  </sheetViews>
  <sheetFormatPr baseColWidth="10" defaultColWidth="11.28515625" defaultRowHeight="12.75" x14ac:dyDescent="0.2"/>
  <cols>
    <col min="1" max="1" width="9.85546875" style="17" bestFit="1" customWidth="1"/>
    <col min="2" max="2" width="33.140625" style="17" bestFit="1" customWidth="1"/>
    <col min="3" max="3" width="4.42578125" style="17" bestFit="1" customWidth="1"/>
    <col min="4" max="4" width="4" style="17" bestFit="1" customWidth="1"/>
    <col min="5" max="6" width="4.42578125" style="17" bestFit="1" customWidth="1"/>
    <col min="7" max="7" width="3.85546875" style="17" bestFit="1" customWidth="1"/>
    <col min="8" max="8" width="4.140625" style="17" bestFit="1" customWidth="1"/>
    <col min="9" max="9" width="4.7109375" style="17" bestFit="1" customWidth="1"/>
    <col min="10" max="10" width="4.42578125" style="17" bestFit="1" customWidth="1"/>
    <col min="11" max="11" width="4" style="17" bestFit="1" customWidth="1"/>
    <col min="12" max="33" width="4.7109375" style="17" bestFit="1" customWidth="1"/>
    <col min="34" max="34" width="9.28515625" style="17" bestFit="1" customWidth="1"/>
    <col min="35" max="16384" width="11.28515625" style="17"/>
  </cols>
  <sheetData>
    <row r="2" spans="1:34" x14ac:dyDescent="0.2">
      <c r="B2" s="66" t="s">
        <v>14</v>
      </c>
      <c r="C2" s="34">
        <v>42795</v>
      </c>
      <c r="D2" s="34">
        <f>+C2+1</f>
        <v>42796</v>
      </c>
      <c r="E2" s="34">
        <f t="shared" ref="E2:AG3" si="0">+D2+1</f>
        <v>42797</v>
      </c>
      <c r="F2" s="34">
        <f t="shared" si="0"/>
        <v>42798</v>
      </c>
      <c r="G2" s="34">
        <f t="shared" si="0"/>
        <v>42799</v>
      </c>
      <c r="H2" s="34">
        <f t="shared" si="0"/>
        <v>42800</v>
      </c>
      <c r="I2" s="34">
        <f t="shared" si="0"/>
        <v>42801</v>
      </c>
      <c r="J2" s="34">
        <f t="shared" si="0"/>
        <v>42802</v>
      </c>
      <c r="K2" s="34">
        <f t="shared" si="0"/>
        <v>42803</v>
      </c>
      <c r="L2" s="34">
        <f t="shared" si="0"/>
        <v>42804</v>
      </c>
      <c r="M2" s="34">
        <f t="shared" si="0"/>
        <v>42805</v>
      </c>
      <c r="N2" s="34">
        <f t="shared" si="0"/>
        <v>42806</v>
      </c>
      <c r="O2" s="34">
        <f t="shared" si="0"/>
        <v>42807</v>
      </c>
      <c r="P2" s="34">
        <f t="shared" si="0"/>
        <v>42808</v>
      </c>
      <c r="Q2" s="34">
        <f t="shared" si="0"/>
        <v>42809</v>
      </c>
      <c r="R2" s="34">
        <f t="shared" si="0"/>
        <v>42810</v>
      </c>
      <c r="S2" s="34">
        <f t="shared" si="0"/>
        <v>42811</v>
      </c>
      <c r="T2" s="34">
        <f t="shared" si="0"/>
        <v>42812</v>
      </c>
      <c r="U2" s="34">
        <f t="shared" si="0"/>
        <v>42813</v>
      </c>
      <c r="V2" s="34">
        <f t="shared" si="0"/>
        <v>42814</v>
      </c>
      <c r="W2" s="34">
        <f t="shared" si="0"/>
        <v>42815</v>
      </c>
      <c r="X2" s="34">
        <f t="shared" si="0"/>
        <v>42816</v>
      </c>
      <c r="Y2" s="34">
        <f t="shared" si="0"/>
        <v>42817</v>
      </c>
      <c r="Z2" s="34">
        <f t="shared" si="0"/>
        <v>42818</v>
      </c>
      <c r="AA2" s="34">
        <f t="shared" si="0"/>
        <v>42819</v>
      </c>
      <c r="AB2" s="34">
        <f t="shared" si="0"/>
        <v>42820</v>
      </c>
      <c r="AC2" s="34">
        <f t="shared" si="0"/>
        <v>42821</v>
      </c>
      <c r="AD2" s="34">
        <f t="shared" si="0"/>
        <v>42822</v>
      </c>
      <c r="AE2" s="34">
        <f t="shared" si="0"/>
        <v>42823</v>
      </c>
      <c r="AF2" s="34">
        <f t="shared" si="0"/>
        <v>42824</v>
      </c>
      <c r="AG2" s="34">
        <f t="shared" si="0"/>
        <v>42825</v>
      </c>
      <c r="AH2" s="64" t="s">
        <v>20</v>
      </c>
    </row>
    <row r="3" spans="1:34" x14ac:dyDescent="0.2">
      <c r="B3" s="66"/>
      <c r="C3" s="3">
        <f>+C2</f>
        <v>42795</v>
      </c>
      <c r="D3" s="3">
        <f>+C3+1</f>
        <v>42796</v>
      </c>
      <c r="E3" s="3">
        <f t="shared" si="0"/>
        <v>42797</v>
      </c>
      <c r="F3" s="3">
        <f t="shared" si="0"/>
        <v>42798</v>
      </c>
      <c r="G3" s="3">
        <f t="shared" si="0"/>
        <v>42799</v>
      </c>
      <c r="H3" s="3">
        <f t="shared" si="0"/>
        <v>42800</v>
      </c>
      <c r="I3" s="3">
        <f t="shared" si="0"/>
        <v>42801</v>
      </c>
      <c r="J3" s="3">
        <f t="shared" si="0"/>
        <v>42802</v>
      </c>
      <c r="K3" s="3">
        <f t="shared" si="0"/>
        <v>42803</v>
      </c>
      <c r="L3" s="3">
        <f t="shared" si="0"/>
        <v>42804</v>
      </c>
      <c r="M3" s="3">
        <f t="shared" si="0"/>
        <v>42805</v>
      </c>
      <c r="N3" s="3">
        <f t="shared" si="0"/>
        <v>42806</v>
      </c>
      <c r="O3" s="3">
        <f t="shared" si="0"/>
        <v>42807</v>
      </c>
      <c r="P3" s="3">
        <f t="shared" si="0"/>
        <v>42808</v>
      </c>
      <c r="Q3" s="3">
        <f t="shared" si="0"/>
        <v>42809</v>
      </c>
      <c r="R3" s="3">
        <f t="shared" si="0"/>
        <v>42810</v>
      </c>
      <c r="S3" s="3">
        <f t="shared" si="0"/>
        <v>42811</v>
      </c>
      <c r="T3" s="3">
        <f t="shared" si="0"/>
        <v>42812</v>
      </c>
      <c r="U3" s="3">
        <f t="shared" si="0"/>
        <v>42813</v>
      </c>
      <c r="V3" s="3">
        <f t="shared" si="0"/>
        <v>42814</v>
      </c>
      <c r="W3" s="3">
        <f t="shared" si="0"/>
        <v>42815</v>
      </c>
      <c r="X3" s="3">
        <f t="shared" si="0"/>
        <v>42816</v>
      </c>
      <c r="Y3" s="3">
        <f t="shared" si="0"/>
        <v>42817</v>
      </c>
      <c r="Z3" s="3">
        <f t="shared" si="0"/>
        <v>42818</v>
      </c>
      <c r="AA3" s="3">
        <f t="shared" si="0"/>
        <v>42819</v>
      </c>
      <c r="AB3" s="3">
        <f t="shared" si="0"/>
        <v>42820</v>
      </c>
      <c r="AC3" s="3">
        <f t="shared" si="0"/>
        <v>42821</v>
      </c>
      <c r="AD3" s="3">
        <f t="shared" si="0"/>
        <v>42822</v>
      </c>
      <c r="AE3" s="3">
        <f t="shared" si="0"/>
        <v>42823</v>
      </c>
      <c r="AF3" s="3">
        <f t="shared" si="0"/>
        <v>42824</v>
      </c>
      <c r="AG3" s="3">
        <f t="shared" si="0"/>
        <v>42825</v>
      </c>
      <c r="AH3" s="65"/>
    </row>
    <row r="4" spans="1:34" x14ac:dyDescent="0.2">
      <c r="B4" s="16" t="s">
        <v>11</v>
      </c>
      <c r="C4" s="15">
        <f>+Données!$C$4</f>
        <v>91</v>
      </c>
      <c r="D4" s="15">
        <f>+Données!$C$4</f>
        <v>91</v>
      </c>
      <c r="E4" s="15">
        <f>+Données!$C$4</f>
        <v>91</v>
      </c>
      <c r="F4" s="15">
        <f>+Données!$C$4</f>
        <v>91</v>
      </c>
      <c r="G4" s="15">
        <f>+Données!$C$4</f>
        <v>91</v>
      </c>
      <c r="H4" s="15">
        <f>+Données!$C$4</f>
        <v>91</v>
      </c>
      <c r="I4" s="15">
        <f>+Données!$C$4</f>
        <v>91</v>
      </c>
      <c r="J4" s="15">
        <f>+Données!$C$4</f>
        <v>91</v>
      </c>
      <c r="K4" s="15">
        <f>+Données!$C$4</f>
        <v>91</v>
      </c>
      <c r="L4" s="15">
        <f>+Données!$C$4</f>
        <v>91</v>
      </c>
      <c r="M4" s="15">
        <f>+Données!$C$4</f>
        <v>91</v>
      </c>
      <c r="N4" s="15">
        <f>+Données!$C$4</f>
        <v>91</v>
      </c>
      <c r="O4" s="15">
        <f>+Données!$C$4</f>
        <v>91</v>
      </c>
      <c r="P4" s="15">
        <f>+Données!$C$4</f>
        <v>91</v>
      </c>
      <c r="Q4" s="15">
        <f>+Données!$C$4</f>
        <v>91</v>
      </c>
      <c r="R4" s="15">
        <f>+Données!$C$4</f>
        <v>91</v>
      </c>
      <c r="S4" s="15">
        <f>+Données!$C$4</f>
        <v>91</v>
      </c>
      <c r="T4" s="15">
        <f>+Données!$C$4</f>
        <v>91</v>
      </c>
      <c r="U4" s="15">
        <f>+Données!$C$4</f>
        <v>91</v>
      </c>
      <c r="V4" s="15">
        <f>+Données!$C$4</f>
        <v>91</v>
      </c>
      <c r="W4" s="15">
        <f>+Données!$C$4</f>
        <v>91</v>
      </c>
      <c r="X4" s="15">
        <f>+Données!$C$4</f>
        <v>91</v>
      </c>
      <c r="Y4" s="15">
        <f>+Données!$C$4</f>
        <v>91</v>
      </c>
      <c r="Z4" s="15">
        <f>+Données!$C$4</f>
        <v>91</v>
      </c>
      <c r="AA4" s="15">
        <f>+Données!$C$4</f>
        <v>91</v>
      </c>
      <c r="AB4" s="15">
        <f>+Données!$C$4</f>
        <v>91</v>
      </c>
      <c r="AC4" s="15">
        <f>+Données!$C$4</f>
        <v>91</v>
      </c>
      <c r="AD4" s="15">
        <f>+Données!$C$4</f>
        <v>91</v>
      </c>
      <c r="AE4" s="15">
        <f>+Données!$C$4</f>
        <v>91</v>
      </c>
      <c r="AF4" s="15">
        <f>+Données!$C$4</f>
        <v>91</v>
      </c>
      <c r="AG4" s="15">
        <f>+Données!$C$4</f>
        <v>91</v>
      </c>
      <c r="AH4" s="15">
        <f>SUM(C4:AG4)</f>
        <v>2821</v>
      </c>
    </row>
    <row r="5" spans="1:34" x14ac:dyDescent="0.2">
      <c r="B5" s="16" t="s">
        <v>15</v>
      </c>
      <c r="C5" s="15">
        <f>+C8+C10+C12+C14+C16+C18+C20+C22</f>
        <v>0</v>
      </c>
      <c r="D5" s="15">
        <f t="shared" ref="D5:AG5" si="1">+D8+D10+D12+D14+D16+D18+D20+D22</f>
        <v>0</v>
      </c>
      <c r="E5" s="15">
        <f t="shared" si="1"/>
        <v>0</v>
      </c>
      <c r="F5" s="15">
        <f t="shared" si="1"/>
        <v>0</v>
      </c>
      <c r="G5" s="15">
        <f t="shared" si="1"/>
        <v>0</v>
      </c>
      <c r="H5" s="15">
        <f t="shared" si="1"/>
        <v>0</v>
      </c>
      <c r="I5" s="15">
        <f t="shared" si="1"/>
        <v>0</v>
      </c>
      <c r="J5" s="15">
        <f t="shared" si="1"/>
        <v>0</v>
      </c>
      <c r="K5" s="15">
        <f t="shared" si="1"/>
        <v>0</v>
      </c>
      <c r="L5" s="15">
        <f t="shared" si="1"/>
        <v>0</v>
      </c>
      <c r="M5" s="15">
        <f t="shared" si="1"/>
        <v>0</v>
      </c>
      <c r="N5" s="15">
        <f t="shared" si="1"/>
        <v>0</v>
      </c>
      <c r="O5" s="15">
        <f t="shared" si="1"/>
        <v>0</v>
      </c>
      <c r="P5" s="15">
        <f t="shared" si="1"/>
        <v>0</v>
      </c>
      <c r="Q5" s="15">
        <f t="shared" si="1"/>
        <v>0</v>
      </c>
      <c r="R5" s="15">
        <f t="shared" si="1"/>
        <v>0</v>
      </c>
      <c r="S5" s="15">
        <f t="shared" si="1"/>
        <v>0</v>
      </c>
      <c r="T5" s="15">
        <f t="shared" si="1"/>
        <v>0</v>
      </c>
      <c r="U5" s="15">
        <f t="shared" si="1"/>
        <v>0</v>
      </c>
      <c r="V5" s="15">
        <f t="shared" si="1"/>
        <v>0</v>
      </c>
      <c r="W5" s="15">
        <f t="shared" si="1"/>
        <v>0</v>
      </c>
      <c r="X5" s="15">
        <f t="shared" si="1"/>
        <v>0</v>
      </c>
      <c r="Y5" s="15">
        <f t="shared" si="1"/>
        <v>0</v>
      </c>
      <c r="Z5" s="15">
        <f t="shared" si="1"/>
        <v>0</v>
      </c>
      <c r="AA5" s="15">
        <f t="shared" si="1"/>
        <v>0</v>
      </c>
      <c r="AB5" s="15">
        <f t="shared" si="1"/>
        <v>0</v>
      </c>
      <c r="AC5" s="15">
        <f t="shared" si="1"/>
        <v>0</v>
      </c>
      <c r="AD5" s="15">
        <f t="shared" si="1"/>
        <v>0</v>
      </c>
      <c r="AE5" s="15">
        <f t="shared" si="1"/>
        <v>0</v>
      </c>
      <c r="AF5" s="15">
        <f t="shared" si="1"/>
        <v>0</v>
      </c>
      <c r="AG5" s="15">
        <f t="shared" si="1"/>
        <v>0</v>
      </c>
      <c r="AH5" s="52">
        <f>SUM(C5:AG5)</f>
        <v>0</v>
      </c>
    </row>
    <row r="6" spans="1:34" x14ac:dyDescent="0.2">
      <c r="B6" s="16" t="s">
        <v>12</v>
      </c>
      <c r="C6" s="5">
        <f>+C5/C4</f>
        <v>0</v>
      </c>
      <c r="D6" s="5">
        <f t="shared" ref="D6:AH6" si="2">+D5/D4</f>
        <v>0</v>
      </c>
      <c r="E6" s="5">
        <f t="shared" si="2"/>
        <v>0</v>
      </c>
      <c r="F6" s="5">
        <f t="shared" si="2"/>
        <v>0</v>
      </c>
      <c r="G6" s="5">
        <f t="shared" si="2"/>
        <v>0</v>
      </c>
      <c r="H6" s="5">
        <f t="shared" si="2"/>
        <v>0</v>
      </c>
      <c r="I6" s="5">
        <f t="shared" si="2"/>
        <v>0</v>
      </c>
      <c r="J6" s="5">
        <f t="shared" si="2"/>
        <v>0</v>
      </c>
      <c r="K6" s="5">
        <f t="shared" si="2"/>
        <v>0</v>
      </c>
      <c r="L6" s="5">
        <f t="shared" si="2"/>
        <v>0</v>
      </c>
      <c r="M6" s="5">
        <f t="shared" si="2"/>
        <v>0</v>
      </c>
      <c r="N6" s="5">
        <f t="shared" si="2"/>
        <v>0</v>
      </c>
      <c r="O6" s="5">
        <f t="shared" si="2"/>
        <v>0</v>
      </c>
      <c r="P6" s="5">
        <f t="shared" si="2"/>
        <v>0</v>
      </c>
      <c r="Q6" s="5">
        <f t="shared" si="2"/>
        <v>0</v>
      </c>
      <c r="R6" s="5">
        <f t="shared" si="2"/>
        <v>0</v>
      </c>
      <c r="S6" s="5">
        <f t="shared" si="2"/>
        <v>0</v>
      </c>
      <c r="T6" s="5">
        <f t="shared" si="2"/>
        <v>0</v>
      </c>
      <c r="U6" s="5">
        <f t="shared" si="2"/>
        <v>0</v>
      </c>
      <c r="V6" s="5">
        <f t="shared" si="2"/>
        <v>0</v>
      </c>
      <c r="W6" s="5">
        <f t="shared" si="2"/>
        <v>0</v>
      </c>
      <c r="X6" s="5">
        <f t="shared" si="2"/>
        <v>0</v>
      </c>
      <c r="Y6" s="5">
        <f t="shared" si="2"/>
        <v>0</v>
      </c>
      <c r="Z6" s="5">
        <f t="shared" si="2"/>
        <v>0</v>
      </c>
      <c r="AA6" s="5">
        <f t="shared" si="2"/>
        <v>0</v>
      </c>
      <c r="AB6" s="5">
        <f t="shared" si="2"/>
        <v>0</v>
      </c>
      <c r="AC6" s="5">
        <f t="shared" si="2"/>
        <v>0</v>
      </c>
      <c r="AD6" s="5">
        <f t="shared" si="2"/>
        <v>0</v>
      </c>
      <c r="AE6" s="5">
        <f t="shared" si="2"/>
        <v>0</v>
      </c>
      <c r="AF6" s="5">
        <f t="shared" si="2"/>
        <v>0</v>
      </c>
      <c r="AG6" s="5">
        <f t="shared" si="2"/>
        <v>0</v>
      </c>
      <c r="AH6" s="53">
        <f t="shared" si="2"/>
        <v>0</v>
      </c>
    </row>
    <row r="7" spans="1:34" x14ac:dyDescent="0.2"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</row>
    <row r="8" spans="1:34" ht="14.25" customHeight="1" x14ac:dyDescent="0.2">
      <c r="A8" s="67" t="s">
        <v>0</v>
      </c>
      <c r="B8" s="18" t="s">
        <v>16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35">
        <f>SUM(C8:AG8)</f>
        <v>0</v>
      </c>
    </row>
    <row r="9" spans="1:34" ht="14.25" customHeight="1" x14ac:dyDescent="0.2">
      <c r="A9" s="67"/>
      <c r="B9" s="16" t="s">
        <v>17</v>
      </c>
      <c r="C9" s="5">
        <f>C8/(Données!$E$8-C27)</f>
        <v>0</v>
      </c>
      <c r="D9" s="5">
        <f>D8/(Données!$E$8-D27)</f>
        <v>0</v>
      </c>
      <c r="E9" s="5">
        <f>E8/(Données!$E$8-E27)</f>
        <v>0</v>
      </c>
      <c r="F9" s="5">
        <f>F8/(Données!$E$8-F27)</f>
        <v>0</v>
      </c>
      <c r="G9" s="5">
        <f>G8/(Données!$E$8-G27)</f>
        <v>0</v>
      </c>
      <c r="H9" s="5">
        <f>H8/(Données!$E$8-H27)</f>
        <v>0</v>
      </c>
      <c r="I9" s="5">
        <f>I8/(Données!$E$8-I27)</f>
        <v>0</v>
      </c>
      <c r="J9" s="5">
        <f>J8/(Données!$E$8-J27)</f>
        <v>0</v>
      </c>
      <c r="K9" s="5">
        <f>K8/(Données!$E$8-K27)</f>
        <v>0</v>
      </c>
      <c r="L9" s="5">
        <f>L8/(Données!$E$8-L27)</f>
        <v>0</v>
      </c>
      <c r="M9" s="5">
        <f>M8/(Données!$E$8-M27)</f>
        <v>0</v>
      </c>
      <c r="N9" s="5">
        <f>N8/(Données!$E$8-N27)</f>
        <v>0</v>
      </c>
      <c r="O9" s="5">
        <f>O8/(Données!$E$8-O27)</f>
        <v>0</v>
      </c>
      <c r="P9" s="5">
        <f>P8/(Données!$E$8-P27)</f>
        <v>0</v>
      </c>
      <c r="Q9" s="5">
        <f>Q8/(Données!$E$8-Q27)</f>
        <v>0</v>
      </c>
      <c r="R9" s="5">
        <f>R8/(Données!$E$8-R27)</f>
        <v>0</v>
      </c>
      <c r="S9" s="5">
        <f>S8/(Données!$E$8-S27)</f>
        <v>0</v>
      </c>
      <c r="T9" s="5">
        <f>T8/(Données!$E$8-T27)</f>
        <v>0</v>
      </c>
      <c r="U9" s="5">
        <f>U8/(Données!$E$8-U27)</f>
        <v>0</v>
      </c>
      <c r="V9" s="5">
        <f>V8/(Données!$E$8-V27)</f>
        <v>0</v>
      </c>
      <c r="W9" s="5">
        <f>W8/(Données!$E$8-W27)</f>
        <v>0</v>
      </c>
      <c r="X9" s="5">
        <f>X8/(Données!$E$8-X27)</f>
        <v>0</v>
      </c>
      <c r="Y9" s="5">
        <f>Y8/(Données!$E$8-Y27)</f>
        <v>0</v>
      </c>
      <c r="Z9" s="5">
        <f>Z8/(Données!$E$8-Z27)</f>
        <v>0</v>
      </c>
      <c r="AA9" s="5">
        <f>AA8/(Données!$E$8-AA27)</f>
        <v>0</v>
      </c>
      <c r="AB9" s="5">
        <f>AB8/(Données!$E$8-AB27)</f>
        <v>0</v>
      </c>
      <c r="AC9" s="5">
        <f>AC8/(Données!$E$8-AC27)</f>
        <v>0</v>
      </c>
      <c r="AD9" s="5">
        <f>AD8/(Données!$E$8-AD27)</f>
        <v>0</v>
      </c>
      <c r="AE9" s="5">
        <f>AE8/(Données!$E$8-AE27)</f>
        <v>0</v>
      </c>
      <c r="AF9" s="5">
        <f>AF8/(Données!$E$8-AF27)</f>
        <v>0</v>
      </c>
      <c r="AG9" s="5">
        <f>AG8/(Données!$E$8-AG27)</f>
        <v>0</v>
      </c>
      <c r="AH9" s="44" t="e">
        <f>AH8/(Données!$E$11-AH27)</f>
        <v>#DIV/0!</v>
      </c>
    </row>
    <row r="10" spans="1:34" x14ac:dyDescent="0.2">
      <c r="A10" s="74" t="s">
        <v>1</v>
      </c>
      <c r="B10" s="19" t="s">
        <v>16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36">
        <f>SUM(C10:AG10)</f>
        <v>0</v>
      </c>
    </row>
    <row r="11" spans="1:34" x14ac:dyDescent="0.2">
      <c r="A11" s="74"/>
      <c r="B11" s="16" t="s">
        <v>17</v>
      </c>
      <c r="C11" s="5">
        <f>C10/(Données!$F$8-C28)</f>
        <v>0</v>
      </c>
      <c r="D11" s="5">
        <f>D10/(Données!$F$8-D28)</f>
        <v>0</v>
      </c>
      <c r="E11" s="5">
        <f>E10/(Données!$F$8-E28)</f>
        <v>0</v>
      </c>
      <c r="F11" s="5">
        <f>F10/(Données!$F$8-F28)</f>
        <v>0</v>
      </c>
      <c r="G11" s="5">
        <f>G10/(Données!$F$8-G28)</f>
        <v>0</v>
      </c>
      <c r="H11" s="5">
        <f>H10/(Données!$F$8-H28)</f>
        <v>0</v>
      </c>
      <c r="I11" s="5">
        <f>I10/(Données!$F$8-I28)</f>
        <v>0</v>
      </c>
      <c r="J11" s="5">
        <f>J10/(Données!$F$8-J28)</f>
        <v>0</v>
      </c>
      <c r="K11" s="5">
        <f>K10/(Données!$F$8-K28)</f>
        <v>0</v>
      </c>
      <c r="L11" s="5">
        <f>L10/(Données!$F$8-L28)</f>
        <v>0</v>
      </c>
      <c r="M11" s="5">
        <f>M10/(Données!$F$8-M28)</f>
        <v>0</v>
      </c>
      <c r="N11" s="5">
        <f>N10/(Données!$F$8-N28)</f>
        <v>0</v>
      </c>
      <c r="O11" s="5">
        <f>O10/(Données!$F$8-O28)</f>
        <v>0</v>
      </c>
      <c r="P11" s="5">
        <f>P10/(Données!$F$8-P28)</f>
        <v>0</v>
      </c>
      <c r="Q11" s="5">
        <f>Q10/(Données!$F$8-Q28)</f>
        <v>0</v>
      </c>
      <c r="R11" s="5">
        <f>R10/(Données!$F$8-R28)</f>
        <v>0</v>
      </c>
      <c r="S11" s="5">
        <f>S10/(Données!$F$8-S28)</f>
        <v>0</v>
      </c>
      <c r="T11" s="5">
        <f>T10/(Données!$F$8-T28)</f>
        <v>0</v>
      </c>
      <c r="U11" s="5">
        <f>U10/(Données!$F$8-U28)</f>
        <v>0</v>
      </c>
      <c r="V11" s="5">
        <f>V10/(Données!$F$8-V28)</f>
        <v>0</v>
      </c>
      <c r="W11" s="5">
        <f>W10/(Données!$F$8-W28)</f>
        <v>0</v>
      </c>
      <c r="X11" s="5">
        <f>X10/(Données!$F$8-X28)</f>
        <v>0</v>
      </c>
      <c r="Y11" s="5">
        <f>Y10/(Données!$F$8-Y28)</f>
        <v>0</v>
      </c>
      <c r="Z11" s="5">
        <f>Z10/(Données!$F$8-Z28)</f>
        <v>0</v>
      </c>
      <c r="AA11" s="5">
        <f>AA10/(Données!$F$8-AA28)</f>
        <v>0</v>
      </c>
      <c r="AB11" s="5">
        <f>AB10/(Données!$F$8-AB28)</f>
        <v>0</v>
      </c>
      <c r="AC11" s="5">
        <f>AC10/(Données!$F$8-AC28)</f>
        <v>0</v>
      </c>
      <c r="AD11" s="5">
        <f>AD10/(Données!$F$8-AD28)</f>
        <v>0</v>
      </c>
      <c r="AE11" s="5">
        <f>AE10/(Données!$F$8-AE28)</f>
        <v>0</v>
      </c>
      <c r="AF11" s="5">
        <f>AF10/(Données!$F$8-AF28)</f>
        <v>0</v>
      </c>
      <c r="AG11" s="5">
        <f>AG10/(Données!$F$8-AG28)</f>
        <v>0</v>
      </c>
      <c r="AH11" s="45" t="e">
        <f>AH10/(Données!$F$11-AH28)</f>
        <v>#DIV/0!</v>
      </c>
    </row>
    <row r="12" spans="1:34" x14ac:dyDescent="0.2">
      <c r="A12" s="73" t="s">
        <v>2</v>
      </c>
      <c r="B12" s="20" t="s">
        <v>16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37">
        <f>SUM(C12:AG12)</f>
        <v>0</v>
      </c>
    </row>
    <row r="13" spans="1:34" x14ac:dyDescent="0.2">
      <c r="A13" s="73"/>
      <c r="B13" s="16" t="s">
        <v>17</v>
      </c>
      <c r="C13" s="5">
        <f>C12/(Données!$G$8-C29)</f>
        <v>0</v>
      </c>
      <c r="D13" s="5">
        <f>D12/(Données!$G$8-D29)</f>
        <v>0</v>
      </c>
      <c r="E13" s="5">
        <f>E12/(Données!$G$8-E29)</f>
        <v>0</v>
      </c>
      <c r="F13" s="5">
        <f>F12/(Données!$G$8-F29)</f>
        <v>0</v>
      </c>
      <c r="G13" s="5">
        <f>G12/(Données!$G$8-G29)</f>
        <v>0</v>
      </c>
      <c r="H13" s="5">
        <f>H12/(Données!$G$8-H29)</f>
        <v>0</v>
      </c>
      <c r="I13" s="5">
        <f>I12/(Données!$G$8-I29)</f>
        <v>0</v>
      </c>
      <c r="J13" s="5">
        <f>J12/(Données!$G$8-J29)</f>
        <v>0</v>
      </c>
      <c r="K13" s="5">
        <f>K12/(Données!$G$8-K29)</f>
        <v>0</v>
      </c>
      <c r="L13" s="5">
        <f>L12/(Données!$G$8-L29)</f>
        <v>0</v>
      </c>
      <c r="M13" s="5">
        <f>M12/(Données!$G$8-M29)</f>
        <v>0</v>
      </c>
      <c r="N13" s="5">
        <f>N12/(Données!$G$8-N29)</f>
        <v>0</v>
      </c>
      <c r="O13" s="5">
        <f>O12/(Données!$G$8-O29)</f>
        <v>0</v>
      </c>
      <c r="P13" s="5">
        <f>P12/(Données!$G$8-P29)</f>
        <v>0</v>
      </c>
      <c r="Q13" s="5">
        <f>Q12/(Données!$G$8-Q29)</f>
        <v>0</v>
      </c>
      <c r="R13" s="5">
        <f>R12/(Données!$G$8-R29)</f>
        <v>0</v>
      </c>
      <c r="S13" s="5">
        <f>S12/(Données!$G$8-S29)</f>
        <v>0</v>
      </c>
      <c r="T13" s="5">
        <f>T12/(Données!$G$8-T29)</f>
        <v>0</v>
      </c>
      <c r="U13" s="5">
        <f>U12/(Données!$G$8-U29)</f>
        <v>0</v>
      </c>
      <c r="V13" s="5">
        <f>V12/(Données!$G$8-V29)</f>
        <v>0</v>
      </c>
      <c r="W13" s="5">
        <f>W12/(Données!$G$8-W29)</f>
        <v>0</v>
      </c>
      <c r="X13" s="5">
        <f>X12/(Données!$G$8-X29)</f>
        <v>0</v>
      </c>
      <c r="Y13" s="5">
        <f>Y12/(Données!$G$8-Y29)</f>
        <v>0</v>
      </c>
      <c r="Z13" s="5">
        <f>Z12/(Données!$G$8-Z29)</f>
        <v>0</v>
      </c>
      <c r="AA13" s="5">
        <f>AA12/(Données!$G$8-AA29)</f>
        <v>0</v>
      </c>
      <c r="AB13" s="5">
        <f>AB12/(Données!$G$8-AB29)</f>
        <v>0</v>
      </c>
      <c r="AC13" s="5">
        <f>AC12/(Données!$G$8-AC29)</f>
        <v>0</v>
      </c>
      <c r="AD13" s="5">
        <f>AD12/(Données!$G$8-AD29)</f>
        <v>0</v>
      </c>
      <c r="AE13" s="5">
        <f>AE12/(Données!$G$8-AE29)</f>
        <v>0</v>
      </c>
      <c r="AF13" s="5">
        <f>AF12/(Données!$G$8-AF29)</f>
        <v>0</v>
      </c>
      <c r="AG13" s="5">
        <f>AG12/(Données!$G$8-AG29)</f>
        <v>0</v>
      </c>
      <c r="AH13" s="46" t="e">
        <f>AH12/(Données!$G$11-AH29)</f>
        <v>#DIV/0!</v>
      </c>
    </row>
    <row r="14" spans="1:34" x14ac:dyDescent="0.2">
      <c r="A14" s="72" t="s">
        <v>3</v>
      </c>
      <c r="B14" s="21" t="s">
        <v>16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38">
        <f>SUM(C14:AG14)</f>
        <v>0</v>
      </c>
    </row>
    <row r="15" spans="1:34" x14ac:dyDescent="0.2">
      <c r="A15" s="72"/>
      <c r="B15" s="16" t="s">
        <v>17</v>
      </c>
      <c r="C15" s="5">
        <f>C14/(Données!$H$8-C30)</f>
        <v>0</v>
      </c>
      <c r="D15" s="5">
        <f>D14/(Données!$H$8-D30)</f>
        <v>0</v>
      </c>
      <c r="E15" s="5">
        <f>E14/(Données!$H$8-E30)</f>
        <v>0</v>
      </c>
      <c r="F15" s="5">
        <f>F14/(Données!$H$8-F30)</f>
        <v>0</v>
      </c>
      <c r="G15" s="5">
        <f>G14/(Données!$H$8-G30)</f>
        <v>0</v>
      </c>
      <c r="H15" s="5">
        <f>H14/(Données!$H$8-H30)</f>
        <v>0</v>
      </c>
      <c r="I15" s="5">
        <f>I14/(Données!$H$8-I30)</f>
        <v>0</v>
      </c>
      <c r="J15" s="5">
        <f>J14/(Données!$H$8-J30)</f>
        <v>0</v>
      </c>
      <c r="K15" s="5">
        <f>K14/(Données!$H$8-K30)</f>
        <v>0</v>
      </c>
      <c r="L15" s="5">
        <f>L14/(Données!$H$8-L30)</f>
        <v>0</v>
      </c>
      <c r="M15" s="5">
        <f>M14/(Données!$H$8-M30)</f>
        <v>0</v>
      </c>
      <c r="N15" s="5">
        <f>N14/(Données!$H$8-N30)</f>
        <v>0</v>
      </c>
      <c r="O15" s="5">
        <f>O14/(Données!$H$8-O30)</f>
        <v>0</v>
      </c>
      <c r="P15" s="5">
        <f>P14/(Données!$H$8-P30)</f>
        <v>0</v>
      </c>
      <c r="Q15" s="5">
        <f>Q14/(Données!$H$8-Q30)</f>
        <v>0</v>
      </c>
      <c r="R15" s="5">
        <f>R14/(Données!$H$8-R30)</f>
        <v>0</v>
      </c>
      <c r="S15" s="5">
        <f>S14/(Données!$H$8-S30)</f>
        <v>0</v>
      </c>
      <c r="T15" s="5">
        <f>T14/(Données!$H$8-T30)</f>
        <v>0</v>
      </c>
      <c r="U15" s="5">
        <f>U14/(Données!$H$8-U30)</f>
        <v>0</v>
      </c>
      <c r="V15" s="5">
        <f>V14/(Données!$H$8-V30)</f>
        <v>0</v>
      </c>
      <c r="W15" s="5">
        <f>W14/(Données!$H$8-W30)</f>
        <v>0</v>
      </c>
      <c r="X15" s="5">
        <f>X14/(Données!$H$8-X30)</f>
        <v>0</v>
      </c>
      <c r="Y15" s="5">
        <f>Y14/(Données!$H$8-Y30)</f>
        <v>0</v>
      </c>
      <c r="Z15" s="5">
        <f>Z14/(Données!$H$8-Z30)</f>
        <v>0</v>
      </c>
      <c r="AA15" s="5">
        <f>AA14/(Données!$H$8-AA30)</f>
        <v>0</v>
      </c>
      <c r="AB15" s="5">
        <f>AB14/(Données!$H$8-AB30)</f>
        <v>0</v>
      </c>
      <c r="AC15" s="5">
        <f>AC14/(Données!$H$8-AC30)</f>
        <v>0</v>
      </c>
      <c r="AD15" s="5">
        <f>AD14/(Données!$H$8-AD30)</f>
        <v>0</v>
      </c>
      <c r="AE15" s="5">
        <f>AE14/(Données!$H$8-AE30)</f>
        <v>0</v>
      </c>
      <c r="AF15" s="5">
        <f>AF14/(Données!$H$8-AF30)</f>
        <v>0</v>
      </c>
      <c r="AG15" s="5">
        <f>AG14/(Données!$H$8-AG30)</f>
        <v>0</v>
      </c>
      <c r="AH15" s="47" t="e">
        <f>AH14/(Données!$H$11-AH30)</f>
        <v>#DIV/0!</v>
      </c>
    </row>
    <row r="16" spans="1:34" x14ac:dyDescent="0.2">
      <c r="A16" s="71" t="s">
        <v>4</v>
      </c>
      <c r="B16" s="22" t="s">
        <v>16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9">
        <f>SUM(C16:AG16)</f>
        <v>0</v>
      </c>
    </row>
    <row r="17" spans="1:34" x14ac:dyDescent="0.2">
      <c r="A17" s="71"/>
      <c r="B17" s="16" t="s">
        <v>17</v>
      </c>
      <c r="C17" s="5">
        <f>C16/(Données!$I$8-C31)</f>
        <v>0</v>
      </c>
      <c r="D17" s="5">
        <f>D16/(Données!$I$8-D31)</f>
        <v>0</v>
      </c>
      <c r="E17" s="5">
        <f>E16/(Données!$I$8-E31)</f>
        <v>0</v>
      </c>
      <c r="F17" s="5">
        <f>F16/(Données!$I$8-F31)</f>
        <v>0</v>
      </c>
      <c r="G17" s="5">
        <f>G16/(Données!$I$8-G31)</f>
        <v>0</v>
      </c>
      <c r="H17" s="5">
        <f>H16/(Données!$I$8-H31)</f>
        <v>0</v>
      </c>
      <c r="I17" s="5">
        <f>I16/(Données!$I$8-I31)</f>
        <v>0</v>
      </c>
      <c r="J17" s="5">
        <f>J16/(Données!$I$8-J31)</f>
        <v>0</v>
      </c>
      <c r="K17" s="5">
        <f>K16/(Données!$I$8-K31)</f>
        <v>0</v>
      </c>
      <c r="L17" s="5">
        <f>L16/(Données!$I$8-L31)</f>
        <v>0</v>
      </c>
      <c r="M17" s="5">
        <f>M16/(Données!$I$8-M31)</f>
        <v>0</v>
      </c>
      <c r="N17" s="5">
        <f>N16/(Données!$I$8-N31)</f>
        <v>0</v>
      </c>
      <c r="O17" s="5">
        <f>O16/(Données!$I$8-O31)</f>
        <v>0</v>
      </c>
      <c r="P17" s="5">
        <f>P16/(Données!$I$8-P31)</f>
        <v>0</v>
      </c>
      <c r="Q17" s="5">
        <f>Q16/(Données!$I$8-Q31)</f>
        <v>0</v>
      </c>
      <c r="R17" s="5">
        <f>R16/(Données!$I$8-R31)</f>
        <v>0</v>
      </c>
      <c r="S17" s="5">
        <f>S16/(Données!$I$8-S31)</f>
        <v>0</v>
      </c>
      <c r="T17" s="5">
        <f>T16/(Données!$I$8-T31)</f>
        <v>0</v>
      </c>
      <c r="U17" s="5">
        <f>U16/(Données!$I$8-U31)</f>
        <v>0</v>
      </c>
      <c r="V17" s="5">
        <f>V16/(Données!$I$8-V31)</f>
        <v>0</v>
      </c>
      <c r="W17" s="5">
        <f>W16/(Données!$I$8-W31)</f>
        <v>0</v>
      </c>
      <c r="X17" s="5">
        <f>X16/(Données!$I$8-X31)</f>
        <v>0</v>
      </c>
      <c r="Y17" s="5">
        <f>Y16/(Données!$I$8-Y31)</f>
        <v>0</v>
      </c>
      <c r="Z17" s="5">
        <f>Z16/(Données!$I$8-Z31)</f>
        <v>0</v>
      </c>
      <c r="AA17" s="5">
        <f>AA16/(Données!$I$8-AA31)</f>
        <v>0</v>
      </c>
      <c r="AB17" s="5">
        <f>AB16/(Données!$I$8-AB31)</f>
        <v>0</v>
      </c>
      <c r="AC17" s="5">
        <f>AC16/(Données!$I$8-AC31)</f>
        <v>0</v>
      </c>
      <c r="AD17" s="5">
        <f>AD16/(Données!$I$8-AD31)</f>
        <v>0</v>
      </c>
      <c r="AE17" s="5">
        <f>AE16/(Données!$I$8-AE31)</f>
        <v>0</v>
      </c>
      <c r="AF17" s="5">
        <f>AF16/(Données!$I$8-AF31)</f>
        <v>0</v>
      </c>
      <c r="AG17" s="5">
        <f>AG16/(Données!$I$8-AG31)</f>
        <v>0</v>
      </c>
      <c r="AH17" s="48" t="e">
        <f>AH16/(Données!$I$11-AH31)</f>
        <v>#DIV/0!</v>
      </c>
    </row>
    <row r="18" spans="1:34" x14ac:dyDescent="0.2">
      <c r="A18" s="70" t="s">
        <v>5</v>
      </c>
      <c r="B18" s="23" t="s">
        <v>16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40">
        <f>SUM(C18:AG18)</f>
        <v>0</v>
      </c>
    </row>
    <row r="19" spans="1:34" x14ac:dyDescent="0.2">
      <c r="A19" s="70"/>
      <c r="B19" s="16" t="s">
        <v>17</v>
      </c>
      <c r="C19" s="5">
        <f>C18/(Données!$J$8-C32)</f>
        <v>0</v>
      </c>
      <c r="D19" s="5">
        <f>D18/(Données!$J$8-D32)</f>
        <v>0</v>
      </c>
      <c r="E19" s="5">
        <f>E18/(Données!$J$8-E32)</f>
        <v>0</v>
      </c>
      <c r="F19" s="5">
        <f>F18/(Données!$J$8-F32)</f>
        <v>0</v>
      </c>
      <c r="G19" s="5">
        <f>G18/(Données!$J$8-G32)</f>
        <v>0</v>
      </c>
      <c r="H19" s="5">
        <f>H18/(Données!$J$8-H32)</f>
        <v>0</v>
      </c>
      <c r="I19" s="5">
        <f>I18/(Données!$J$8-I32)</f>
        <v>0</v>
      </c>
      <c r="J19" s="5">
        <f>J18/(Données!$J$8-J32)</f>
        <v>0</v>
      </c>
      <c r="K19" s="5">
        <f>K18/(Données!$J$8-K32)</f>
        <v>0</v>
      </c>
      <c r="L19" s="5">
        <f>L18/(Données!$J$8-L32)</f>
        <v>0</v>
      </c>
      <c r="M19" s="5">
        <f>M18/(Données!$J$8-M32)</f>
        <v>0</v>
      </c>
      <c r="N19" s="5">
        <f>N18/(Données!$J$8-N32)</f>
        <v>0</v>
      </c>
      <c r="O19" s="5">
        <f>O18/(Données!$J$8-O32)</f>
        <v>0</v>
      </c>
      <c r="P19" s="5">
        <f>P18/(Données!$J$8-P32)</f>
        <v>0</v>
      </c>
      <c r="Q19" s="5">
        <f>Q18/(Données!$J$8-Q32)</f>
        <v>0</v>
      </c>
      <c r="R19" s="5">
        <f>R18/(Données!$J$8-R32)</f>
        <v>0</v>
      </c>
      <c r="S19" s="5">
        <f>S18/(Données!$J$8-S32)</f>
        <v>0</v>
      </c>
      <c r="T19" s="5">
        <f>T18/(Données!$J$8-T32)</f>
        <v>0</v>
      </c>
      <c r="U19" s="5">
        <f>U18/(Données!$J$8-U32)</f>
        <v>0</v>
      </c>
      <c r="V19" s="5">
        <f>V18/(Données!$J$8-V32)</f>
        <v>0</v>
      </c>
      <c r="W19" s="5">
        <f>W18/(Données!$J$8-W32)</f>
        <v>0</v>
      </c>
      <c r="X19" s="5">
        <f>X18/(Données!$J$8-X32)</f>
        <v>0</v>
      </c>
      <c r="Y19" s="5">
        <f>Y18/(Données!$J$8-Y32)</f>
        <v>0</v>
      </c>
      <c r="Z19" s="5">
        <f>Z18/(Données!$J$8-Z32)</f>
        <v>0</v>
      </c>
      <c r="AA19" s="5">
        <f>AA18/(Données!$J$8-AA32)</f>
        <v>0</v>
      </c>
      <c r="AB19" s="5">
        <f>AB18/(Données!$J$8-AB32)</f>
        <v>0</v>
      </c>
      <c r="AC19" s="5">
        <f>AC18/(Données!$J$8-AC32)</f>
        <v>0</v>
      </c>
      <c r="AD19" s="5">
        <f>AD18/(Données!$J$8-AD32)</f>
        <v>0</v>
      </c>
      <c r="AE19" s="5">
        <f>AE18/(Données!$J$8-AE32)</f>
        <v>0</v>
      </c>
      <c r="AF19" s="5">
        <f>AF18/(Données!$J$8-AF32)</f>
        <v>0</v>
      </c>
      <c r="AG19" s="5">
        <f>AG18/(Données!$J$8-AG32)</f>
        <v>0</v>
      </c>
      <c r="AH19" s="49" t="e">
        <f>AH18/(Données!$J$11-AH32)</f>
        <v>#DIV/0!</v>
      </c>
    </row>
    <row r="20" spans="1:34" x14ac:dyDescent="0.2">
      <c r="A20" s="69" t="s">
        <v>6</v>
      </c>
      <c r="B20" s="24" t="s">
        <v>16</v>
      </c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41">
        <f>SUM(C20:AG20)</f>
        <v>0</v>
      </c>
    </row>
    <row r="21" spans="1:34" x14ac:dyDescent="0.2">
      <c r="A21" s="69"/>
      <c r="B21" s="16" t="s">
        <v>17</v>
      </c>
      <c r="C21" s="5">
        <f>C20/(Données!$K$8-C33)</f>
        <v>0</v>
      </c>
      <c r="D21" s="5">
        <f>D20/(Données!$K$8-D33)</f>
        <v>0</v>
      </c>
      <c r="E21" s="5">
        <f>E20/(Données!$K$8-E33)</f>
        <v>0</v>
      </c>
      <c r="F21" s="5">
        <f>F20/(Données!$K$8-F33)</f>
        <v>0</v>
      </c>
      <c r="G21" s="5">
        <f>G20/(Données!$K$8-G33)</f>
        <v>0</v>
      </c>
      <c r="H21" s="5">
        <f>H20/(Données!$K$8-H33)</f>
        <v>0</v>
      </c>
      <c r="I21" s="5">
        <f>I20/(Données!$K$8-I33)</f>
        <v>0</v>
      </c>
      <c r="J21" s="5">
        <f>J20/(Données!$K$8-J33)</f>
        <v>0</v>
      </c>
      <c r="K21" s="5">
        <f>K20/(Données!$K$8-K33)</f>
        <v>0</v>
      </c>
      <c r="L21" s="5">
        <f>L20/(Données!$K$8-L33)</f>
        <v>0</v>
      </c>
      <c r="M21" s="5">
        <f>M20/(Données!$K$8-M33)</f>
        <v>0</v>
      </c>
      <c r="N21" s="5">
        <f>N20/(Données!$K$8-N33)</f>
        <v>0</v>
      </c>
      <c r="O21" s="5">
        <f>O20/(Données!$K$8-O33)</f>
        <v>0</v>
      </c>
      <c r="P21" s="5">
        <f>P20/(Données!$K$8-P33)</f>
        <v>0</v>
      </c>
      <c r="Q21" s="5">
        <f>Q20/(Données!$K$8-Q33)</f>
        <v>0</v>
      </c>
      <c r="R21" s="5">
        <f>R20/(Données!$K$8-R33)</f>
        <v>0</v>
      </c>
      <c r="S21" s="5">
        <f>S20/(Données!$K$8-S33)</f>
        <v>0</v>
      </c>
      <c r="T21" s="5">
        <f>T20/(Données!$K$8-T33)</f>
        <v>0</v>
      </c>
      <c r="U21" s="5">
        <f>U20/(Données!$K$8-U33)</f>
        <v>0</v>
      </c>
      <c r="V21" s="5">
        <f>V20/(Données!$K$8-V33)</f>
        <v>0</v>
      </c>
      <c r="W21" s="5">
        <f>W20/(Données!$K$8-W33)</f>
        <v>0</v>
      </c>
      <c r="X21" s="5">
        <f>X20/(Données!$K$8-X33)</f>
        <v>0</v>
      </c>
      <c r="Y21" s="5">
        <f>Y20/(Données!$K$8-Y33)</f>
        <v>0</v>
      </c>
      <c r="Z21" s="5">
        <f>Z20/(Données!$K$8-Z33)</f>
        <v>0</v>
      </c>
      <c r="AA21" s="5">
        <f>AA20/(Données!$K$8-AA33)</f>
        <v>0</v>
      </c>
      <c r="AB21" s="5">
        <f>AB20/(Données!$K$8-AB33)</f>
        <v>0</v>
      </c>
      <c r="AC21" s="5">
        <f>AC20/(Données!$K$8-AC33)</f>
        <v>0</v>
      </c>
      <c r="AD21" s="5">
        <f>AD20/(Données!$K$8-AD33)</f>
        <v>0</v>
      </c>
      <c r="AE21" s="5">
        <f>AE20/(Données!$K$8-AE33)</f>
        <v>0</v>
      </c>
      <c r="AF21" s="5">
        <f>AF20/(Données!$K$8-AF33)</f>
        <v>0</v>
      </c>
      <c r="AG21" s="5">
        <f>AG20/(Données!$K$8-AG33)</f>
        <v>0</v>
      </c>
      <c r="AH21" s="50" t="e">
        <f>AH20/(Données!$K$11-AH33)</f>
        <v>#DIV/0!</v>
      </c>
    </row>
    <row r="22" spans="1:34" x14ac:dyDescent="0.2">
      <c r="A22" s="68" t="s">
        <v>7</v>
      </c>
      <c r="B22" s="25" t="s">
        <v>16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42">
        <f>SUM(C22:AG22)</f>
        <v>0</v>
      </c>
    </row>
    <row r="23" spans="1:34" x14ac:dyDescent="0.2">
      <c r="A23" s="68"/>
      <c r="B23" s="16" t="s">
        <v>17</v>
      </c>
      <c r="C23" s="5">
        <f>C22/(Données!$L$8-C34)</f>
        <v>0</v>
      </c>
      <c r="D23" s="5">
        <f>D22/(Données!$L$8-D34)</f>
        <v>0</v>
      </c>
      <c r="E23" s="5">
        <f>E22/(Données!$L$8-E34)</f>
        <v>0</v>
      </c>
      <c r="F23" s="5">
        <f>F22/(Données!$L$8-F34)</f>
        <v>0</v>
      </c>
      <c r="G23" s="5">
        <f>G22/(Données!$L$8-G34)</f>
        <v>0</v>
      </c>
      <c r="H23" s="5">
        <f>H22/(Données!$L$8-H34)</f>
        <v>0</v>
      </c>
      <c r="I23" s="5">
        <f>I22/(Données!$L$8-I34)</f>
        <v>0</v>
      </c>
      <c r="J23" s="5">
        <f>J22/(Données!$L$8-J34)</f>
        <v>0</v>
      </c>
      <c r="K23" s="5">
        <f>K22/(Données!$L$8-K34)</f>
        <v>0</v>
      </c>
      <c r="L23" s="5">
        <f>L22/(Données!$L$8-L34)</f>
        <v>0</v>
      </c>
      <c r="M23" s="5">
        <f>M22/(Données!$L$8-M34)</f>
        <v>0</v>
      </c>
      <c r="N23" s="5">
        <f>N22/(Données!$L$8-N34)</f>
        <v>0</v>
      </c>
      <c r="O23" s="5">
        <f>O22/(Données!$L$8-O34)</f>
        <v>0</v>
      </c>
      <c r="P23" s="5">
        <f>P22/(Données!$L$8-P34)</f>
        <v>0</v>
      </c>
      <c r="Q23" s="5">
        <f>Q22/(Données!$L$8-Q34)</f>
        <v>0</v>
      </c>
      <c r="R23" s="5">
        <f>R22/(Données!$L$8-R34)</f>
        <v>0</v>
      </c>
      <c r="S23" s="5">
        <f>S22/(Données!$L$8-S34)</f>
        <v>0</v>
      </c>
      <c r="T23" s="5">
        <f>T22/(Données!$L$8-T34)</f>
        <v>0</v>
      </c>
      <c r="U23" s="5">
        <f>U22/(Données!$L$8-U34)</f>
        <v>0</v>
      </c>
      <c r="V23" s="5">
        <f>V22/(Données!$L$8-V34)</f>
        <v>0</v>
      </c>
      <c r="W23" s="5">
        <f>W22/(Données!$L$8-W34)</f>
        <v>0</v>
      </c>
      <c r="X23" s="5">
        <f>X22/(Données!$L$8-X34)</f>
        <v>0</v>
      </c>
      <c r="Y23" s="5">
        <f>Y22/(Données!$L$8-Y34)</f>
        <v>0</v>
      </c>
      <c r="Z23" s="5">
        <f>Z22/(Données!$L$8-Z34)</f>
        <v>0</v>
      </c>
      <c r="AA23" s="5">
        <f>AA22/(Données!$L$8-AA34)</f>
        <v>0</v>
      </c>
      <c r="AB23" s="5">
        <f>AB22/(Données!$L$8-AB34)</f>
        <v>0</v>
      </c>
      <c r="AC23" s="5">
        <f>AC22/(Données!$L$8-AC34)</f>
        <v>0</v>
      </c>
      <c r="AD23" s="5">
        <f>AD22/(Données!$L$8-AD34)</f>
        <v>0</v>
      </c>
      <c r="AE23" s="5">
        <f>AE22/(Données!$L$8-AE34)</f>
        <v>0</v>
      </c>
      <c r="AF23" s="5">
        <f>AF22/(Données!$L$8-AF34)</f>
        <v>0</v>
      </c>
      <c r="AG23" s="5">
        <f>AG22/(Données!$L$8-AG34)</f>
        <v>0</v>
      </c>
      <c r="AH23" s="51" t="e">
        <f>AH22/(Données!$L$11-AH34)</f>
        <v>#DIV/0!</v>
      </c>
    </row>
    <row r="24" spans="1:34" x14ac:dyDescent="0.2">
      <c r="AH24" s="43"/>
    </row>
    <row r="25" spans="1:34" x14ac:dyDescent="0.2">
      <c r="AH25" s="43"/>
    </row>
    <row r="26" spans="1:34" x14ac:dyDescent="0.2">
      <c r="AH26" s="43"/>
    </row>
    <row r="27" spans="1:34" x14ac:dyDescent="0.2">
      <c r="A27" s="26" t="s">
        <v>0</v>
      </c>
      <c r="B27" s="18" t="s">
        <v>21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35">
        <f t="shared" ref="AH27:AH34" si="3">SUM(C27:AG27)</f>
        <v>0</v>
      </c>
    </row>
    <row r="28" spans="1:34" x14ac:dyDescent="0.2">
      <c r="A28" s="27" t="s">
        <v>1</v>
      </c>
      <c r="B28" s="19" t="s">
        <v>21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36">
        <f t="shared" si="3"/>
        <v>0</v>
      </c>
    </row>
    <row r="29" spans="1:34" x14ac:dyDescent="0.2">
      <c r="A29" s="28" t="s">
        <v>2</v>
      </c>
      <c r="B29" s="20" t="s">
        <v>21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37">
        <f t="shared" si="3"/>
        <v>0</v>
      </c>
    </row>
    <row r="30" spans="1:34" x14ac:dyDescent="0.2">
      <c r="A30" s="29" t="s">
        <v>3</v>
      </c>
      <c r="B30" s="21" t="s">
        <v>21</v>
      </c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38">
        <f t="shared" si="3"/>
        <v>0</v>
      </c>
    </row>
    <row r="31" spans="1:34" x14ac:dyDescent="0.2">
      <c r="A31" s="30" t="s">
        <v>4</v>
      </c>
      <c r="B31" s="22" t="s">
        <v>21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9">
        <f t="shared" si="3"/>
        <v>0</v>
      </c>
    </row>
    <row r="32" spans="1:34" x14ac:dyDescent="0.2">
      <c r="A32" s="31" t="s">
        <v>5</v>
      </c>
      <c r="B32" s="23" t="s">
        <v>21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40">
        <f t="shared" si="3"/>
        <v>0</v>
      </c>
    </row>
    <row r="33" spans="1:34" x14ac:dyDescent="0.2">
      <c r="A33" s="32" t="s">
        <v>6</v>
      </c>
      <c r="B33" s="24" t="s">
        <v>21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41">
        <f t="shared" si="3"/>
        <v>0</v>
      </c>
    </row>
    <row r="34" spans="1:34" x14ac:dyDescent="0.2">
      <c r="A34" s="33" t="s">
        <v>7</v>
      </c>
      <c r="B34" s="25" t="s">
        <v>21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42">
        <f t="shared" si="3"/>
        <v>0</v>
      </c>
    </row>
  </sheetData>
  <mergeCells count="10">
    <mergeCell ref="A16:A17"/>
    <mergeCell ref="A18:A19"/>
    <mergeCell ref="A20:A21"/>
    <mergeCell ref="A22:A23"/>
    <mergeCell ref="B2:B3"/>
    <mergeCell ref="AH2:AH3"/>
    <mergeCell ref="A8:A9"/>
    <mergeCell ref="A10:A11"/>
    <mergeCell ref="A12:A13"/>
    <mergeCell ref="A14:A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34"/>
  <sheetViews>
    <sheetView workbookViewId="0">
      <selection activeCell="C35" sqref="C35"/>
    </sheetView>
  </sheetViews>
  <sheetFormatPr baseColWidth="10" defaultColWidth="11.28515625" defaultRowHeight="12.75" x14ac:dyDescent="0.2"/>
  <cols>
    <col min="1" max="1" width="9.85546875" style="17" bestFit="1" customWidth="1"/>
    <col min="2" max="2" width="33.140625" style="17" bestFit="1" customWidth="1"/>
    <col min="3" max="3" width="4.42578125" style="17" bestFit="1" customWidth="1"/>
    <col min="4" max="4" width="4" style="17" bestFit="1" customWidth="1"/>
    <col min="5" max="6" width="4.42578125" style="17" bestFit="1" customWidth="1"/>
    <col min="7" max="7" width="3.85546875" style="17" bestFit="1" customWidth="1"/>
    <col min="8" max="8" width="4.140625" style="17" bestFit="1" customWidth="1"/>
    <col min="9" max="9" width="4.7109375" style="17" bestFit="1" customWidth="1"/>
    <col min="10" max="10" width="4.42578125" style="17" bestFit="1" customWidth="1"/>
    <col min="11" max="11" width="4" style="17" bestFit="1" customWidth="1"/>
    <col min="12" max="32" width="4.7109375" style="17" bestFit="1" customWidth="1"/>
    <col min="33" max="33" width="9.28515625" style="17" bestFit="1" customWidth="1"/>
    <col min="34" max="16384" width="11.28515625" style="17"/>
  </cols>
  <sheetData>
    <row r="2" spans="1:33" x14ac:dyDescent="0.2">
      <c r="B2" s="66" t="s">
        <v>14</v>
      </c>
      <c r="C2" s="34">
        <v>42826</v>
      </c>
      <c r="D2" s="34">
        <f>+C2+1</f>
        <v>42827</v>
      </c>
      <c r="E2" s="34">
        <f t="shared" ref="E2:AF3" si="0">+D2+1</f>
        <v>42828</v>
      </c>
      <c r="F2" s="34">
        <f t="shared" si="0"/>
        <v>42829</v>
      </c>
      <c r="G2" s="34">
        <f t="shared" si="0"/>
        <v>42830</v>
      </c>
      <c r="H2" s="34">
        <f t="shared" si="0"/>
        <v>42831</v>
      </c>
      <c r="I2" s="34">
        <f t="shared" si="0"/>
        <v>42832</v>
      </c>
      <c r="J2" s="34">
        <f t="shared" si="0"/>
        <v>42833</v>
      </c>
      <c r="K2" s="34">
        <f t="shared" si="0"/>
        <v>42834</v>
      </c>
      <c r="L2" s="34">
        <f t="shared" si="0"/>
        <v>42835</v>
      </c>
      <c r="M2" s="34">
        <f t="shared" si="0"/>
        <v>42836</v>
      </c>
      <c r="N2" s="34">
        <f t="shared" si="0"/>
        <v>42837</v>
      </c>
      <c r="O2" s="34">
        <f t="shared" si="0"/>
        <v>42838</v>
      </c>
      <c r="P2" s="34">
        <f t="shared" si="0"/>
        <v>42839</v>
      </c>
      <c r="Q2" s="34">
        <f t="shared" si="0"/>
        <v>42840</v>
      </c>
      <c r="R2" s="34">
        <f t="shared" si="0"/>
        <v>42841</v>
      </c>
      <c r="S2" s="34">
        <f t="shared" si="0"/>
        <v>42842</v>
      </c>
      <c r="T2" s="34">
        <f t="shared" si="0"/>
        <v>42843</v>
      </c>
      <c r="U2" s="34">
        <f t="shared" si="0"/>
        <v>42844</v>
      </c>
      <c r="V2" s="34">
        <f t="shared" si="0"/>
        <v>42845</v>
      </c>
      <c r="W2" s="34">
        <f t="shared" si="0"/>
        <v>42846</v>
      </c>
      <c r="X2" s="34">
        <f t="shared" si="0"/>
        <v>42847</v>
      </c>
      <c r="Y2" s="34">
        <f t="shared" si="0"/>
        <v>42848</v>
      </c>
      <c r="Z2" s="34">
        <f t="shared" si="0"/>
        <v>42849</v>
      </c>
      <c r="AA2" s="34">
        <f t="shared" si="0"/>
        <v>42850</v>
      </c>
      <c r="AB2" s="34">
        <f t="shared" si="0"/>
        <v>42851</v>
      </c>
      <c r="AC2" s="34">
        <f t="shared" si="0"/>
        <v>42852</v>
      </c>
      <c r="AD2" s="34">
        <f t="shared" si="0"/>
        <v>42853</v>
      </c>
      <c r="AE2" s="34">
        <f t="shared" si="0"/>
        <v>42854</v>
      </c>
      <c r="AF2" s="34">
        <f t="shared" si="0"/>
        <v>42855</v>
      </c>
      <c r="AG2" s="64" t="s">
        <v>20</v>
      </c>
    </row>
    <row r="3" spans="1:33" x14ac:dyDescent="0.2">
      <c r="B3" s="66"/>
      <c r="C3" s="3">
        <f>+C2</f>
        <v>42826</v>
      </c>
      <c r="D3" s="3">
        <f>+C3+1</f>
        <v>42827</v>
      </c>
      <c r="E3" s="3">
        <f t="shared" si="0"/>
        <v>42828</v>
      </c>
      <c r="F3" s="3">
        <f t="shared" si="0"/>
        <v>42829</v>
      </c>
      <c r="G3" s="3">
        <f t="shared" si="0"/>
        <v>42830</v>
      </c>
      <c r="H3" s="3">
        <f t="shared" si="0"/>
        <v>42831</v>
      </c>
      <c r="I3" s="3">
        <f t="shared" si="0"/>
        <v>42832</v>
      </c>
      <c r="J3" s="3">
        <f t="shared" si="0"/>
        <v>42833</v>
      </c>
      <c r="K3" s="3">
        <f t="shared" si="0"/>
        <v>42834</v>
      </c>
      <c r="L3" s="3">
        <f t="shared" si="0"/>
        <v>42835</v>
      </c>
      <c r="M3" s="3">
        <f t="shared" si="0"/>
        <v>42836</v>
      </c>
      <c r="N3" s="3">
        <f t="shared" si="0"/>
        <v>42837</v>
      </c>
      <c r="O3" s="3">
        <f t="shared" si="0"/>
        <v>42838</v>
      </c>
      <c r="P3" s="3">
        <f t="shared" si="0"/>
        <v>42839</v>
      </c>
      <c r="Q3" s="3">
        <f t="shared" si="0"/>
        <v>42840</v>
      </c>
      <c r="R3" s="3">
        <f t="shared" si="0"/>
        <v>42841</v>
      </c>
      <c r="S3" s="3">
        <f t="shared" si="0"/>
        <v>42842</v>
      </c>
      <c r="T3" s="3">
        <f t="shared" si="0"/>
        <v>42843</v>
      </c>
      <c r="U3" s="3">
        <f t="shared" si="0"/>
        <v>42844</v>
      </c>
      <c r="V3" s="3">
        <f t="shared" si="0"/>
        <v>42845</v>
      </c>
      <c r="W3" s="3">
        <f t="shared" si="0"/>
        <v>42846</v>
      </c>
      <c r="X3" s="3">
        <f t="shared" si="0"/>
        <v>42847</v>
      </c>
      <c r="Y3" s="3">
        <f t="shared" si="0"/>
        <v>42848</v>
      </c>
      <c r="Z3" s="3">
        <f t="shared" si="0"/>
        <v>42849</v>
      </c>
      <c r="AA3" s="3">
        <f t="shared" si="0"/>
        <v>42850</v>
      </c>
      <c r="AB3" s="3">
        <f t="shared" si="0"/>
        <v>42851</v>
      </c>
      <c r="AC3" s="3">
        <f t="shared" si="0"/>
        <v>42852</v>
      </c>
      <c r="AD3" s="3">
        <f t="shared" si="0"/>
        <v>42853</v>
      </c>
      <c r="AE3" s="3">
        <f t="shared" si="0"/>
        <v>42854</v>
      </c>
      <c r="AF3" s="3">
        <f t="shared" si="0"/>
        <v>42855</v>
      </c>
      <c r="AG3" s="65"/>
    </row>
    <row r="4" spans="1:33" x14ac:dyDescent="0.2">
      <c r="B4" s="16" t="s">
        <v>11</v>
      </c>
      <c r="C4" s="15">
        <f>+Données!$C$4</f>
        <v>91</v>
      </c>
      <c r="D4" s="15">
        <f>+Données!$C$4</f>
        <v>91</v>
      </c>
      <c r="E4" s="15">
        <f>+Données!$C$4</f>
        <v>91</v>
      </c>
      <c r="F4" s="15">
        <f>+Données!$C$4</f>
        <v>91</v>
      </c>
      <c r="G4" s="15">
        <f>+Données!$C$4</f>
        <v>91</v>
      </c>
      <c r="H4" s="15">
        <f>+Données!$C$4</f>
        <v>91</v>
      </c>
      <c r="I4" s="15">
        <f>+Données!$C$4</f>
        <v>91</v>
      </c>
      <c r="J4" s="15">
        <f>+Données!$C$4</f>
        <v>91</v>
      </c>
      <c r="K4" s="15">
        <f>+Données!$C$4</f>
        <v>91</v>
      </c>
      <c r="L4" s="15">
        <f>+Données!$C$4</f>
        <v>91</v>
      </c>
      <c r="M4" s="15">
        <f>+Données!$C$4</f>
        <v>91</v>
      </c>
      <c r="N4" s="15">
        <f>+Données!$C$4</f>
        <v>91</v>
      </c>
      <c r="O4" s="15">
        <f>+Données!$C$4</f>
        <v>91</v>
      </c>
      <c r="P4" s="15">
        <f>+Données!$C$4</f>
        <v>91</v>
      </c>
      <c r="Q4" s="15">
        <f>+Données!$C$4</f>
        <v>91</v>
      </c>
      <c r="R4" s="15">
        <f>+Données!$C$4</f>
        <v>91</v>
      </c>
      <c r="S4" s="15">
        <f>+Données!$C$4</f>
        <v>91</v>
      </c>
      <c r="T4" s="15">
        <f>+Données!$C$4</f>
        <v>91</v>
      </c>
      <c r="U4" s="15">
        <f>+Données!$C$4</f>
        <v>91</v>
      </c>
      <c r="V4" s="15">
        <f>+Données!$C$4</f>
        <v>91</v>
      </c>
      <c r="W4" s="15">
        <f>+Données!$C$4</f>
        <v>91</v>
      </c>
      <c r="X4" s="15">
        <f>+Données!$C$4</f>
        <v>91</v>
      </c>
      <c r="Y4" s="15">
        <f>+Données!$C$4</f>
        <v>91</v>
      </c>
      <c r="Z4" s="15">
        <f>+Données!$C$4</f>
        <v>91</v>
      </c>
      <c r="AA4" s="15">
        <f>+Données!$C$4</f>
        <v>91</v>
      </c>
      <c r="AB4" s="15">
        <f>+Données!$C$4</f>
        <v>91</v>
      </c>
      <c r="AC4" s="15">
        <f>+Données!$C$4</f>
        <v>91</v>
      </c>
      <c r="AD4" s="15">
        <f>+Données!$C$4</f>
        <v>91</v>
      </c>
      <c r="AE4" s="15">
        <f>+Données!$C$4</f>
        <v>91</v>
      </c>
      <c r="AF4" s="15">
        <f>+Données!$C$4</f>
        <v>91</v>
      </c>
      <c r="AG4" s="15">
        <f>SUM(C4:AF4)</f>
        <v>2730</v>
      </c>
    </row>
    <row r="5" spans="1:33" x14ac:dyDescent="0.2">
      <c r="B5" s="16" t="s">
        <v>15</v>
      </c>
      <c r="C5" s="15">
        <f>+C8+C10+C12+C14+C16+C18+C20+C22</f>
        <v>0</v>
      </c>
      <c r="D5" s="15">
        <f t="shared" ref="D5:AF5" si="1">+D8+D10+D12+D14+D16+D18+D20+D22</f>
        <v>0</v>
      </c>
      <c r="E5" s="15">
        <f t="shared" si="1"/>
        <v>0</v>
      </c>
      <c r="F5" s="15">
        <f t="shared" si="1"/>
        <v>0</v>
      </c>
      <c r="G5" s="15">
        <f t="shared" si="1"/>
        <v>0</v>
      </c>
      <c r="H5" s="15">
        <f t="shared" si="1"/>
        <v>0</v>
      </c>
      <c r="I5" s="15">
        <f t="shared" si="1"/>
        <v>0</v>
      </c>
      <c r="J5" s="15">
        <f t="shared" si="1"/>
        <v>0</v>
      </c>
      <c r="K5" s="15">
        <f t="shared" si="1"/>
        <v>0</v>
      </c>
      <c r="L5" s="15">
        <f t="shared" si="1"/>
        <v>0</v>
      </c>
      <c r="M5" s="15">
        <f t="shared" si="1"/>
        <v>0</v>
      </c>
      <c r="N5" s="15">
        <f t="shared" si="1"/>
        <v>0</v>
      </c>
      <c r="O5" s="15">
        <f t="shared" si="1"/>
        <v>0</v>
      </c>
      <c r="P5" s="15">
        <f t="shared" si="1"/>
        <v>0</v>
      </c>
      <c r="Q5" s="15">
        <f t="shared" si="1"/>
        <v>0</v>
      </c>
      <c r="R5" s="15">
        <f t="shared" si="1"/>
        <v>0</v>
      </c>
      <c r="S5" s="15">
        <f t="shared" si="1"/>
        <v>0</v>
      </c>
      <c r="T5" s="15">
        <f t="shared" si="1"/>
        <v>0</v>
      </c>
      <c r="U5" s="15">
        <f t="shared" si="1"/>
        <v>0</v>
      </c>
      <c r="V5" s="15">
        <f t="shared" si="1"/>
        <v>0</v>
      </c>
      <c r="W5" s="15">
        <f t="shared" si="1"/>
        <v>0</v>
      </c>
      <c r="X5" s="15">
        <f t="shared" si="1"/>
        <v>0</v>
      </c>
      <c r="Y5" s="15">
        <f t="shared" si="1"/>
        <v>0</v>
      </c>
      <c r="Z5" s="15">
        <f t="shared" si="1"/>
        <v>0</v>
      </c>
      <c r="AA5" s="15">
        <f t="shared" si="1"/>
        <v>0</v>
      </c>
      <c r="AB5" s="15">
        <f t="shared" si="1"/>
        <v>0</v>
      </c>
      <c r="AC5" s="15">
        <f t="shared" si="1"/>
        <v>0</v>
      </c>
      <c r="AD5" s="15">
        <f t="shared" si="1"/>
        <v>0</v>
      </c>
      <c r="AE5" s="15">
        <f t="shared" si="1"/>
        <v>0</v>
      </c>
      <c r="AF5" s="15">
        <f t="shared" si="1"/>
        <v>0</v>
      </c>
      <c r="AG5" s="52">
        <f>SUM(C5:AF5)</f>
        <v>0</v>
      </c>
    </row>
    <row r="6" spans="1:33" x14ac:dyDescent="0.2">
      <c r="B6" s="16" t="s">
        <v>12</v>
      </c>
      <c r="C6" s="5">
        <f>+C5/C4</f>
        <v>0</v>
      </c>
      <c r="D6" s="5">
        <f t="shared" ref="D6:AG6" si="2">+D5/D4</f>
        <v>0</v>
      </c>
      <c r="E6" s="5">
        <f t="shared" si="2"/>
        <v>0</v>
      </c>
      <c r="F6" s="5">
        <f t="shared" si="2"/>
        <v>0</v>
      </c>
      <c r="G6" s="5">
        <f t="shared" si="2"/>
        <v>0</v>
      </c>
      <c r="H6" s="5">
        <f t="shared" si="2"/>
        <v>0</v>
      </c>
      <c r="I6" s="5">
        <f t="shared" si="2"/>
        <v>0</v>
      </c>
      <c r="J6" s="5">
        <f t="shared" si="2"/>
        <v>0</v>
      </c>
      <c r="K6" s="5">
        <f t="shared" si="2"/>
        <v>0</v>
      </c>
      <c r="L6" s="5">
        <f t="shared" si="2"/>
        <v>0</v>
      </c>
      <c r="M6" s="5">
        <f t="shared" si="2"/>
        <v>0</v>
      </c>
      <c r="N6" s="5">
        <f t="shared" si="2"/>
        <v>0</v>
      </c>
      <c r="O6" s="5">
        <f t="shared" si="2"/>
        <v>0</v>
      </c>
      <c r="P6" s="5">
        <f t="shared" si="2"/>
        <v>0</v>
      </c>
      <c r="Q6" s="5">
        <f t="shared" si="2"/>
        <v>0</v>
      </c>
      <c r="R6" s="5">
        <f t="shared" si="2"/>
        <v>0</v>
      </c>
      <c r="S6" s="5">
        <f t="shared" si="2"/>
        <v>0</v>
      </c>
      <c r="T6" s="5">
        <f t="shared" si="2"/>
        <v>0</v>
      </c>
      <c r="U6" s="5">
        <f t="shared" si="2"/>
        <v>0</v>
      </c>
      <c r="V6" s="5">
        <f t="shared" si="2"/>
        <v>0</v>
      </c>
      <c r="W6" s="5">
        <f t="shared" si="2"/>
        <v>0</v>
      </c>
      <c r="X6" s="5">
        <f t="shared" si="2"/>
        <v>0</v>
      </c>
      <c r="Y6" s="5">
        <f t="shared" si="2"/>
        <v>0</v>
      </c>
      <c r="Z6" s="5">
        <f t="shared" si="2"/>
        <v>0</v>
      </c>
      <c r="AA6" s="5">
        <f t="shared" si="2"/>
        <v>0</v>
      </c>
      <c r="AB6" s="5">
        <f t="shared" si="2"/>
        <v>0</v>
      </c>
      <c r="AC6" s="5">
        <f t="shared" si="2"/>
        <v>0</v>
      </c>
      <c r="AD6" s="5">
        <f t="shared" si="2"/>
        <v>0</v>
      </c>
      <c r="AE6" s="5">
        <f t="shared" si="2"/>
        <v>0</v>
      </c>
      <c r="AF6" s="5">
        <f t="shared" si="2"/>
        <v>0</v>
      </c>
      <c r="AG6" s="53">
        <f t="shared" si="2"/>
        <v>0</v>
      </c>
    </row>
    <row r="7" spans="1:33" x14ac:dyDescent="0.2"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4.25" customHeight="1" x14ac:dyDescent="0.2">
      <c r="A8" s="67" t="s">
        <v>0</v>
      </c>
      <c r="B8" s="18" t="s">
        <v>16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35">
        <f>SUM(C8:AF8)</f>
        <v>0</v>
      </c>
    </row>
    <row r="9" spans="1:33" ht="14.25" customHeight="1" x14ac:dyDescent="0.2">
      <c r="A9" s="67"/>
      <c r="B9" s="16" t="s">
        <v>17</v>
      </c>
      <c r="C9" s="5">
        <f>C8/(Données!$E$8-C27)</f>
        <v>0</v>
      </c>
      <c r="D9" s="5">
        <f>D8/(Données!$E$8-D27)</f>
        <v>0</v>
      </c>
      <c r="E9" s="5">
        <f>E8/(Données!$E$8-E27)</f>
        <v>0</v>
      </c>
      <c r="F9" s="5">
        <f>F8/(Données!$E$8-F27)</f>
        <v>0</v>
      </c>
      <c r="G9" s="5">
        <f>G8/(Données!$E$8-G27)</f>
        <v>0</v>
      </c>
      <c r="H9" s="5">
        <f>H8/(Données!$E$8-H27)</f>
        <v>0</v>
      </c>
      <c r="I9" s="5">
        <f>I8/(Données!$E$8-I27)</f>
        <v>0</v>
      </c>
      <c r="J9" s="5">
        <f>J8/(Données!$E$8-J27)</f>
        <v>0</v>
      </c>
      <c r="K9" s="5">
        <f>K8/(Données!$E$8-K27)</f>
        <v>0</v>
      </c>
      <c r="L9" s="5">
        <f>L8/(Données!$E$8-L27)</f>
        <v>0</v>
      </c>
      <c r="M9" s="5">
        <f>M8/(Données!$E$8-M27)</f>
        <v>0</v>
      </c>
      <c r="N9" s="5">
        <f>N8/(Données!$E$8-N27)</f>
        <v>0</v>
      </c>
      <c r="O9" s="5">
        <f>O8/(Données!$E$8-O27)</f>
        <v>0</v>
      </c>
      <c r="P9" s="5">
        <f>P8/(Données!$E$8-P27)</f>
        <v>0</v>
      </c>
      <c r="Q9" s="5">
        <f>Q8/(Données!$E$8-Q27)</f>
        <v>0</v>
      </c>
      <c r="R9" s="5">
        <f>R8/(Données!$E$8-R27)</f>
        <v>0</v>
      </c>
      <c r="S9" s="5">
        <f>S8/(Données!$E$8-S27)</f>
        <v>0</v>
      </c>
      <c r="T9" s="5">
        <f>T8/(Données!$E$8-T27)</f>
        <v>0</v>
      </c>
      <c r="U9" s="5">
        <f>U8/(Données!$E$8-U27)</f>
        <v>0</v>
      </c>
      <c r="V9" s="5">
        <f>V8/(Données!$E$8-V27)</f>
        <v>0</v>
      </c>
      <c r="W9" s="5">
        <f>W8/(Données!$E$8-W27)</f>
        <v>0</v>
      </c>
      <c r="X9" s="5">
        <f>X8/(Données!$E$8-X27)</f>
        <v>0</v>
      </c>
      <c r="Y9" s="5">
        <f>Y8/(Données!$E$8-Y27)</f>
        <v>0</v>
      </c>
      <c r="Z9" s="5">
        <f>Z8/(Données!$E$8-Z27)</f>
        <v>0</v>
      </c>
      <c r="AA9" s="5">
        <f>AA8/(Données!$E$8-AA27)</f>
        <v>0</v>
      </c>
      <c r="AB9" s="5">
        <f>AB8/(Données!$E$8-AB27)</f>
        <v>0</v>
      </c>
      <c r="AC9" s="5">
        <f>AC8/(Données!$E$8-AC27)</f>
        <v>0</v>
      </c>
      <c r="AD9" s="5">
        <f>AD8/(Données!$E$8-AD27)</f>
        <v>0</v>
      </c>
      <c r="AE9" s="5">
        <f>AE8/(Données!$E$8-AE27)</f>
        <v>0</v>
      </c>
      <c r="AF9" s="5">
        <f>AF8/(Données!$E$8-AF27)</f>
        <v>0</v>
      </c>
      <c r="AG9" s="44" t="e">
        <f>AG8/(Données!$E$12-AG27)</f>
        <v>#DIV/0!</v>
      </c>
    </row>
    <row r="10" spans="1:33" x14ac:dyDescent="0.2">
      <c r="A10" s="74" t="s">
        <v>1</v>
      </c>
      <c r="B10" s="19" t="s">
        <v>16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36">
        <f>SUM(C10:AF10)</f>
        <v>0</v>
      </c>
    </row>
    <row r="11" spans="1:33" x14ac:dyDescent="0.2">
      <c r="A11" s="74"/>
      <c r="B11" s="16" t="s">
        <v>17</v>
      </c>
      <c r="C11" s="5">
        <f>C10/(Données!$F$8-C28)</f>
        <v>0</v>
      </c>
      <c r="D11" s="5">
        <f>D10/(Données!$F$8-D28)</f>
        <v>0</v>
      </c>
      <c r="E11" s="5">
        <f>E10/(Données!$F$8-E28)</f>
        <v>0</v>
      </c>
      <c r="F11" s="5">
        <f>F10/(Données!$F$8-F28)</f>
        <v>0</v>
      </c>
      <c r="G11" s="5">
        <f>G10/(Données!$F$8-G28)</f>
        <v>0</v>
      </c>
      <c r="H11" s="5">
        <f>H10/(Données!$F$8-H28)</f>
        <v>0</v>
      </c>
      <c r="I11" s="5">
        <f>I10/(Données!$F$8-I28)</f>
        <v>0</v>
      </c>
      <c r="J11" s="5">
        <f>J10/(Données!$F$8-J28)</f>
        <v>0</v>
      </c>
      <c r="K11" s="5">
        <f>K10/(Données!$F$8-K28)</f>
        <v>0</v>
      </c>
      <c r="L11" s="5">
        <f>L10/(Données!$F$8-L28)</f>
        <v>0</v>
      </c>
      <c r="M11" s="5">
        <f>M10/(Données!$F$8-M28)</f>
        <v>0</v>
      </c>
      <c r="N11" s="5">
        <f>N10/(Données!$F$8-N28)</f>
        <v>0</v>
      </c>
      <c r="O11" s="5">
        <f>O10/(Données!$F$8-O28)</f>
        <v>0</v>
      </c>
      <c r="P11" s="5">
        <f>P10/(Données!$F$8-P28)</f>
        <v>0</v>
      </c>
      <c r="Q11" s="5">
        <f>Q10/(Données!$F$8-Q28)</f>
        <v>0</v>
      </c>
      <c r="R11" s="5">
        <f>R10/(Données!$F$8-R28)</f>
        <v>0</v>
      </c>
      <c r="S11" s="5">
        <f>S10/(Données!$F$8-S28)</f>
        <v>0</v>
      </c>
      <c r="T11" s="5">
        <f>T10/(Données!$F$8-T28)</f>
        <v>0</v>
      </c>
      <c r="U11" s="5">
        <f>U10/(Données!$F$8-U28)</f>
        <v>0</v>
      </c>
      <c r="V11" s="5">
        <f>V10/(Données!$F$8-V28)</f>
        <v>0</v>
      </c>
      <c r="W11" s="5">
        <f>W10/(Données!$F$8-W28)</f>
        <v>0</v>
      </c>
      <c r="X11" s="5">
        <f>X10/(Données!$F$8-X28)</f>
        <v>0</v>
      </c>
      <c r="Y11" s="5">
        <f>Y10/(Données!$F$8-Y28)</f>
        <v>0</v>
      </c>
      <c r="Z11" s="5">
        <f>Z10/(Données!$F$8-Z28)</f>
        <v>0</v>
      </c>
      <c r="AA11" s="5">
        <f>AA10/(Données!$F$8-AA28)</f>
        <v>0</v>
      </c>
      <c r="AB11" s="5">
        <f>AB10/(Données!$F$8-AB28)</f>
        <v>0</v>
      </c>
      <c r="AC11" s="5">
        <f>AC10/(Données!$F$8-AC28)</f>
        <v>0</v>
      </c>
      <c r="AD11" s="5">
        <f>AD10/(Données!$F$8-AD28)</f>
        <v>0</v>
      </c>
      <c r="AE11" s="5">
        <f>AE10/(Données!$F$8-AE28)</f>
        <v>0</v>
      </c>
      <c r="AF11" s="5">
        <f>AF10/(Données!$F$8-AF28)</f>
        <v>0</v>
      </c>
      <c r="AG11" s="45" t="e">
        <f>AG10/(Données!$F$12-AG28)</f>
        <v>#DIV/0!</v>
      </c>
    </row>
    <row r="12" spans="1:33" x14ac:dyDescent="0.2">
      <c r="A12" s="73" t="s">
        <v>2</v>
      </c>
      <c r="B12" s="20" t="s">
        <v>16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37">
        <f>SUM(C12:AF12)</f>
        <v>0</v>
      </c>
    </row>
    <row r="13" spans="1:33" x14ac:dyDescent="0.2">
      <c r="A13" s="73"/>
      <c r="B13" s="16" t="s">
        <v>17</v>
      </c>
      <c r="C13" s="5">
        <f>C12/(Données!$G$8-C29)</f>
        <v>0</v>
      </c>
      <c r="D13" s="5">
        <f>D12/(Données!$G$8-D29)</f>
        <v>0</v>
      </c>
      <c r="E13" s="5">
        <f>E12/(Données!$G$8-E29)</f>
        <v>0</v>
      </c>
      <c r="F13" s="5">
        <f>F12/(Données!$G$8-F29)</f>
        <v>0</v>
      </c>
      <c r="G13" s="5">
        <f>G12/(Données!$G$8-G29)</f>
        <v>0</v>
      </c>
      <c r="H13" s="5">
        <f>H12/(Données!$G$8-H29)</f>
        <v>0</v>
      </c>
      <c r="I13" s="5">
        <f>I12/(Données!$G$8-I29)</f>
        <v>0</v>
      </c>
      <c r="J13" s="5">
        <f>J12/(Données!$G$8-J29)</f>
        <v>0</v>
      </c>
      <c r="K13" s="5">
        <f>K12/(Données!$G$8-K29)</f>
        <v>0</v>
      </c>
      <c r="L13" s="5">
        <f>L12/(Données!$G$8-L29)</f>
        <v>0</v>
      </c>
      <c r="M13" s="5">
        <f>M12/(Données!$G$8-M29)</f>
        <v>0</v>
      </c>
      <c r="N13" s="5">
        <f>N12/(Données!$G$8-N29)</f>
        <v>0</v>
      </c>
      <c r="O13" s="5">
        <f>O12/(Données!$G$8-O29)</f>
        <v>0</v>
      </c>
      <c r="P13" s="5">
        <f>P12/(Données!$G$8-P29)</f>
        <v>0</v>
      </c>
      <c r="Q13" s="5">
        <f>Q12/(Données!$G$8-Q29)</f>
        <v>0</v>
      </c>
      <c r="R13" s="5">
        <f>R12/(Données!$G$8-R29)</f>
        <v>0</v>
      </c>
      <c r="S13" s="5">
        <f>S12/(Données!$G$8-S29)</f>
        <v>0</v>
      </c>
      <c r="T13" s="5">
        <f>T12/(Données!$G$8-T29)</f>
        <v>0</v>
      </c>
      <c r="U13" s="5">
        <f>U12/(Données!$G$8-U29)</f>
        <v>0</v>
      </c>
      <c r="V13" s="5">
        <f>V12/(Données!$G$8-V29)</f>
        <v>0</v>
      </c>
      <c r="W13" s="5">
        <f>W12/(Données!$G$8-W29)</f>
        <v>0</v>
      </c>
      <c r="X13" s="5">
        <f>X12/(Données!$G$8-X29)</f>
        <v>0</v>
      </c>
      <c r="Y13" s="5">
        <f>Y12/(Données!$G$8-Y29)</f>
        <v>0</v>
      </c>
      <c r="Z13" s="5">
        <f>Z12/(Données!$G$8-Z29)</f>
        <v>0</v>
      </c>
      <c r="AA13" s="5">
        <f>AA12/(Données!$G$8-AA29)</f>
        <v>0</v>
      </c>
      <c r="AB13" s="5">
        <f>AB12/(Données!$G$8-AB29)</f>
        <v>0</v>
      </c>
      <c r="AC13" s="5">
        <f>AC12/(Données!$G$8-AC29)</f>
        <v>0</v>
      </c>
      <c r="AD13" s="5">
        <f>AD12/(Données!$G$8-AD29)</f>
        <v>0</v>
      </c>
      <c r="AE13" s="5">
        <f>AE12/(Données!$G$8-AE29)</f>
        <v>0</v>
      </c>
      <c r="AF13" s="5">
        <f>AF12/(Données!$G$8-AF29)</f>
        <v>0</v>
      </c>
      <c r="AG13" s="46" t="e">
        <f>AG12/(Données!$G$12-AG29)</f>
        <v>#DIV/0!</v>
      </c>
    </row>
    <row r="14" spans="1:33" x14ac:dyDescent="0.2">
      <c r="A14" s="72" t="s">
        <v>3</v>
      </c>
      <c r="B14" s="21" t="s">
        <v>16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38">
        <f>SUM(C14:AF14)</f>
        <v>0</v>
      </c>
    </row>
    <row r="15" spans="1:33" x14ac:dyDescent="0.2">
      <c r="A15" s="72"/>
      <c r="B15" s="16" t="s">
        <v>17</v>
      </c>
      <c r="C15" s="5">
        <f>C14/(Données!$H$8-C30)</f>
        <v>0</v>
      </c>
      <c r="D15" s="5">
        <f>D14/(Données!$H$8-D30)</f>
        <v>0</v>
      </c>
      <c r="E15" s="5">
        <f>E14/(Données!$H$8-E30)</f>
        <v>0</v>
      </c>
      <c r="F15" s="5">
        <f>F14/(Données!$H$8-F30)</f>
        <v>0</v>
      </c>
      <c r="G15" s="5">
        <f>G14/(Données!$H$8-G30)</f>
        <v>0</v>
      </c>
      <c r="H15" s="5">
        <f>H14/(Données!$H$8-H30)</f>
        <v>0</v>
      </c>
      <c r="I15" s="5">
        <f>I14/(Données!$H$8-I30)</f>
        <v>0</v>
      </c>
      <c r="J15" s="5">
        <f>J14/(Données!$H$8-J30)</f>
        <v>0</v>
      </c>
      <c r="K15" s="5">
        <f>K14/(Données!$H$8-K30)</f>
        <v>0</v>
      </c>
      <c r="L15" s="5">
        <f>L14/(Données!$H$8-L30)</f>
        <v>0</v>
      </c>
      <c r="M15" s="5">
        <f>M14/(Données!$H$8-M30)</f>
        <v>0</v>
      </c>
      <c r="N15" s="5">
        <f>N14/(Données!$H$8-N30)</f>
        <v>0</v>
      </c>
      <c r="O15" s="5">
        <f>O14/(Données!$H$8-O30)</f>
        <v>0</v>
      </c>
      <c r="P15" s="5">
        <f>P14/(Données!$H$8-P30)</f>
        <v>0</v>
      </c>
      <c r="Q15" s="5">
        <f>Q14/(Données!$H$8-Q30)</f>
        <v>0</v>
      </c>
      <c r="R15" s="5">
        <f>R14/(Données!$H$8-R30)</f>
        <v>0</v>
      </c>
      <c r="S15" s="5">
        <f>S14/(Données!$H$8-S30)</f>
        <v>0</v>
      </c>
      <c r="T15" s="5">
        <f>T14/(Données!$H$8-T30)</f>
        <v>0</v>
      </c>
      <c r="U15" s="5">
        <f>U14/(Données!$H$8-U30)</f>
        <v>0</v>
      </c>
      <c r="V15" s="5">
        <f>V14/(Données!$H$8-V30)</f>
        <v>0</v>
      </c>
      <c r="W15" s="5">
        <f>W14/(Données!$H$8-W30)</f>
        <v>0</v>
      </c>
      <c r="X15" s="5">
        <f>X14/(Données!$H$8-X30)</f>
        <v>0</v>
      </c>
      <c r="Y15" s="5">
        <f>Y14/(Données!$H$8-Y30)</f>
        <v>0</v>
      </c>
      <c r="Z15" s="5">
        <f>Z14/(Données!$H$8-Z30)</f>
        <v>0</v>
      </c>
      <c r="AA15" s="5">
        <f>AA14/(Données!$H$8-AA30)</f>
        <v>0</v>
      </c>
      <c r="AB15" s="5">
        <f>AB14/(Données!$H$8-AB30)</f>
        <v>0</v>
      </c>
      <c r="AC15" s="5">
        <f>AC14/(Données!$H$8-AC30)</f>
        <v>0</v>
      </c>
      <c r="AD15" s="5">
        <f>AD14/(Données!$H$8-AD30)</f>
        <v>0</v>
      </c>
      <c r="AE15" s="5">
        <f>AE14/(Données!$H$8-AE30)</f>
        <v>0</v>
      </c>
      <c r="AF15" s="5">
        <f>AF14/(Données!$H$8-AF30)</f>
        <v>0</v>
      </c>
      <c r="AG15" s="47" t="e">
        <f>AG14/(Données!$H$12-AG30)</f>
        <v>#DIV/0!</v>
      </c>
    </row>
    <row r="16" spans="1:33" x14ac:dyDescent="0.2">
      <c r="A16" s="71" t="s">
        <v>4</v>
      </c>
      <c r="B16" s="22" t="s">
        <v>16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9">
        <f>SUM(C16:AF16)</f>
        <v>0</v>
      </c>
    </row>
    <row r="17" spans="1:33" x14ac:dyDescent="0.2">
      <c r="A17" s="71"/>
      <c r="B17" s="16" t="s">
        <v>17</v>
      </c>
      <c r="C17" s="5">
        <f>C16/(Données!$I$8-C31)</f>
        <v>0</v>
      </c>
      <c r="D17" s="5">
        <f>D16/(Données!$I$8-D31)</f>
        <v>0</v>
      </c>
      <c r="E17" s="5">
        <f>E16/(Données!$I$8-E31)</f>
        <v>0</v>
      </c>
      <c r="F17" s="5">
        <f>F16/(Données!$I$8-F31)</f>
        <v>0</v>
      </c>
      <c r="G17" s="5">
        <f>G16/(Données!$I$8-G31)</f>
        <v>0</v>
      </c>
      <c r="H17" s="5">
        <f>H16/(Données!$I$8-H31)</f>
        <v>0</v>
      </c>
      <c r="I17" s="5">
        <f>I16/(Données!$I$8-I31)</f>
        <v>0</v>
      </c>
      <c r="J17" s="5">
        <f>J16/(Données!$I$8-J31)</f>
        <v>0</v>
      </c>
      <c r="K17" s="5">
        <f>K16/(Données!$I$8-K31)</f>
        <v>0</v>
      </c>
      <c r="L17" s="5">
        <f>L16/(Données!$I$8-L31)</f>
        <v>0</v>
      </c>
      <c r="M17" s="5">
        <f>M16/(Données!$I$8-M31)</f>
        <v>0</v>
      </c>
      <c r="N17" s="5">
        <f>N16/(Données!$I$8-N31)</f>
        <v>0</v>
      </c>
      <c r="O17" s="5">
        <f>O16/(Données!$I$8-O31)</f>
        <v>0</v>
      </c>
      <c r="P17" s="5">
        <f>P16/(Données!$I$8-P31)</f>
        <v>0</v>
      </c>
      <c r="Q17" s="5">
        <f>Q16/(Données!$I$8-Q31)</f>
        <v>0</v>
      </c>
      <c r="R17" s="5">
        <f>R16/(Données!$I$8-R31)</f>
        <v>0</v>
      </c>
      <c r="S17" s="5">
        <f>S16/(Données!$I$8-S31)</f>
        <v>0</v>
      </c>
      <c r="T17" s="5">
        <f>T16/(Données!$I$8-T31)</f>
        <v>0</v>
      </c>
      <c r="U17" s="5">
        <f>U16/(Données!$I$8-U31)</f>
        <v>0</v>
      </c>
      <c r="V17" s="5">
        <f>V16/(Données!$I$8-V31)</f>
        <v>0</v>
      </c>
      <c r="W17" s="5">
        <f>W16/(Données!$I$8-W31)</f>
        <v>0</v>
      </c>
      <c r="X17" s="5">
        <f>X16/(Données!$I$8-X31)</f>
        <v>0</v>
      </c>
      <c r="Y17" s="5">
        <f>Y16/(Données!$I$8-Y31)</f>
        <v>0</v>
      </c>
      <c r="Z17" s="5">
        <f>Z16/(Données!$I$8-Z31)</f>
        <v>0</v>
      </c>
      <c r="AA17" s="5">
        <f>AA16/(Données!$I$8-AA31)</f>
        <v>0</v>
      </c>
      <c r="AB17" s="5">
        <f>AB16/(Données!$I$8-AB31)</f>
        <v>0</v>
      </c>
      <c r="AC17" s="5">
        <f>AC16/(Données!$I$8-AC31)</f>
        <v>0</v>
      </c>
      <c r="AD17" s="5">
        <f>AD16/(Données!$I$8-AD31)</f>
        <v>0</v>
      </c>
      <c r="AE17" s="5">
        <f>AE16/(Données!$I$8-AE31)</f>
        <v>0</v>
      </c>
      <c r="AF17" s="5">
        <f>AF16/(Données!$I$8-AF31)</f>
        <v>0</v>
      </c>
      <c r="AG17" s="48" t="e">
        <f>AG16/(Données!$I$12-AG31)</f>
        <v>#DIV/0!</v>
      </c>
    </row>
    <row r="18" spans="1:33" x14ac:dyDescent="0.2">
      <c r="A18" s="70" t="s">
        <v>5</v>
      </c>
      <c r="B18" s="23" t="s">
        <v>16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40">
        <f>SUM(C18:AF18)</f>
        <v>0</v>
      </c>
    </row>
    <row r="19" spans="1:33" x14ac:dyDescent="0.2">
      <c r="A19" s="70"/>
      <c r="B19" s="16" t="s">
        <v>17</v>
      </c>
      <c r="C19" s="5">
        <f>C18/(Données!$J$8-C32)</f>
        <v>0</v>
      </c>
      <c r="D19" s="5">
        <f>D18/(Données!$J$8-D32)</f>
        <v>0</v>
      </c>
      <c r="E19" s="5">
        <f>E18/(Données!$J$8-E32)</f>
        <v>0</v>
      </c>
      <c r="F19" s="5">
        <f>F18/(Données!$J$8-F32)</f>
        <v>0</v>
      </c>
      <c r="G19" s="5">
        <f>G18/(Données!$J$8-G32)</f>
        <v>0</v>
      </c>
      <c r="H19" s="5">
        <f>H18/(Données!$J$8-H32)</f>
        <v>0</v>
      </c>
      <c r="I19" s="5">
        <f>I18/(Données!$J$8-I32)</f>
        <v>0</v>
      </c>
      <c r="J19" s="5">
        <f>J18/(Données!$J$8-J32)</f>
        <v>0</v>
      </c>
      <c r="K19" s="5">
        <f>K18/(Données!$J$8-K32)</f>
        <v>0</v>
      </c>
      <c r="L19" s="5">
        <f>L18/(Données!$J$8-L32)</f>
        <v>0</v>
      </c>
      <c r="M19" s="5">
        <f>M18/(Données!$J$8-M32)</f>
        <v>0</v>
      </c>
      <c r="N19" s="5">
        <f>N18/(Données!$J$8-N32)</f>
        <v>0</v>
      </c>
      <c r="O19" s="5">
        <f>O18/(Données!$J$8-O32)</f>
        <v>0</v>
      </c>
      <c r="P19" s="5">
        <f>P18/(Données!$J$8-P32)</f>
        <v>0</v>
      </c>
      <c r="Q19" s="5">
        <f>Q18/(Données!$J$8-Q32)</f>
        <v>0</v>
      </c>
      <c r="R19" s="5">
        <f>R18/(Données!$J$8-R32)</f>
        <v>0</v>
      </c>
      <c r="S19" s="5">
        <f>S18/(Données!$J$8-S32)</f>
        <v>0</v>
      </c>
      <c r="T19" s="5">
        <f>T18/(Données!$J$8-T32)</f>
        <v>0</v>
      </c>
      <c r="U19" s="5">
        <f>U18/(Données!$J$8-U32)</f>
        <v>0</v>
      </c>
      <c r="V19" s="5">
        <f>V18/(Données!$J$8-V32)</f>
        <v>0</v>
      </c>
      <c r="W19" s="5">
        <f>W18/(Données!$J$8-W32)</f>
        <v>0</v>
      </c>
      <c r="X19" s="5">
        <f>X18/(Données!$J$8-X32)</f>
        <v>0</v>
      </c>
      <c r="Y19" s="5">
        <f>Y18/(Données!$J$8-Y32)</f>
        <v>0</v>
      </c>
      <c r="Z19" s="5">
        <f>Z18/(Données!$J$8-Z32)</f>
        <v>0</v>
      </c>
      <c r="AA19" s="5">
        <f>AA18/(Données!$J$8-AA32)</f>
        <v>0</v>
      </c>
      <c r="AB19" s="5">
        <f>AB18/(Données!$J$8-AB32)</f>
        <v>0</v>
      </c>
      <c r="AC19" s="5">
        <f>AC18/(Données!$J$8-AC32)</f>
        <v>0</v>
      </c>
      <c r="AD19" s="5">
        <f>AD18/(Données!$J$8-AD32)</f>
        <v>0</v>
      </c>
      <c r="AE19" s="5">
        <f>AE18/(Données!$J$8-AE32)</f>
        <v>0</v>
      </c>
      <c r="AF19" s="5">
        <f>AF18/(Données!$J$8-AF32)</f>
        <v>0</v>
      </c>
      <c r="AG19" s="49" t="e">
        <f>AG18/(Données!$J$12-AG32)</f>
        <v>#DIV/0!</v>
      </c>
    </row>
    <row r="20" spans="1:33" x14ac:dyDescent="0.2">
      <c r="A20" s="69" t="s">
        <v>6</v>
      </c>
      <c r="B20" s="24" t="s">
        <v>16</v>
      </c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41">
        <f>SUM(C20:AF20)</f>
        <v>0</v>
      </c>
    </row>
    <row r="21" spans="1:33" x14ac:dyDescent="0.2">
      <c r="A21" s="69"/>
      <c r="B21" s="16" t="s">
        <v>17</v>
      </c>
      <c r="C21" s="5">
        <f>C20/(Données!$K$8-C33)</f>
        <v>0</v>
      </c>
      <c r="D21" s="5">
        <f>D20/(Données!$K$8-D33)</f>
        <v>0</v>
      </c>
      <c r="E21" s="5">
        <f>E20/(Données!$K$8-E33)</f>
        <v>0</v>
      </c>
      <c r="F21" s="5">
        <f>F20/(Données!$K$8-F33)</f>
        <v>0</v>
      </c>
      <c r="G21" s="5">
        <f>G20/(Données!$K$8-G33)</f>
        <v>0</v>
      </c>
      <c r="H21" s="5">
        <f>H20/(Données!$K$8-H33)</f>
        <v>0</v>
      </c>
      <c r="I21" s="5">
        <f>I20/(Données!$K$8-I33)</f>
        <v>0</v>
      </c>
      <c r="J21" s="5">
        <f>J20/(Données!$K$8-J33)</f>
        <v>0</v>
      </c>
      <c r="K21" s="5">
        <f>K20/(Données!$K$8-K33)</f>
        <v>0</v>
      </c>
      <c r="L21" s="5">
        <f>L20/(Données!$K$8-L33)</f>
        <v>0</v>
      </c>
      <c r="M21" s="5">
        <f>M20/(Données!$K$8-M33)</f>
        <v>0</v>
      </c>
      <c r="N21" s="5">
        <f>N20/(Données!$K$8-N33)</f>
        <v>0</v>
      </c>
      <c r="O21" s="5">
        <f>O20/(Données!$K$8-O33)</f>
        <v>0</v>
      </c>
      <c r="P21" s="5">
        <f>P20/(Données!$K$8-P33)</f>
        <v>0</v>
      </c>
      <c r="Q21" s="5">
        <f>Q20/(Données!$K$8-Q33)</f>
        <v>0</v>
      </c>
      <c r="R21" s="5">
        <f>R20/(Données!$K$8-R33)</f>
        <v>0</v>
      </c>
      <c r="S21" s="5">
        <f>S20/(Données!$K$8-S33)</f>
        <v>0</v>
      </c>
      <c r="T21" s="5">
        <f>T20/(Données!$K$8-T33)</f>
        <v>0</v>
      </c>
      <c r="U21" s="5">
        <f>U20/(Données!$K$8-U33)</f>
        <v>0</v>
      </c>
      <c r="V21" s="5">
        <f>V20/(Données!$K$8-V33)</f>
        <v>0</v>
      </c>
      <c r="W21" s="5">
        <f>W20/(Données!$K$8-W33)</f>
        <v>0</v>
      </c>
      <c r="X21" s="5">
        <f>X20/(Données!$K$8-X33)</f>
        <v>0</v>
      </c>
      <c r="Y21" s="5">
        <f>Y20/(Données!$K$8-Y33)</f>
        <v>0</v>
      </c>
      <c r="Z21" s="5">
        <f>Z20/(Données!$K$8-Z33)</f>
        <v>0</v>
      </c>
      <c r="AA21" s="5">
        <f>AA20/(Données!$K$8-AA33)</f>
        <v>0</v>
      </c>
      <c r="AB21" s="5">
        <f>AB20/(Données!$K$8-AB33)</f>
        <v>0</v>
      </c>
      <c r="AC21" s="5">
        <f>AC20/(Données!$K$8-AC33)</f>
        <v>0</v>
      </c>
      <c r="AD21" s="5">
        <f>AD20/(Données!$K$8-AD33)</f>
        <v>0</v>
      </c>
      <c r="AE21" s="5">
        <f>AE20/(Données!$K$8-AE33)</f>
        <v>0</v>
      </c>
      <c r="AF21" s="5">
        <f>AF20/(Données!$K$8-AF33)</f>
        <v>0</v>
      </c>
      <c r="AG21" s="50" t="e">
        <f>AG20/(Données!$K$12-AG33)</f>
        <v>#DIV/0!</v>
      </c>
    </row>
    <row r="22" spans="1:33" x14ac:dyDescent="0.2">
      <c r="A22" s="68" t="s">
        <v>7</v>
      </c>
      <c r="B22" s="25" t="s">
        <v>16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42">
        <f>SUM(C22:AF22)</f>
        <v>0</v>
      </c>
    </row>
    <row r="23" spans="1:33" x14ac:dyDescent="0.2">
      <c r="A23" s="68"/>
      <c r="B23" s="16" t="s">
        <v>17</v>
      </c>
      <c r="C23" s="5">
        <f>C22/(Données!$L$8-C34)</f>
        <v>0</v>
      </c>
      <c r="D23" s="5">
        <f>D22/(Données!$L$8-D34)</f>
        <v>0</v>
      </c>
      <c r="E23" s="5">
        <f>E22/(Données!$L$8-E34)</f>
        <v>0</v>
      </c>
      <c r="F23" s="5">
        <f>F22/(Données!$L$8-F34)</f>
        <v>0</v>
      </c>
      <c r="G23" s="5">
        <f>G22/(Données!$L$8-G34)</f>
        <v>0</v>
      </c>
      <c r="H23" s="5">
        <f>H22/(Données!$L$8-H34)</f>
        <v>0</v>
      </c>
      <c r="I23" s="5">
        <f>I22/(Données!$L$8-I34)</f>
        <v>0</v>
      </c>
      <c r="J23" s="5">
        <f>J22/(Données!$L$8-J34)</f>
        <v>0</v>
      </c>
      <c r="K23" s="5">
        <f>K22/(Données!$L$8-K34)</f>
        <v>0</v>
      </c>
      <c r="L23" s="5">
        <f>L22/(Données!$L$8-L34)</f>
        <v>0</v>
      </c>
      <c r="M23" s="5">
        <f>M22/(Données!$L$8-M34)</f>
        <v>0</v>
      </c>
      <c r="N23" s="5">
        <f>N22/(Données!$L$8-N34)</f>
        <v>0</v>
      </c>
      <c r="O23" s="5">
        <f>O22/(Données!$L$8-O34)</f>
        <v>0</v>
      </c>
      <c r="P23" s="5">
        <f>P22/(Données!$L$8-P34)</f>
        <v>0</v>
      </c>
      <c r="Q23" s="5">
        <f>Q22/(Données!$L$8-Q34)</f>
        <v>0</v>
      </c>
      <c r="R23" s="5">
        <f>R22/(Données!$L$8-R34)</f>
        <v>0</v>
      </c>
      <c r="S23" s="5">
        <f>S22/(Données!$L$8-S34)</f>
        <v>0</v>
      </c>
      <c r="T23" s="5">
        <f>T22/(Données!$L$8-T34)</f>
        <v>0</v>
      </c>
      <c r="U23" s="5">
        <f>U22/(Données!$L$8-U34)</f>
        <v>0</v>
      </c>
      <c r="V23" s="5">
        <f>V22/(Données!$L$8-V34)</f>
        <v>0</v>
      </c>
      <c r="W23" s="5">
        <f>W22/(Données!$L$8-W34)</f>
        <v>0</v>
      </c>
      <c r="X23" s="5">
        <f>X22/(Données!$L$8-X34)</f>
        <v>0</v>
      </c>
      <c r="Y23" s="5">
        <f>Y22/(Données!$L$8-Y34)</f>
        <v>0</v>
      </c>
      <c r="Z23" s="5">
        <f>Z22/(Données!$L$8-Z34)</f>
        <v>0</v>
      </c>
      <c r="AA23" s="5">
        <f>AA22/(Données!$L$8-AA34)</f>
        <v>0</v>
      </c>
      <c r="AB23" s="5">
        <f>AB22/(Données!$L$8-AB34)</f>
        <v>0</v>
      </c>
      <c r="AC23" s="5">
        <f>AC22/(Données!$L$8-AC34)</f>
        <v>0</v>
      </c>
      <c r="AD23" s="5">
        <f>AD22/(Données!$L$8-AD34)</f>
        <v>0</v>
      </c>
      <c r="AE23" s="5">
        <f>AE22/(Données!$L$8-AE34)</f>
        <v>0</v>
      </c>
      <c r="AF23" s="5">
        <f>AF22/(Données!$L$8-AF34)</f>
        <v>0</v>
      </c>
      <c r="AG23" s="51" t="e">
        <f>AG22/(Données!$L$12-AG34)</f>
        <v>#DIV/0!</v>
      </c>
    </row>
    <row r="24" spans="1:33" x14ac:dyDescent="0.2">
      <c r="AG24" s="43"/>
    </row>
    <row r="25" spans="1:33" x14ac:dyDescent="0.2">
      <c r="AG25" s="43"/>
    </row>
    <row r="26" spans="1:33" x14ac:dyDescent="0.2">
      <c r="AG26" s="43"/>
    </row>
    <row r="27" spans="1:33" x14ac:dyDescent="0.2">
      <c r="A27" s="26" t="s">
        <v>0</v>
      </c>
      <c r="B27" s="18" t="s">
        <v>21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35">
        <f t="shared" ref="AG27:AG34" si="3">SUM(C27:AF27)</f>
        <v>0</v>
      </c>
    </row>
    <row r="28" spans="1:33" x14ac:dyDescent="0.2">
      <c r="A28" s="27" t="s">
        <v>1</v>
      </c>
      <c r="B28" s="19" t="s">
        <v>21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36">
        <f t="shared" si="3"/>
        <v>0</v>
      </c>
    </row>
    <row r="29" spans="1:33" x14ac:dyDescent="0.2">
      <c r="A29" s="28" t="s">
        <v>2</v>
      </c>
      <c r="B29" s="20" t="s">
        <v>21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37">
        <f t="shared" si="3"/>
        <v>0</v>
      </c>
    </row>
    <row r="30" spans="1:33" x14ac:dyDescent="0.2">
      <c r="A30" s="29" t="s">
        <v>3</v>
      </c>
      <c r="B30" s="21" t="s">
        <v>21</v>
      </c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38">
        <f t="shared" si="3"/>
        <v>0</v>
      </c>
    </row>
    <row r="31" spans="1:33" x14ac:dyDescent="0.2">
      <c r="A31" s="30" t="s">
        <v>4</v>
      </c>
      <c r="B31" s="22" t="s">
        <v>21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9">
        <f t="shared" si="3"/>
        <v>0</v>
      </c>
    </row>
    <row r="32" spans="1:33" x14ac:dyDescent="0.2">
      <c r="A32" s="31" t="s">
        <v>5</v>
      </c>
      <c r="B32" s="23" t="s">
        <v>21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40">
        <f t="shared" si="3"/>
        <v>0</v>
      </c>
    </row>
    <row r="33" spans="1:33" x14ac:dyDescent="0.2">
      <c r="A33" s="32" t="s">
        <v>6</v>
      </c>
      <c r="B33" s="24" t="s">
        <v>21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41">
        <f t="shared" si="3"/>
        <v>0</v>
      </c>
    </row>
    <row r="34" spans="1:33" x14ac:dyDescent="0.2">
      <c r="A34" s="33" t="s">
        <v>7</v>
      </c>
      <c r="B34" s="25" t="s">
        <v>21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42">
        <f t="shared" si="3"/>
        <v>0</v>
      </c>
    </row>
  </sheetData>
  <mergeCells count="10">
    <mergeCell ref="A16:A17"/>
    <mergeCell ref="A18:A19"/>
    <mergeCell ref="A20:A21"/>
    <mergeCell ref="A22:A23"/>
    <mergeCell ref="B2:B3"/>
    <mergeCell ref="AG2:AG3"/>
    <mergeCell ref="A8:A9"/>
    <mergeCell ref="A10:A11"/>
    <mergeCell ref="A12:A13"/>
    <mergeCell ref="A14:A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34"/>
  <sheetViews>
    <sheetView topLeftCell="C1" workbookViewId="0">
      <selection activeCell="C35" sqref="C35"/>
    </sheetView>
  </sheetViews>
  <sheetFormatPr baseColWidth="10" defaultColWidth="11.28515625" defaultRowHeight="12.75" x14ac:dyDescent="0.2"/>
  <cols>
    <col min="1" max="1" width="9.85546875" style="17" bestFit="1" customWidth="1"/>
    <col min="2" max="2" width="33.140625" style="17" bestFit="1" customWidth="1"/>
    <col min="3" max="3" width="4.42578125" style="17" bestFit="1" customWidth="1"/>
    <col min="4" max="4" width="4" style="17" bestFit="1" customWidth="1"/>
    <col min="5" max="6" width="4.42578125" style="17" bestFit="1" customWidth="1"/>
    <col min="7" max="7" width="3.85546875" style="17" bestFit="1" customWidth="1"/>
    <col min="8" max="8" width="4.140625" style="17" bestFit="1" customWidth="1"/>
    <col min="9" max="9" width="4.7109375" style="17" bestFit="1" customWidth="1"/>
    <col min="10" max="10" width="4.42578125" style="17" bestFit="1" customWidth="1"/>
    <col min="11" max="11" width="4" style="17" bestFit="1" customWidth="1"/>
    <col min="12" max="33" width="4.7109375" style="17" bestFit="1" customWidth="1"/>
    <col min="34" max="34" width="9.28515625" style="17" bestFit="1" customWidth="1"/>
    <col min="35" max="16384" width="11.28515625" style="17"/>
  </cols>
  <sheetData>
    <row r="2" spans="1:34" x14ac:dyDescent="0.2">
      <c r="B2" s="66" t="s">
        <v>14</v>
      </c>
      <c r="C2" s="34">
        <v>42856</v>
      </c>
      <c r="D2" s="34">
        <f>+C2+1</f>
        <v>42857</v>
      </c>
      <c r="E2" s="34">
        <f t="shared" ref="E2:AG3" si="0">+D2+1</f>
        <v>42858</v>
      </c>
      <c r="F2" s="34">
        <f t="shared" si="0"/>
        <v>42859</v>
      </c>
      <c r="G2" s="34">
        <f t="shared" si="0"/>
        <v>42860</v>
      </c>
      <c r="H2" s="34">
        <f t="shared" si="0"/>
        <v>42861</v>
      </c>
      <c r="I2" s="34">
        <f t="shared" si="0"/>
        <v>42862</v>
      </c>
      <c r="J2" s="34">
        <f t="shared" si="0"/>
        <v>42863</v>
      </c>
      <c r="K2" s="34">
        <f t="shared" si="0"/>
        <v>42864</v>
      </c>
      <c r="L2" s="34">
        <f t="shared" si="0"/>
        <v>42865</v>
      </c>
      <c r="M2" s="34">
        <f t="shared" si="0"/>
        <v>42866</v>
      </c>
      <c r="N2" s="34">
        <f t="shared" si="0"/>
        <v>42867</v>
      </c>
      <c r="O2" s="34">
        <f t="shared" si="0"/>
        <v>42868</v>
      </c>
      <c r="P2" s="34">
        <f t="shared" si="0"/>
        <v>42869</v>
      </c>
      <c r="Q2" s="34">
        <f t="shared" si="0"/>
        <v>42870</v>
      </c>
      <c r="R2" s="34">
        <f t="shared" si="0"/>
        <v>42871</v>
      </c>
      <c r="S2" s="34">
        <f t="shared" si="0"/>
        <v>42872</v>
      </c>
      <c r="T2" s="34">
        <f t="shared" si="0"/>
        <v>42873</v>
      </c>
      <c r="U2" s="34">
        <f t="shared" si="0"/>
        <v>42874</v>
      </c>
      <c r="V2" s="34">
        <f t="shared" si="0"/>
        <v>42875</v>
      </c>
      <c r="W2" s="34">
        <f t="shared" si="0"/>
        <v>42876</v>
      </c>
      <c r="X2" s="34">
        <f t="shared" si="0"/>
        <v>42877</v>
      </c>
      <c r="Y2" s="34">
        <f t="shared" si="0"/>
        <v>42878</v>
      </c>
      <c r="Z2" s="34">
        <f t="shared" si="0"/>
        <v>42879</v>
      </c>
      <c r="AA2" s="34">
        <f t="shared" si="0"/>
        <v>42880</v>
      </c>
      <c r="AB2" s="34">
        <f t="shared" si="0"/>
        <v>42881</v>
      </c>
      <c r="AC2" s="34">
        <f t="shared" si="0"/>
        <v>42882</v>
      </c>
      <c r="AD2" s="34">
        <f t="shared" si="0"/>
        <v>42883</v>
      </c>
      <c r="AE2" s="34">
        <f t="shared" si="0"/>
        <v>42884</v>
      </c>
      <c r="AF2" s="34">
        <f t="shared" si="0"/>
        <v>42885</v>
      </c>
      <c r="AG2" s="34">
        <f t="shared" si="0"/>
        <v>42886</v>
      </c>
      <c r="AH2" s="64" t="s">
        <v>20</v>
      </c>
    </row>
    <row r="3" spans="1:34" x14ac:dyDescent="0.2">
      <c r="B3" s="66"/>
      <c r="C3" s="3">
        <f>+C2</f>
        <v>42856</v>
      </c>
      <c r="D3" s="3">
        <f>+C3+1</f>
        <v>42857</v>
      </c>
      <c r="E3" s="3">
        <f t="shared" si="0"/>
        <v>42858</v>
      </c>
      <c r="F3" s="3">
        <f t="shared" si="0"/>
        <v>42859</v>
      </c>
      <c r="G3" s="3">
        <f t="shared" si="0"/>
        <v>42860</v>
      </c>
      <c r="H3" s="3">
        <f t="shared" si="0"/>
        <v>42861</v>
      </c>
      <c r="I3" s="3">
        <f t="shared" si="0"/>
        <v>42862</v>
      </c>
      <c r="J3" s="3">
        <f t="shared" si="0"/>
        <v>42863</v>
      </c>
      <c r="K3" s="3">
        <f t="shared" si="0"/>
        <v>42864</v>
      </c>
      <c r="L3" s="3">
        <f t="shared" si="0"/>
        <v>42865</v>
      </c>
      <c r="M3" s="3">
        <f t="shared" si="0"/>
        <v>42866</v>
      </c>
      <c r="N3" s="3">
        <f t="shared" si="0"/>
        <v>42867</v>
      </c>
      <c r="O3" s="3">
        <f t="shared" si="0"/>
        <v>42868</v>
      </c>
      <c r="P3" s="3">
        <f t="shared" si="0"/>
        <v>42869</v>
      </c>
      <c r="Q3" s="3">
        <f t="shared" si="0"/>
        <v>42870</v>
      </c>
      <c r="R3" s="3">
        <f t="shared" si="0"/>
        <v>42871</v>
      </c>
      <c r="S3" s="3">
        <f t="shared" si="0"/>
        <v>42872</v>
      </c>
      <c r="T3" s="3">
        <f t="shared" si="0"/>
        <v>42873</v>
      </c>
      <c r="U3" s="3">
        <f t="shared" si="0"/>
        <v>42874</v>
      </c>
      <c r="V3" s="3">
        <f t="shared" si="0"/>
        <v>42875</v>
      </c>
      <c r="W3" s="3">
        <f t="shared" si="0"/>
        <v>42876</v>
      </c>
      <c r="X3" s="3">
        <f t="shared" si="0"/>
        <v>42877</v>
      </c>
      <c r="Y3" s="3">
        <f t="shared" si="0"/>
        <v>42878</v>
      </c>
      <c r="Z3" s="3">
        <f t="shared" si="0"/>
        <v>42879</v>
      </c>
      <c r="AA3" s="3">
        <f t="shared" si="0"/>
        <v>42880</v>
      </c>
      <c r="AB3" s="3">
        <f t="shared" si="0"/>
        <v>42881</v>
      </c>
      <c r="AC3" s="3">
        <f t="shared" si="0"/>
        <v>42882</v>
      </c>
      <c r="AD3" s="3">
        <f t="shared" si="0"/>
        <v>42883</v>
      </c>
      <c r="AE3" s="3">
        <f t="shared" si="0"/>
        <v>42884</v>
      </c>
      <c r="AF3" s="3">
        <f t="shared" si="0"/>
        <v>42885</v>
      </c>
      <c r="AG3" s="3">
        <f t="shared" si="0"/>
        <v>42886</v>
      </c>
      <c r="AH3" s="65"/>
    </row>
    <row r="4" spans="1:34" x14ac:dyDescent="0.2">
      <c r="B4" s="16" t="s">
        <v>11</v>
      </c>
      <c r="C4" s="15">
        <f>+Données!$C$4</f>
        <v>91</v>
      </c>
      <c r="D4" s="15">
        <f>+Données!$C$4</f>
        <v>91</v>
      </c>
      <c r="E4" s="15">
        <f>+Données!$C$4</f>
        <v>91</v>
      </c>
      <c r="F4" s="15">
        <f>+Données!$C$4</f>
        <v>91</v>
      </c>
      <c r="G4" s="15">
        <f>+Données!$C$4</f>
        <v>91</v>
      </c>
      <c r="H4" s="15">
        <f>+Données!$C$4</f>
        <v>91</v>
      </c>
      <c r="I4" s="15">
        <f>+Données!$C$4</f>
        <v>91</v>
      </c>
      <c r="J4" s="15">
        <f>+Données!$C$4</f>
        <v>91</v>
      </c>
      <c r="K4" s="15">
        <f>+Données!$C$4</f>
        <v>91</v>
      </c>
      <c r="L4" s="15">
        <f>+Données!$C$4</f>
        <v>91</v>
      </c>
      <c r="M4" s="15">
        <f>+Données!$C$4</f>
        <v>91</v>
      </c>
      <c r="N4" s="15">
        <f>+Données!$C$4</f>
        <v>91</v>
      </c>
      <c r="O4" s="15">
        <f>+Données!$C$4</f>
        <v>91</v>
      </c>
      <c r="P4" s="15">
        <f>+Données!$C$4</f>
        <v>91</v>
      </c>
      <c r="Q4" s="15">
        <f>+Données!$C$4</f>
        <v>91</v>
      </c>
      <c r="R4" s="15">
        <f>+Données!$C$4</f>
        <v>91</v>
      </c>
      <c r="S4" s="15">
        <f>+Données!$C$4</f>
        <v>91</v>
      </c>
      <c r="T4" s="15">
        <f>+Données!$C$4</f>
        <v>91</v>
      </c>
      <c r="U4" s="15">
        <f>+Données!$C$4</f>
        <v>91</v>
      </c>
      <c r="V4" s="15">
        <f>+Données!$C$4</f>
        <v>91</v>
      </c>
      <c r="W4" s="15">
        <f>+Données!$C$4</f>
        <v>91</v>
      </c>
      <c r="X4" s="15">
        <f>+Données!$C$4</f>
        <v>91</v>
      </c>
      <c r="Y4" s="15">
        <f>+Données!$C$4</f>
        <v>91</v>
      </c>
      <c r="Z4" s="15">
        <f>+Données!$C$4</f>
        <v>91</v>
      </c>
      <c r="AA4" s="15">
        <f>+Données!$C$4</f>
        <v>91</v>
      </c>
      <c r="AB4" s="15">
        <f>+Données!$C$4</f>
        <v>91</v>
      </c>
      <c r="AC4" s="15">
        <f>+Données!$C$4</f>
        <v>91</v>
      </c>
      <c r="AD4" s="15">
        <f>+Données!$C$4</f>
        <v>91</v>
      </c>
      <c r="AE4" s="15">
        <f>+Données!$C$4</f>
        <v>91</v>
      </c>
      <c r="AF4" s="15">
        <f>+Données!$C$4</f>
        <v>91</v>
      </c>
      <c r="AG4" s="15">
        <f>+Données!$C$4</f>
        <v>91</v>
      </c>
      <c r="AH4" s="15">
        <f>SUM(C4:AG4)</f>
        <v>2821</v>
      </c>
    </row>
    <row r="5" spans="1:34" x14ac:dyDescent="0.2">
      <c r="B5" s="16" t="s">
        <v>15</v>
      </c>
      <c r="C5" s="15">
        <f>+C8+C10+C12+C14+C16+C18+C20+C22</f>
        <v>0</v>
      </c>
      <c r="D5" s="15">
        <f t="shared" ref="D5:AG5" si="1">+D8+D10+D12+D14+D16+D18+D20+D22</f>
        <v>0</v>
      </c>
      <c r="E5" s="15">
        <f t="shared" si="1"/>
        <v>0</v>
      </c>
      <c r="F5" s="15">
        <f t="shared" si="1"/>
        <v>0</v>
      </c>
      <c r="G5" s="15">
        <f t="shared" si="1"/>
        <v>0</v>
      </c>
      <c r="H5" s="15">
        <f t="shared" si="1"/>
        <v>0</v>
      </c>
      <c r="I5" s="15">
        <f t="shared" si="1"/>
        <v>0</v>
      </c>
      <c r="J5" s="15">
        <f t="shared" si="1"/>
        <v>0</v>
      </c>
      <c r="K5" s="15">
        <f t="shared" si="1"/>
        <v>0</v>
      </c>
      <c r="L5" s="15">
        <f t="shared" si="1"/>
        <v>0</v>
      </c>
      <c r="M5" s="15">
        <f t="shared" si="1"/>
        <v>0</v>
      </c>
      <c r="N5" s="15">
        <f t="shared" si="1"/>
        <v>0</v>
      </c>
      <c r="O5" s="15">
        <f t="shared" si="1"/>
        <v>0</v>
      </c>
      <c r="P5" s="15">
        <f t="shared" si="1"/>
        <v>0</v>
      </c>
      <c r="Q5" s="15">
        <f t="shared" si="1"/>
        <v>0</v>
      </c>
      <c r="R5" s="15">
        <f t="shared" si="1"/>
        <v>0</v>
      </c>
      <c r="S5" s="15">
        <f t="shared" si="1"/>
        <v>0</v>
      </c>
      <c r="T5" s="15">
        <f t="shared" si="1"/>
        <v>0</v>
      </c>
      <c r="U5" s="15">
        <f t="shared" si="1"/>
        <v>0</v>
      </c>
      <c r="V5" s="15">
        <f t="shared" si="1"/>
        <v>0</v>
      </c>
      <c r="W5" s="15">
        <f t="shared" si="1"/>
        <v>0</v>
      </c>
      <c r="X5" s="15">
        <f t="shared" si="1"/>
        <v>0</v>
      </c>
      <c r="Y5" s="15">
        <f t="shared" si="1"/>
        <v>0</v>
      </c>
      <c r="Z5" s="15">
        <f t="shared" si="1"/>
        <v>0</v>
      </c>
      <c r="AA5" s="15">
        <f t="shared" si="1"/>
        <v>0</v>
      </c>
      <c r="AB5" s="15">
        <f t="shared" si="1"/>
        <v>0</v>
      </c>
      <c r="AC5" s="15">
        <f t="shared" si="1"/>
        <v>0</v>
      </c>
      <c r="AD5" s="15">
        <f t="shared" si="1"/>
        <v>0</v>
      </c>
      <c r="AE5" s="15">
        <f t="shared" si="1"/>
        <v>0</v>
      </c>
      <c r="AF5" s="15">
        <f t="shared" si="1"/>
        <v>0</v>
      </c>
      <c r="AG5" s="15">
        <f t="shared" si="1"/>
        <v>0</v>
      </c>
      <c r="AH5" s="52">
        <f>SUM(C5:AG5)</f>
        <v>0</v>
      </c>
    </row>
    <row r="6" spans="1:34" x14ac:dyDescent="0.2">
      <c r="B6" s="16" t="s">
        <v>12</v>
      </c>
      <c r="C6" s="5">
        <f>+C5/C4</f>
        <v>0</v>
      </c>
      <c r="D6" s="5">
        <f t="shared" ref="D6:AH6" si="2">+D5/D4</f>
        <v>0</v>
      </c>
      <c r="E6" s="5">
        <f t="shared" si="2"/>
        <v>0</v>
      </c>
      <c r="F6" s="5">
        <f t="shared" si="2"/>
        <v>0</v>
      </c>
      <c r="G6" s="5">
        <f t="shared" si="2"/>
        <v>0</v>
      </c>
      <c r="H6" s="5">
        <f t="shared" si="2"/>
        <v>0</v>
      </c>
      <c r="I6" s="5">
        <f t="shared" si="2"/>
        <v>0</v>
      </c>
      <c r="J6" s="5">
        <f t="shared" si="2"/>
        <v>0</v>
      </c>
      <c r="K6" s="5">
        <f t="shared" si="2"/>
        <v>0</v>
      </c>
      <c r="L6" s="5">
        <f t="shared" si="2"/>
        <v>0</v>
      </c>
      <c r="M6" s="5">
        <f t="shared" si="2"/>
        <v>0</v>
      </c>
      <c r="N6" s="5">
        <f t="shared" si="2"/>
        <v>0</v>
      </c>
      <c r="O6" s="5">
        <f t="shared" si="2"/>
        <v>0</v>
      </c>
      <c r="P6" s="5">
        <f t="shared" si="2"/>
        <v>0</v>
      </c>
      <c r="Q6" s="5">
        <f t="shared" si="2"/>
        <v>0</v>
      </c>
      <c r="R6" s="5">
        <f t="shared" si="2"/>
        <v>0</v>
      </c>
      <c r="S6" s="5">
        <f t="shared" si="2"/>
        <v>0</v>
      </c>
      <c r="T6" s="5">
        <f t="shared" si="2"/>
        <v>0</v>
      </c>
      <c r="U6" s="5">
        <f t="shared" si="2"/>
        <v>0</v>
      </c>
      <c r="V6" s="5">
        <f t="shared" si="2"/>
        <v>0</v>
      </c>
      <c r="W6" s="5">
        <f t="shared" si="2"/>
        <v>0</v>
      </c>
      <c r="X6" s="5">
        <f t="shared" si="2"/>
        <v>0</v>
      </c>
      <c r="Y6" s="5">
        <f t="shared" si="2"/>
        <v>0</v>
      </c>
      <c r="Z6" s="5">
        <f t="shared" si="2"/>
        <v>0</v>
      </c>
      <c r="AA6" s="5">
        <f t="shared" si="2"/>
        <v>0</v>
      </c>
      <c r="AB6" s="5">
        <f t="shared" si="2"/>
        <v>0</v>
      </c>
      <c r="AC6" s="5">
        <f t="shared" si="2"/>
        <v>0</v>
      </c>
      <c r="AD6" s="5">
        <f t="shared" si="2"/>
        <v>0</v>
      </c>
      <c r="AE6" s="5">
        <f t="shared" si="2"/>
        <v>0</v>
      </c>
      <c r="AF6" s="5">
        <f t="shared" si="2"/>
        <v>0</v>
      </c>
      <c r="AG6" s="5">
        <f t="shared" si="2"/>
        <v>0</v>
      </c>
      <c r="AH6" s="53">
        <f t="shared" si="2"/>
        <v>0</v>
      </c>
    </row>
    <row r="7" spans="1:34" x14ac:dyDescent="0.2"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</row>
    <row r="8" spans="1:34" ht="14.25" customHeight="1" x14ac:dyDescent="0.2">
      <c r="A8" s="67" t="s">
        <v>0</v>
      </c>
      <c r="B8" s="18" t="s">
        <v>16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35">
        <f>SUM(C8:AG8)</f>
        <v>0</v>
      </c>
    </row>
    <row r="9" spans="1:34" ht="14.25" customHeight="1" x14ac:dyDescent="0.2">
      <c r="A9" s="67"/>
      <c r="B9" s="16" t="s">
        <v>17</v>
      </c>
      <c r="C9" s="5">
        <f>C8/(Données!$E$8-C27)</f>
        <v>0</v>
      </c>
      <c r="D9" s="5">
        <f>D8/(Données!$E$8-D27)</f>
        <v>0</v>
      </c>
      <c r="E9" s="5">
        <f>E8/(Données!$E$8-E27)</f>
        <v>0</v>
      </c>
      <c r="F9" s="5">
        <f>F8/(Données!$E$8-F27)</f>
        <v>0</v>
      </c>
      <c r="G9" s="5">
        <f>G8/(Données!$E$8-G27)</f>
        <v>0</v>
      </c>
      <c r="H9" s="5">
        <f>H8/(Données!$E$8-H27)</f>
        <v>0</v>
      </c>
      <c r="I9" s="5">
        <f>I8/(Données!$E$8-I27)</f>
        <v>0</v>
      </c>
      <c r="J9" s="5">
        <f>J8/(Données!$E$8-J27)</f>
        <v>0</v>
      </c>
      <c r="K9" s="5">
        <f>K8/(Données!$E$8-K27)</f>
        <v>0</v>
      </c>
      <c r="L9" s="5">
        <f>L8/(Données!$E$8-L27)</f>
        <v>0</v>
      </c>
      <c r="M9" s="5">
        <f>M8/(Données!$E$8-M27)</f>
        <v>0</v>
      </c>
      <c r="N9" s="5">
        <f>N8/(Données!$E$8-N27)</f>
        <v>0</v>
      </c>
      <c r="O9" s="5">
        <f>O8/(Données!$E$8-O27)</f>
        <v>0</v>
      </c>
      <c r="P9" s="5">
        <f>P8/(Données!$E$8-P27)</f>
        <v>0</v>
      </c>
      <c r="Q9" s="5">
        <f>Q8/(Données!$E$8-Q27)</f>
        <v>0</v>
      </c>
      <c r="R9" s="5">
        <f>R8/(Données!$E$8-R27)</f>
        <v>0</v>
      </c>
      <c r="S9" s="5">
        <f>S8/(Données!$E$8-S27)</f>
        <v>0</v>
      </c>
      <c r="T9" s="5">
        <f>T8/(Données!$E$8-T27)</f>
        <v>0</v>
      </c>
      <c r="U9" s="5">
        <f>U8/(Données!$E$8-U27)</f>
        <v>0</v>
      </c>
      <c r="V9" s="5">
        <f>V8/(Données!$E$8-V27)</f>
        <v>0</v>
      </c>
      <c r="W9" s="5">
        <f>W8/(Données!$E$8-W27)</f>
        <v>0</v>
      </c>
      <c r="X9" s="5">
        <f>X8/(Données!$E$8-X27)</f>
        <v>0</v>
      </c>
      <c r="Y9" s="5">
        <f>Y8/(Données!$E$8-Y27)</f>
        <v>0</v>
      </c>
      <c r="Z9" s="5">
        <f>Z8/(Données!$E$8-Z27)</f>
        <v>0</v>
      </c>
      <c r="AA9" s="5">
        <f>AA8/(Données!$E$8-AA27)</f>
        <v>0</v>
      </c>
      <c r="AB9" s="5">
        <f>AB8/(Données!$E$8-AB27)</f>
        <v>0</v>
      </c>
      <c r="AC9" s="5">
        <f>AC8/(Données!$E$8-AC27)</f>
        <v>0</v>
      </c>
      <c r="AD9" s="5">
        <f>AD8/(Données!$E$8-AD27)</f>
        <v>0</v>
      </c>
      <c r="AE9" s="5">
        <f>AE8/(Données!$E$8-AE27)</f>
        <v>0</v>
      </c>
      <c r="AF9" s="5">
        <f>AF8/(Données!$E$8-AF27)</f>
        <v>0</v>
      </c>
      <c r="AG9" s="5">
        <f>AG8/(Données!$E$8-AG27)</f>
        <v>0</v>
      </c>
      <c r="AH9" s="44" t="e">
        <f>AH8/(Données!$E$13-AH27)</f>
        <v>#DIV/0!</v>
      </c>
    </row>
    <row r="10" spans="1:34" x14ac:dyDescent="0.2">
      <c r="A10" s="74" t="s">
        <v>1</v>
      </c>
      <c r="B10" s="19" t="s">
        <v>16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36">
        <f>SUM(C10:AG10)</f>
        <v>0</v>
      </c>
    </row>
    <row r="11" spans="1:34" x14ac:dyDescent="0.2">
      <c r="A11" s="74"/>
      <c r="B11" s="16" t="s">
        <v>17</v>
      </c>
      <c r="C11" s="5">
        <f>C10/(Données!$F$8-C28)</f>
        <v>0</v>
      </c>
      <c r="D11" s="5">
        <f>D10/(Données!$F$8-D28)</f>
        <v>0</v>
      </c>
      <c r="E11" s="5">
        <f>E10/(Données!$F$8-E28)</f>
        <v>0</v>
      </c>
      <c r="F11" s="5">
        <f>F10/(Données!$F$8-F28)</f>
        <v>0</v>
      </c>
      <c r="G11" s="5">
        <f>G10/(Données!$F$8-G28)</f>
        <v>0</v>
      </c>
      <c r="H11" s="5">
        <f>H10/(Données!$F$8-H28)</f>
        <v>0</v>
      </c>
      <c r="I11" s="5">
        <f>I10/(Données!$F$8-I28)</f>
        <v>0</v>
      </c>
      <c r="J11" s="5">
        <f>J10/(Données!$F$8-J28)</f>
        <v>0</v>
      </c>
      <c r="K11" s="5">
        <f>K10/(Données!$F$8-K28)</f>
        <v>0</v>
      </c>
      <c r="L11" s="5">
        <f>L10/(Données!$F$8-L28)</f>
        <v>0</v>
      </c>
      <c r="M11" s="5">
        <f>M10/(Données!$F$8-M28)</f>
        <v>0</v>
      </c>
      <c r="N11" s="5">
        <f>N10/(Données!$F$8-N28)</f>
        <v>0</v>
      </c>
      <c r="O11" s="5">
        <f>O10/(Données!$F$8-O28)</f>
        <v>0</v>
      </c>
      <c r="P11" s="5">
        <f>P10/(Données!$F$8-P28)</f>
        <v>0</v>
      </c>
      <c r="Q11" s="5">
        <f>Q10/(Données!$F$8-Q28)</f>
        <v>0</v>
      </c>
      <c r="R11" s="5">
        <f>R10/(Données!$F$8-R28)</f>
        <v>0</v>
      </c>
      <c r="S11" s="5">
        <f>S10/(Données!$F$8-S28)</f>
        <v>0</v>
      </c>
      <c r="T11" s="5">
        <f>T10/(Données!$F$8-T28)</f>
        <v>0</v>
      </c>
      <c r="U11" s="5">
        <f>U10/(Données!$F$8-U28)</f>
        <v>0</v>
      </c>
      <c r="V11" s="5">
        <f>V10/(Données!$F$8-V28)</f>
        <v>0</v>
      </c>
      <c r="W11" s="5">
        <f>W10/(Données!$F$8-W28)</f>
        <v>0</v>
      </c>
      <c r="X11" s="5">
        <f>X10/(Données!$F$8-X28)</f>
        <v>0</v>
      </c>
      <c r="Y11" s="5">
        <f>Y10/(Données!$F$8-Y28)</f>
        <v>0</v>
      </c>
      <c r="Z11" s="5">
        <f>Z10/(Données!$F$8-Z28)</f>
        <v>0</v>
      </c>
      <c r="AA11" s="5">
        <f>AA10/(Données!$F$8-AA28)</f>
        <v>0</v>
      </c>
      <c r="AB11" s="5">
        <f>AB10/(Données!$F$8-AB28)</f>
        <v>0</v>
      </c>
      <c r="AC11" s="5">
        <f>AC10/(Données!$F$8-AC28)</f>
        <v>0</v>
      </c>
      <c r="AD11" s="5">
        <f>AD10/(Données!$F$8-AD28)</f>
        <v>0</v>
      </c>
      <c r="AE11" s="5">
        <f>AE10/(Données!$F$8-AE28)</f>
        <v>0</v>
      </c>
      <c r="AF11" s="5">
        <f>AF10/(Données!$F$8-AF28)</f>
        <v>0</v>
      </c>
      <c r="AG11" s="5">
        <f>AG10/(Données!$F$8-AG28)</f>
        <v>0</v>
      </c>
      <c r="AH11" s="45" t="e">
        <f>AH10/(Données!$F$13-AH28)</f>
        <v>#DIV/0!</v>
      </c>
    </row>
    <row r="12" spans="1:34" x14ac:dyDescent="0.2">
      <c r="A12" s="73" t="s">
        <v>2</v>
      </c>
      <c r="B12" s="20" t="s">
        <v>16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37">
        <f>SUM(C12:AG12)</f>
        <v>0</v>
      </c>
    </row>
    <row r="13" spans="1:34" x14ac:dyDescent="0.2">
      <c r="A13" s="73"/>
      <c r="B13" s="16" t="s">
        <v>17</v>
      </c>
      <c r="C13" s="5">
        <f>C12/(Données!$G$8-C29)</f>
        <v>0</v>
      </c>
      <c r="D13" s="5">
        <f>D12/(Données!$G$8-D29)</f>
        <v>0</v>
      </c>
      <c r="E13" s="5">
        <f>E12/(Données!$G$8-E29)</f>
        <v>0</v>
      </c>
      <c r="F13" s="5">
        <f>F12/(Données!$G$8-F29)</f>
        <v>0</v>
      </c>
      <c r="G13" s="5">
        <f>G12/(Données!$G$8-G29)</f>
        <v>0</v>
      </c>
      <c r="H13" s="5">
        <f>H12/(Données!$G$8-H29)</f>
        <v>0</v>
      </c>
      <c r="I13" s="5">
        <f>I12/(Données!$G$8-I29)</f>
        <v>0</v>
      </c>
      <c r="J13" s="5">
        <f>J12/(Données!$G$8-J29)</f>
        <v>0</v>
      </c>
      <c r="K13" s="5">
        <f>K12/(Données!$G$8-K29)</f>
        <v>0</v>
      </c>
      <c r="L13" s="5">
        <f>L12/(Données!$G$8-L29)</f>
        <v>0</v>
      </c>
      <c r="M13" s="5">
        <f>M12/(Données!$G$8-M29)</f>
        <v>0</v>
      </c>
      <c r="N13" s="5">
        <f>N12/(Données!$G$8-N29)</f>
        <v>0</v>
      </c>
      <c r="O13" s="5">
        <f>O12/(Données!$G$8-O29)</f>
        <v>0</v>
      </c>
      <c r="P13" s="5">
        <f>P12/(Données!$G$8-P29)</f>
        <v>0</v>
      </c>
      <c r="Q13" s="5">
        <f>Q12/(Données!$G$8-Q29)</f>
        <v>0</v>
      </c>
      <c r="R13" s="5">
        <f>R12/(Données!$G$8-R29)</f>
        <v>0</v>
      </c>
      <c r="S13" s="5">
        <f>S12/(Données!$G$8-S29)</f>
        <v>0</v>
      </c>
      <c r="T13" s="5">
        <f>T12/(Données!$G$8-T29)</f>
        <v>0</v>
      </c>
      <c r="U13" s="5">
        <f>U12/(Données!$G$8-U29)</f>
        <v>0</v>
      </c>
      <c r="V13" s="5">
        <f>V12/(Données!$G$8-V29)</f>
        <v>0</v>
      </c>
      <c r="W13" s="5">
        <f>W12/(Données!$G$8-W29)</f>
        <v>0</v>
      </c>
      <c r="X13" s="5">
        <f>X12/(Données!$G$8-X29)</f>
        <v>0</v>
      </c>
      <c r="Y13" s="5">
        <f>Y12/(Données!$G$8-Y29)</f>
        <v>0</v>
      </c>
      <c r="Z13" s="5">
        <f>Z12/(Données!$G$8-Z29)</f>
        <v>0</v>
      </c>
      <c r="AA13" s="5">
        <f>AA12/(Données!$G$8-AA29)</f>
        <v>0</v>
      </c>
      <c r="AB13" s="5">
        <f>AB12/(Données!$G$8-AB29)</f>
        <v>0</v>
      </c>
      <c r="AC13" s="5">
        <f>AC12/(Données!$G$8-AC29)</f>
        <v>0</v>
      </c>
      <c r="AD13" s="5">
        <f>AD12/(Données!$G$8-AD29)</f>
        <v>0</v>
      </c>
      <c r="AE13" s="5">
        <f>AE12/(Données!$G$8-AE29)</f>
        <v>0</v>
      </c>
      <c r="AF13" s="5">
        <f>AF12/(Données!$G$8-AF29)</f>
        <v>0</v>
      </c>
      <c r="AG13" s="5">
        <f>AG12/(Données!$G$8-AG29)</f>
        <v>0</v>
      </c>
      <c r="AH13" s="46" t="e">
        <f>AH12/(Données!$G$13-AH29)</f>
        <v>#DIV/0!</v>
      </c>
    </row>
    <row r="14" spans="1:34" x14ac:dyDescent="0.2">
      <c r="A14" s="72" t="s">
        <v>3</v>
      </c>
      <c r="B14" s="21" t="s">
        <v>16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38">
        <f>SUM(C14:AG14)</f>
        <v>0</v>
      </c>
    </row>
    <row r="15" spans="1:34" x14ac:dyDescent="0.2">
      <c r="A15" s="72"/>
      <c r="B15" s="16" t="s">
        <v>17</v>
      </c>
      <c r="C15" s="5">
        <f>C14/(Données!$H$8-C30)</f>
        <v>0</v>
      </c>
      <c r="D15" s="5">
        <f>D14/(Données!$H$8-D30)</f>
        <v>0</v>
      </c>
      <c r="E15" s="5">
        <f>E14/(Données!$H$8-E30)</f>
        <v>0</v>
      </c>
      <c r="F15" s="5">
        <f>F14/(Données!$H$8-F30)</f>
        <v>0</v>
      </c>
      <c r="G15" s="5">
        <f>G14/(Données!$H$8-G30)</f>
        <v>0</v>
      </c>
      <c r="H15" s="5">
        <f>H14/(Données!$H$8-H30)</f>
        <v>0</v>
      </c>
      <c r="I15" s="5">
        <f>I14/(Données!$H$8-I30)</f>
        <v>0</v>
      </c>
      <c r="J15" s="5">
        <f>J14/(Données!$H$8-J30)</f>
        <v>0</v>
      </c>
      <c r="K15" s="5">
        <f>K14/(Données!$H$8-K30)</f>
        <v>0</v>
      </c>
      <c r="L15" s="5">
        <f>L14/(Données!$H$8-L30)</f>
        <v>0</v>
      </c>
      <c r="M15" s="5">
        <f>M14/(Données!$H$8-M30)</f>
        <v>0</v>
      </c>
      <c r="N15" s="5">
        <f>N14/(Données!$H$8-N30)</f>
        <v>0</v>
      </c>
      <c r="O15" s="5">
        <f>O14/(Données!$H$8-O30)</f>
        <v>0</v>
      </c>
      <c r="P15" s="5">
        <f>P14/(Données!$H$8-P30)</f>
        <v>0</v>
      </c>
      <c r="Q15" s="5">
        <f>Q14/(Données!$H$8-Q30)</f>
        <v>0</v>
      </c>
      <c r="R15" s="5">
        <f>R14/(Données!$H$8-R30)</f>
        <v>0</v>
      </c>
      <c r="S15" s="5">
        <f>S14/(Données!$H$8-S30)</f>
        <v>0</v>
      </c>
      <c r="T15" s="5">
        <f>T14/(Données!$H$8-T30)</f>
        <v>0</v>
      </c>
      <c r="U15" s="5">
        <f>U14/(Données!$H$8-U30)</f>
        <v>0</v>
      </c>
      <c r="V15" s="5">
        <f>V14/(Données!$H$8-V30)</f>
        <v>0</v>
      </c>
      <c r="W15" s="5">
        <f>W14/(Données!$H$8-W30)</f>
        <v>0</v>
      </c>
      <c r="X15" s="5">
        <f>X14/(Données!$H$8-X30)</f>
        <v>0</v>
      </c>
      <c r="Y15" s="5">
        <f>Y14/(Données!$H$8-Y30)</f>
        <v>0</v>
      </c>
      <c r="Z15" s="5">
        <f>Z14/(Données!$H$8-Z30)</f>
        <v>0</v>
      </c>
      <c r="AA15" s="5">
        <f>AA14/(Données!$H$8-AA30)</f>
        <v>0</v>
      </c>
      <c r="AB15" s="5">
        <f>AB14/(Données!$H$8-AB30)</f>
        <v>0</v>
      </c>
      <c r="AC15" s="5">
        <f>AC14/(Données!$H$8-AC30)</f>
        <v>0</v>
      </c>
      <c r="AD15" s="5">
        <f>AD14/(Données!$H$8-AD30)</f>
        <v>0</v>
      </c>
      <c r="AE15" s="5">
        <f>AE14/(Données!$H$8-AE30)</f>
        <v>0</v>
      </c>
      <c r="AF15" s="5">
        <f>AF14/(Données!$H$8-AF30)</f>
        <v>0</v>
      </c>
      <c r="AG15" s="5">
        <f>AG14/(Données!$H$8-AG30)</f>
        <v>0</v>
      </c>
      <c r="AH15" s="47" t="e">
        <f>AH14/(Données!$H$13-AH30)</f>
        <v>#DIV/0!</v>
      </c>
    </row>
    <row r="16" spans="1:34" x14ac:dyDescent="0.2">
      <c r="A16" s="71" t="s">
        <v>4</v>
      </c>
      <c r="B16" s="22" t="s">
        <v>16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9">
        <f>SUM(C16:AG16)</f>
        <v>0</v>
      </c>
    </row>
    <row r="17" spans="1:34" x14ac:dyDescent="0.2">
      <c r="A17" s="71"/>
      <c r="B17" s="16" t="s">
        <v>17</v>
      </c>
      <c r="C17" s="5">
        <f>C16/(Données!$I$8-C31)</f>
        <v>0</v>
      </c>
      <c r="D17" s="5">
        <f>D16/(Données!$I$8-D31)</f>
        <v>0</v>
      </c>
      <c r="E17" s="5">
        <f>E16/(Données!$I$8-E31)</f>
        <v>0</v>
      </c>
      <c r="F17" s="5">
        <f>F16/(Données!$I$8-F31)</f>
        <v>0</v>
      </c>
      <c r="G17" s="5">
        <f>G16/(Données!$I$8-G31)</f>
        <v>0</v>
      </c>
      <c r="H17" s="5">
        <f>H16/(Données!$I$8-H31)</f>
        <v>0</v>
      </c>
      <c r="I17" s="5">
        <f>I16/(Données!$I$8-I31)</f>
        <v>0</v>
      </c>
      <c r="J17" s="5">
        <f>J16/(Données!$I$8-J31)</f>
        <v>0</v>
      </c>
      <c r="K17" s="5">
        <f>K16/(Données!$I$8-K31)</f>
        <v>0</v>
      </c>
      <c r="L17" s="5">
        <f>L16/(Données!$I$8-L31)</f>
        <v>0</v>
      </c>
      <c r="M17" s="5">
        <f>M16/(Données!$I$8-M31)</f>
        <v>0</v>
      </c>
      <c r="N17" s="5">
        <f>N16/(Données!$I$8-N31)</f>
        <v>0</v>
      </c>
      <c r="O17" s="5">
        <f>O16/(Données!$I$8-O31)</f>
        <v>0</v>
      </c>
      <c r="P17" s="5">
        <f>P16/(Données!$I$8-P31)</f>
        <v>0</v>
      </c>
      <c r="Q17" s="5">
        <f>Q16/(Données!$I$8-Q31)</f>
        <v>0</v>
      </c>
      <c r="R17" s="5">
        <f>R16/(Données!$I$8-R31)</f>
        <v>0</v>
      </c>
      <c r="S17" s="5">
        <f>S16/(Données!$I$8-S31)</f>
        <v>0</v>
      </c>
      <c r="T17" s="5">
        <f>T16/(Données!$I$8-T31)</f>
        <v>0</v>
      </c>
      <c r="U17" s="5">
        <f>U16/(Données!$I$8-U31)</f>
        <v>0</v>
      </c>
      <c r="V17" s="5">
        <f>V16/(Données!$I$8-V31)</f>
        <v>0</v>
      </c>
      <c r="W17" s="5">
        <f>W16/(Données!$I$8-W31)</f>
        <v>0</v>
      </c>
      <c r="X17" s="5">
        <f>X16/(Données!$I$8-X31)</f>
        <v>0</v>
      </c>
      <c r="Y17" s="5">
        <f>Y16/(Données!$I$8-Y31)</f>
        <v>0</v>
      </c>
      <c r="Z17" s="5">
        <f>Z16/(Données!$I$8-Z31)</f>
        <v>0</v>
      </c>
      <c r="AA17" s="5">
        <f>AA16/(Données!$I$8-AA31)</f>
        <v>0</v>
      </c>
      <c r="AB17" s="5">
        <f>AB16/(Données!$I$8-AB31)</f>
        <v>0</v>
      </c>
      <c r="AC17" s="5">
        <f>AC16/(Données!$I$8-AC31)</f>
        <v>0</v>
      </c>
      <c r="AD17" s="5">
        <f>AD16/(Données!$I$8-AD31)</f>
        <v>0</v>
      </c>
      <c r="AE17" s="5">
        <f>AE16/(Données!$I$8-AE31)</f>
        <v>0</v>
      </c>
      <c r="AF17" s="5">
        <f>AF16/(Données!$I$8-AF31)</f>
        <v>0</v>
      </c>
      <c r="AG17" s="5">
        <f>AG16/(Données!$I$8-AG31)</f>
        <v>0</v>
      </c>
      <c r="AH17" s="48" t="e">
        <f>AH16/(Données!$I$13-AH31)</f>
        <v>#DIV/0!</v>
      </c>
    </row>
    <row r="18" spans="1:34" x14ac:dyDescent="0.2">
      <c r="A18" s="70" t="s">
        <v>5</v>
      </c>
      <c r="B18" s="23" t="s">
        <v>16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40">
        <f>SUM(C18:AG18)</f>
        <v>0</v>
      </c>
    </row>
    <row r="19" spans="1:34" x14ac:dyDescent="0.2">
      <c r="A19" s="70"/>
      <c r="B19" s="16" t="s">
        <v>17</v>
      </c>
      <c r="C19" s="5">
        <f>C18/(Données!$J$8-C32)</f>
        <v>0</v>
      </c>
      <c r="D19" s="5">
        <f>D18/(Données!$J$8-D32)</f>
        <v>0</v>
      </c>
      <c r="E19" s="5">
        <f>E18/(Données!$J$8-E32)</f>
        <v>0</v>
      </c>
      <c r="F19" s="5">
        <f>F18/(Données!$J$8-F32)</f>
        <v>0</v>
      </c>
      <c r="G19" s="5">
        <f>G18/(Données!$J$8-G32)</f>
        <v>0</v>
      </c>
      <c r="H19" s="5">
        <f>H18/(Données!$J$8-H32)</f>
        <v>0</v>
      </c>
      <c r="I19" s="5">
        <f>I18/(Données!$J$8-I32)</f>
        <v>0</v>
      </c>
      <c r="J19" s="5">
        <f>J18/(Données!$J$8-J32)</f>
        <v>0</v>
      </c>
      <c r="K19" s="5">
        <f>K18/(Données!$J$8-K32)</f>
        <v>0</v>
      </c>
      <c r="L19" s="5">
        <f>L18/(Données!$J$8-L32)</f>
        <v>0</v>
      </c>
      <c r="M19" s="5">
        <f>M18/(Données!$J$8-M32)</f>
        <v>0</v>
      </c>
      <c r="N19" s="5">
        <f>N18/(Données!$J$8-N32)</f>
        <v>0</v>
      </c>
      <c r="O19" s="5">
        <f>O18/(Données!$J$8-O32)</f>
        <v>0</v>
      </c>
      <c r="P19" s="5">
        <f>P18/(Données!$J$8-P32)</f>
        <v>0</v>
      </c>
      <c r="Q19" s="5">
        <f>Q18/(Données!$J$8-Q32)</f>
        <v>0</v>
      </c>
      <c r="R19" s="5">
        <f>R18/(Données!$J$8-R32)</f>
        <v>0</v>
      </c>
      <c r="S19" s="5">
        <f>S18/(Données!$J$8-S32)</f>
        <v>0</v>
      </c>
      <c r="T19" s="5">
        <f>T18/(Données!$J$8-T32)</f>
        <v>0</v>
      </c>
      <c r="U19" s="5">
        <f>U18/(Données!$J$8-U32)</f>
        <v>0</v>
      </c>
      <c r="V19" s="5">
        <f>V18/(Données!$J$8-V32)</f>
        <v>0</v>
      </c>
      <c r="W19" s="5">
        <f>W18/(Données!$J$8-W32)</f>
        <v>0</v>
      </c>
      <c r="X19" s="5">
        <f>X18/(Données!$J$8-X32)</f>
        <v>0</v>
      </c>
      <c r="Y19" s="5">
        <f>Y18/(Données!$J$8-Y32)</f>
        <v>0</v>
      </c>
      <c r="Z19" s="5">
        <f>Z18/(Données!$J$8-Z32)</f>
        <v>0</v>
      </c>
      <c r="AA19" s="5">
        <f>AA18/(Données!$J$8-AA32)</f>
        <v>0</v>
      </c>
      <c r="AB19" s="5">
        <f>AB18/(Données!$J$8-AB32)</f>
        <v>0</v>
      </c>
      <c r="AC19" s="5">
        <f>AC18/(Données!$J$8-AC32)</f>
        <v>0</v>
      </c>
      <c r="AD19" s="5">
        <f>AD18/(Données!$J$8-AD32)</f>
        <v>0</v>
      </c>
      <c r="AE19" s="5">
        <f>AE18/(Données!$J$8-AE32)</f>
        <v>0</v>
      </c>
      <c r="AF19" s="5">
        <f>AF18/(Données!$J$8-AF32)</f>
        <v>0</v>
      </c>
      <c r="AG19" s="5">
        <f>AG18/(Données!$J$8-AG32)</f>
        <v>0</v>
      </c>
      <c r="AH19" s="49" t="e">
        <f>AH18/(Données!$J$13-AH32)</f>
        <v>#DIV/0!</v>
      </c>
    </row>
    <row r="20" spans="1:34" x14ac:dyDescent="0.2">
      <c r="A20" s="69" t="s">
        <v>6</v>
      </c>
      <c r="B20" s="24" t="s">
        <v>16</v>
      </c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41">
        <f>SUM(C20:AG20)</f>
        <v>0</v>
      </c>
    </row>
    <row r="21" spans="1:34" x14ac:dyDescent="0.2">
      <c r="A21" s="69"/>
      <c r="B21" s="16" t="s">
        <v>17</v>
      </c>
      <c r="C21" s="5">
        <f>C20/(Données!$K$8-C33)</f>
        <v>0</v>
      </c>
      <c r="D21" s="5">
        <f>D20/(Données!$K$8-D33)</f>
        <v>0</v>
      </c>
      <c r="E21" s="5">
        <f>E20/(Données!$K$8-E33)</f>
        <v>0</v>
      </c>
      <c r="F21" s="5">
        <f>F20/(Données!$K$8-F33)</f>
        <v>0</v>
      </c>
      <c r="G21" s="5">
        <f>G20/(Données!$K$8-G33)</f>
        <v>0</v>
      </c>
      <c r="H21" s="5">
        <f>H20/(Données!$K$8-H33)</f>
        <v>0</v>
      </c>
      <c r="I21" s="5">
        <f>I20/(Données!$K$8-I33)</f>
        <v>0</v>
      </c>
      <c r="J21" s="5">
        <f>J20/(Données!$K$8-J33)</f>
        <v>0</v>
      </c>
      <c r="K21" s="5">
        <f>K20/(Données!$K$8-K33)</f>
        <v>0</v>
      </c>
      <c r="L21" s="5">
        <f>L20/(Données!$K$8-L33)</f>
        <v>0</v>
      </c>
      <c r="M21" s="5">
        <f>M20/(Données!$K$8-M33)</f>
        <v>0</v>
      </c>
      <c r="N21" s="5">
        <f>N20/(Données!$K$8-N33)</f>
        <v>0</v>
      </c>
      <c r="O21" s="5">
        <f>O20/(Données!$K$8-O33)</f>
        <v>0</v>
      </c>
      <c r="P21" s="5">
        <f>P20/(Données!$K$8-P33)</f>
        <v>0</v>
      </c>
      <c r="Q21" s="5">
        <f>Q20/(Données!$K$8-Q33)</f>
        <v>0</v>
      </c>
      <c r="R21" s="5">
        <f>R20/(Données!$K$8-R33)</f>
        <v>0</v>
      </c>
      <c r="S21" s="5">
        <f>S20/(Données!$K$8-S33)</f>
        <v>0</v>
      </c>
      <c r="T21" s="5">
        <f>T20/(Données!$K$8-T33)</f>
        <v>0</v>
      </c>
      <c r="U21" s="5">
        <f>U20/(Données!$K$8-U33)</f>
        <v>0</v>
      </c>
      <c r="V21" s="5">
        <f>V20/(Données!$K$8-V33)</f>
        <v>0</v>
      </c>
      <c r="W21" s="5">
        <f>W20/(Données!$K$8-W33)</f>
        <v>0</v>
      </c>
      <c r="X21" s="5">
        <f>X20/(Données!$K$8-X33)</f>
        <v>0</v>
      </c>
      <c r="Y21" s="5">
        <f>Y20/(Données!$K$8-Y33)</f>
        <v>0</v>
      </c>
      <c r="Z21" s="5">
        <f>Z20/(Données!$K$8-Z33)</f>
        <v>0</v>
      </c>
      <c r="AA21" s="5">
        <f>AA20/(Données!$K$8-AA33)</f>
        <v>0</v>
      </c>
      <c r="AB21" s="5">
        <f>AB20/(Données!$K$8-AB33)</f>
        <v>0</v>
      </c>
      <c r="AC21" s="5">
        <f>AC20/(Données!$K$8-AC33)</f>
        <v>0</v>
      </c>
      <c r="AD21" s="5">
        <f>AD20/(Données!$K$8-AD33)</f>
        <v>0</v>
      </c>
      <c r="AE21" s="5">
        <f>AE20/(Données!$K$8-AE33)</f>
        <v>0</v>
      </c>
      <c r="AF21" s="5">
        <f>AF20/(Données!$K$8-AF33)</f>
        <v>0</v>
      </c>
      <c r="AG21" s="5">
        <f>AG20/(Données!$K$8-AG33)</f>
        <v>0</v>
      </c>
      <c r="AH21" s="50" t="e">
        <f>AH20/(Données!$K$13-AH33)</f>
        <v>#DIV/0!</v>
      </c>
    </row>
    <row r="22" spans="1:34" x14ac:dyDescent="0.2">
      <c r="A22" s="68" t="s">
        <v>7</v>
      </c>
      <c r="B22" s="25" t="s">
        <v>16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42">
        <f>SUM(C22:AG22)</f>
        <v>0</v>
      </c>
    </row>
    <row r="23" spans="1:34" x14ac:dyDescent="0.2">
      <c r="A23" s="68"/>
      <c r="B23" s="16" t="s">
        <v>17</v>
      </c>
      <c r="C23" s="5">
        <f>C22/(Données!$L$8-C34)</f>
        <v>0</v>
      </c>
      <c r="D23" s="5">
        <f>D22/(Données!$L$8-D34)</f>
        <v>0</v>
      </c>
      <c r="E23" s="5">
        <f>E22/(Données!$L$8-E34)</f>
        <v>0</v>
      </c>
      <c r="F23" s="5">
        <f>F22/(Données!$L$8-F34)</f>
        <v>0</v>
      </c>
      <c r="G23" s="5">
        <f>G22/(Données!$L$8-G34)</f>
        <v>0</v>
      </c>
      <c r="H23" s="5">
        <f>H22/(Données!$L$8-H34)</f>
        <v>0</v>
      </c>
      <c r="I23" s="5">
        <f>I22/(Données!$L$8-I34)</f>
        <v>0</v>
      </c>
      <c r="J23" s="5">
        <f>J22/(Données!$L$8-J34)</f>
        <v>0</v>
      </c>
      <c r="K23" s="5">
        <f>K22/(Données!$L$8-K34)</f>
        <v>0</v>
      </c>
      <c r="L23" s="5">
        <f>L22/(Données!$L$8-L34)</f>
        <v>0</v>
      </c>
      <c r="M23" s="5">
        <f>M22/(Données!$L$8-M34)</f>
        <v>0</v>
      </c>
      <c r="N23" s="5">
        <f>N22/(Données!$L$8-N34)</f>
        <v>0</v>
      </c>
      <c r="O23" s="5">
        <f>O22/(Données!$L$8-O34)</f>
        <v>0</v>
      </c>
      <c r="P23" s="5">
        <f>P22/(Données!$L$8-P34)</f>
        <v>0</v>
      </c>
      <c r="Q23" s="5">
        <f>Q22/(Données!$L$8-Q34)</f>
        <v>0</v>
      </c>
      <c r="R23" s="5">
        <f>R22/(Données!$L$8-R34)</f>
        <v>0</v>
      </c>
      <c r="S23" s="5">
        <f>S22/(Données!$L$8-S34)</f>
        <v>0</v>
      </c>
      <c r="T23" s="5">
        <f>T22/(Données!$L$8-T34)</f>
        <v>0</v>
      </c>
      <c r="U23" s="5">
        <f>U22/(Données!$L$8-U34)</f>
        <v>0</v>
      </c>
      <c r="V23" s="5">
        <f>V22/(Données!$L$8-V34)</f>
        <v>0</v>
      </c>
      <c r="W23" s="5">
        <f>W22/(Données!$L$8-W34)</f>
        <v>0</v>
      </c>
      <c r="X23" s="5">
        <f>X22/(Données!$L$8-X34)</f>
        <v>0</v>
      </c>
      <c r="Y23" s="5">
        <f>Y22/(Données!$L$8-Y34)</f>
        <v>0</v>
      </c>
      <c r="Z23" s="5">
        <f>Z22/(Données!$L$8-Z34)</f>
        <v>0</v>
      </c>
      <c r="AA23" s="5">
        <f>AA22/(Données!$L$8-AA34)</f>
        <v>0</v>
      </c>
      <c r="AB23" s="5">
        <f>AB22/(Données!$L$8-AB34)</f>
        <v>0</v>
      </c>
      <c r="AC23" s="5">
        <f>AC22/(Données!$L$8-AC34)</f>
        <v>0</v>
      </c>
      <c r="AD23" s="5">
        <f>AD22/(Données!$L$8-AD34)</f>
        <v>0</v>
      </c>
      <c r="AE23" s="5">
        <f>AE22/(Données!$L$8-AE34)</f>
        <v>0</v>
      </c>
      <c r="AF23" s="5">
        <f>AF22/(Données!$L$8-AF34)</f>
        <v>0</v>
      </c>
      <c r="AG23" s="5">
        <f>AG22/(Données!$L$8-AG34)</f>
        <v>0</v>
      </c>
      <c r="AH23" s="51" t="e">
        <f>AH22/(Données!$L$13-AH34)</f>
        <v>#DIV/0!</v>
      </c>
    </row>
    <row r="24" spans="1:34" x14ac:dyDescent="0.2">
      <c r="AH24" s="43"/>
    </row>
    <row r="25" spans="1:34" x14ac:dyDescent="0.2">
      <c r="AH25" s="43"/>
    </row>
    <row r="26" spans="1:34" x14ac:dyDescent="0.2">
      <c r="AH26" s="43"/>
    </row>
    <row r="27" spans="1:34" x14ac:dyDescent="0.2">
      <c r="A27" s="26" t="s">
        <v>0</v>
      </c>
      <c r="B27" s="18" t="s">
        <v>21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35">
        <f t="shared" ref="AH27:AH34" si="3">SUM(C27:AG27)</f>
        <v>0</v>
      </c>
    </row>
    <row r="28" spans="1:34" x14ac:dyDescent="0.2">
      <c r="A28" s="27" t="s">
        <v>1</v>
      </c>
      <c r="B28" s="19" t="s">
        <v>21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36">
        <f t="shared" si="3"/>
        <v>0</v>
      </c>
    </row>
    <row r="29" spans="1:34" x14ac:dyDescent="0.2">
      <c r="A29" s="28" t="s">
        <v>2</v>
      </c>
      <c r="B29" s="20" t="s">
        <v>21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37">
        <f t="shared" si="3"/>
        <v>0</v>
      </c>
    </row>
    <row r="30" spans="1:34" x14ac:dyDescent="0.2">
      <c r="A30" s="29" t="s">
        <v>3</v>
      </c>
      <c r="B30" s="21" t="s">
        <v>21</v>
      </c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38">
        <f t="shared" si="3"/>
        <v>0</v>
      </c>
    </row>
    <row r="31" spans="1:34" x14ac:dyDescent="0.2">
      <c r="A31" s="30" t="s">
        <v>4</v>
      </c>
      <c r="B31" s="22" t="s">
        <v>21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9">
        <f t="shared" si="3"/>
        <v>0</v>
      </c>
    </row>
    <row r="32" spans="1:34" x14ac:dyDescent="0.2">
      <c r="A32" s="31" t="s">
        <v>5</v>
      </c>
      <c r="B32" s="23" t="s">
        <v>21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40">
        <f t="shared" si="3"/>
        <v>0</v>
      </c>
    </row>
    <row r="33" spans="1:34" x14ac:dyDescent="0.2">
      <c r="A33" s="32" t="s">
        <v>6</v>
      </c>
      <c r="B33" s="24" t="s">
        <v>21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41">
        <f t="shared" si="3"/>
        <v>0</v>
      </c>
    </row>
    <row r="34" spans="1:34" x14ac:dyDescent="0.2">
      <c r="A34" s="33" t="s">
        <v>7</v>
      </c>
      <c r="B34" s="25" t="s">
        <v>21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42">
        <f t="shared" si="3"/>
        <v>0</v>
      </c>
    </row>
  </sheetData>
  <mergeCells count="10">
    <mergeCell ref="A16:A17"/>
    <mergeCell ref="A18:A19"/>
    <mergeCell ref="A20:A21"/>
    <mergeCell ref="A22:A23"/>
    <mergeCell ref="B2:B3"/>
    <mergeCell ref="AH2:AH3"/>
    <mergeCell ref="A8:A9"/>
    <mergeCell ref="A10:A11"/>
    <mergeCell ref="A12:A13"/>
    <mergeCell ref="A14:A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34"/>
  <sheetViews>
    <sheetView topLeftCell="C1" workbookViewId="0">
      <selection activeCell="C35" sqref="C35"/>
    </sheetView>
  </sheetViews>
  <sheetFormatPr baseColWidth="10" defaultColWidth="11.28515625" defaultRowHeight="12.75" x14ac:dyDescent="0.2"/>
  <cols>
    <col min="1" max="1" width="9.85546875" style="17" bestFit="1" customWidth="1"/>
    <col min="2" max="2" width="33.140625" style="17" bestFit="1" customWidth="1"/>
    <col min="3" max="3" width="4.42578125" style="17" bestFit="1" customWidth="1"/>
    <col min="4" max="4" width="4" style="17" bestFit="1" customWidth="1"/>
    <col min="5" max="6" width="4.42578125" style="17" bestFit="1" customWidth="1"/>
    <col min="7" max="7" width="3.85546875" style="17" bestFit="1" customWidth="1"/>
    <col min="8" max="8" width="4.140625" style="17" bestFit="1" customWidth="1"/>
    <col min="9" max="9" width="4.7109375" style="17" bestFit="1" customWidth="1"/>
    <col min="10" max="10" width="4.42578125" style="17" bestFit="1" customWidth="1"/>
    <col min="11" max="11" width="4" style="17" bestFit="1" customWidth="1"/>
    <col min="12" max="32" width="4.7109375" style="17" bestFit="1" customWidth="1"/>
    <col min="33" max="33" width="9.28515625" style="17" bestFit="1" customWidth="1"/>
    <col min="34" max="16384" width="11.28515625" style="17"/>
  </cols>
  <sheetData>
    <row r="2" spans="1:33" x14ac:dyDescent="0.2">
      <c r="B2" s="66" t="s">
        <v>14</v>
      </c>
      <c r="C2" s="34">
        <v>42887</v>
      </c>
      <c r="D2" s="34">
        <f>+C2+1</f>
        <v>42888</v>
      </c>
      <c r="E2" s="34">
        <f t="shared" ref="E2:AF3" si="0">+D2+1</f>
        <v>42889</v>
      </c>
      <c r="F2" s="34">
        <f t="shared" si="0"/>
        <v>42890</v>
      </c>
      <c r="G2" s="34">
        <f t="shared" si="0"/>
        <v>42891</v>
      </c>
      <c r="H2" s="34">
        <f t="shared" si="0"/>
        <v>42892</v>
      </c>
      <c r="I2" s="34">
        <f t="shared" si="0"/>
        <v>42893</v>
      </c>
      <c r="J2" s="34">
        <f t="shared" si="0"/>
        <v>42894</v>
      </c>
      <c r="K2" s="34">
        <f t="shared" si="0"/>
        <v>42895</v>
      </c>
      <c r="L2" s="34">
        <f t="shared" si="0"/>
        <v>42896</v>
      </c>
      <c r="M2" s="34">
        <f t="shared" si="0"/>
        <v>42897</v>
      </c>
      <c r="N2" s="34">
        <f t="shared" si="0"/>
        <v>42898</v>
      </c>
      <c r="O2" s="34">
        <f t="shared" si="0"/>
        <v>42899</v>
      </c>
      <c r="P2" s="34">
        <f t="shared" si="0"/>
        <v>42900</v>
      </c>
      <c r="Q2" s="34">
        <f t="shared" si="0"/>
        <v>42901</v>
      </c>
      <c r="R2" s="34">
        <f t="shared" si="0"/>
        <v>42902</v>
      </c>
      <c r="S2" s="34">
        <f t="shared" si="0"/>
        <v>42903</v>
      </c>
      <c r="T2" s="34">
        <f t="shared" si="0"/>
        <v>42904</v>
      </c>
      <c r="U2" s="34">
        <f t="shared" si="0"/>
        <v>42905</v>
      </c>
      <c r="V2" s="34">
        <f t="shared" si="0"/>
        <v>42906</v>
      </c>
      <c r="W2" s="34">
        <f t="shared" si="0"/>
        <v>42907</v>
      </c>
      <c r="X2" s="34">
        <f t="shared" si="0"/>
        <v>42908</v>
      </c>
      <c r="Y2" s="34">
        <f t="shared" si="0"/>
        <v>42909</v>
      </c>
      <c r="Z2" s="34">
        <f t="shared" si="0"/>
        <v>42910</v>
      </c>
      <c r="AA2" s="34">
        <f t="shared" si="0"/>
        <v>42911</v>
      </c>
      <c r="AB2" s="34">
        <f t="shared" si="0"/>
        <v>42912</v>
      </c>
      <c r="AC2" s="34">
        <f t="shared" si="0"/>
        <v>42913</v>
      </c>
      <c r="AD2" s="34">
        <f t="shared" si="0"/>
        <v>42914</v>
      </c>
      <c r="AE2" s="34">
        <f t="shared" si="0"/>
        <v>42915</v>
      </c>
      <c r="AF2" s="34">
        <f t="shared" si="0"/>
        <v>42916</v>
      </c>
      <c r="AG2" s="64" t="s">
        <v>20</v>
      </c>
    </row>
    <row r="3" spans="1:33" x14ac:dyDescent="0.2">
      <c r="B3" s="66"/>
      <c r="C3" s="3">
        <f>+C2</f>
        <v>42887</v>
      </c>
      <c r="D3" s="3">
        <f>+C3+1</f>
        <v>42888</v>
      </c>
      <c r="E3" s="3">
        <f t="shared" si="0"/>
        <v>42889</v>
      </c>
      <c r="F3" s="3">
        <f t="shared" si="0"/>
        <v>42890</v>
      </c>
      <c r="G3" s="3">
        <f t="shared" si="0"/>
        <v>42891</v>
      </c>
      <c r="H3" s="3">
        <f t="shared" si="0"/>
        <v>42892</v>
      </c>
      <c r="I3" s="3">
        <f t="shared" si="0"/>
        <v>42893</v>
      </c>
      <c r="J3" s="3">
        <f t="shared" si="0"/>
        <v>42894</v>
      </c>
      <c r="K3" s="3">
        <f t="shared" si="0"/>
        <v>42895</v>
      </c>
      <c r="L3" s="3">
        <f t="shared" si="0"/>
        <v>42896</v>
      </c>
      <c r="M3" s="3">
        <f t="shared" si="0"/>
        <v>42897</v>
      </c>
      <c r="N3" s="3">
        <f t="shared" si="0"/>
        <v>42898</v>
      </c>
      <c r="O3" s="3">
        <f t="shared" si="0"/>
        <v>42899</v>
      </c>
      <c r="P3" s="3">
        <f t="shared" si="0"/>
        <v>42900</v>
      </c>
      <c r="Q3" s="3">
        <f t="shared" si="0"/>
        <v>42901</v>
      </c>
      <c r="R3" s="3">
        <f t="shared" si="0"/>
        <v>42902</v>
      </c>
      <c r="S3" s="3">
        <f t="shared" si="0"/>
        <v>42903</v>
      </c>
      <c r="T3" s="3">
        <f t="shared" si="0"/>
        <v>42904</v>
      </c>
      <c r="U3" s="3">
        <f t="shared" si="0"/>
        <v>42905</v>
      </c>
      <c r="V3" s="3">
        <f t="shared" si="0"/>
        <v>42906</v>
      </c>
      <c r="W3" s="3">
        <f t="shared" si="0"/>
        <v>42907</v>
      </c>
      <c r="X3" s="3">
        <f t="shared" si="0"/>
        <v>42908</v>
      </c>
      <c r="Y3" s="3">
        <f t="shared" si="0"/>
        <v>42909</v>
      </c>
      <c r="Z3" s="3">
        <f t="shared" si="0"/>
        <v>42910</v>
      </c>
      <c r="AA3" s="3">
        <f t="shared" si="0"/>
        <v>42911</v>
      </c>
      <c r="AB3" s="3">
        <f t="shared" si="0"/>
        <v>42912</v>
      </c>
      <c r="AC3" s="3">
        <f t="shared" si="0"/>
        <v>42913</v>
      </c>
      <c r="AD3" s="3">
        <f t="shared" si="0"/>
        <v>42914</v>
      </c>
      <c r="AE3" s="3">
        <f t="shared" si="0"/>
        <v>42915</v>
      </c>
      <c r="AF3" s="3">
        <f t="shared" si="0"/>
        <v>42916</v>
      </c>
      <c r="AG3" s="65"/>
    </row>
    <row r="4" spans="1:33" x14ac:dyDescent="0.2">
      <c r="B4" s="16" t="s">
        <v>11</v>
      </c>
      <c r="C4" s="15">
        <f>+Données!$C$4</f>
        <v>91</v>
      </c>
      <c r="D4" s="15">
        <f>+Données!$C$4</f>
        <v>91</v>
      </c>
      <c r="E4" s="15">
        <f>+Données!$C$4</f>
        <v>91</v>
      </c>
      <c r="F4" s="15">
        <f>+Données!$C$4</f>
        <v>91</v>
      </c>
      <c r="G4" s="15">
        <f>+Données!$C$4</f>
        <v>91</v>
      </c>
      <c r="H4" s="15">
        <f>+Données!$C$4</f>
        <v>91</v>
      </c>
      <c r="I4" s="15">
        <f>+Données!$C$4</f>
        <v>91</v>
      </c>
      <c r="J4" s="15">
        <f>+Données!$C$4</f>
        <v>91</v>
      </c>
      <c r="K4" s="15">
        <f>+Données!$C$4</f>
        <v>91</v>
      </c>
      <c r="L4" s="15">
        <f>+Données!$C$4</f>
        <v>91</v>
      </c>
      <c r="M4" s="15">
        <f>+Données!$C$4</f>
        <v>91</v>
      </c>
      <c r="N4" s="15">
        <f>+Données!$C$4</f>
        <v>91</v>
      </c>
      <c r="O4" s="15">
        <f>+Données!$C$4</f>
        <v>91</v>
      </c>
      <c r="P4" s="15">
        <f>+Données!$C$4</f>
        <v>91</v>
      </c>
      <c r="Q4" s="15">
        <f>+Données!$C$4</f>
        <v>91</v>
      </c>
      <c r="R4" s="15">
        <f>+Données!$C$4</f>
        <v>91</v>
      </c>
      <c r="S4" s="15">
        <f>+Données!$C$4</f>
        <v>91</v>
      </c>
      <c r="T4" s="15">
        <f>+Données!$C$4</f>
        <v>91</v>
      </c>
      <c r="U4" s="15">
        <f>+Données!$C$4</f>
        <v>91</v>
      </c>
      <c r="V4" s="15">
        <f>+Données!$C$4</f>
        <v>91</v>
      </c>
      <c r="W4" s="15">
        <f>+Données!$C$4</f>
        <v>91</v>
      </c>
      <c r="X4" s="15">
        <f>+Données!$C$4</f>
        <v>91</v>
      </c>
      <c r="Y4" s="15">
        <f>+Données!$C$4</f>
        <v>91</v>
      </c>
      <c r="Z4" s="15">
        <f>+Données!$C$4</f>
        <v>91</v>
      </c>
      <c r="AA4" s="15">
        <f>+Données!$C$4</f>
        <v>91</v>
      </c>
      <c r="AB4" s="15">
        <f>+Données!$C$4</f>
        <v>91</v>
      </c>
      <c r="AC4" s="15">
        <f>+Données!$C$4</f>
        <v>91</v>
      </c>
      <c r="AD4" s="15">
        <f>+Données!$C$4</f>
        <v>91</v>
      </c>
      <c r="AE4" s="15">
        <f>+Données!$C$4</f>
        <v>91</v>
      </c>
      <c r="AF4" s="15">
        <f>+Données!$C$4</f>
        <v>91</v>
      </c>
      <c r="AG4" s="15">
        <f>SUM(C4:AF4)</f>
        <v>2730</v>
      </c>
    </row>
    <row r="5" spans="1:33" x14ac:dyDescent="0.2">
      <c r="B5" s="16" t="s">
        <v>15</v>
      </c>
      <c r="C5" s="15">
        <f>+C8+C10+C12+C14+C16+C18+C20+C22</f>
        <v>0</v>
      </c>
      <c r="D5" s="15">
        <f t="shared" ref="D5:AF5" si="1">+D8+D10+D12+D14+D16+D18+D20+D22</f>
        <v>0</v>
      </c>
      <c r="E5" s="15">
        <f t="shared" si="1"/>
        <v>0</v>
      </c>
      <c r="F5" s="15">
        <f t="shared" si="1"/>
        <v>0</v>
      </c>
      <c r="G5" s="15">
        <f t="shared" si="1"/>
        <v>0</v>
      </c>
      <c r="H5" s="15">
        <f t="shared" si="1"/>
        <v>0</v>
      </c>
      <c r="I5" s="15">
        <f t="shared" si="1"/>
        <v>0</v>
      </c>
      <c r="J5" s="15">
        <f t="shared" si="1"/>
        <v>0</v>
      </c>
      <c r="K5" s="15">
        <f t="shared" si="1"/>
        <v>0</v>
      </c>
      <c r="L5" s="15">
        <f t="shared" si="1"/>
        <v>0</v>
      </c>
      <c r="M5" s="15">
        <f t="shared" si="1"/>
        <v>0</v>
      </c>
      <c r="N5" s="15">
        <f t="shared" si="1"/>
        <v>0</v>
      </c>
      <c r="O5" s="15">
        <f t="shared" si="1"/>
        <v>0</v>
      </c>
      <c r="P5" s="15">
        <f t="shared" si="1"/>
        <v>0</v>
      </c>
      <c r="Q5" s="15">
        <f t="shared" si="1"/>
        <v>0</v>
      </c>
      <c r="R5" s="15">
        <f t="shared" si="1"/>
        <v>0</v>
      </c>
      <c r="S5" s="15">
        <f t="shared" si="1"/>
        <v>0</v>
      </c>
      <c r="T5" s="15">
        <f t="shared" si="1"/>
        <v>0</v>
      </c>
      <c r="U5" s="15">
        <f t="shared" si="1"/>
        <v>0</v>
      </c>
      <c r="V5" s="15">
        <f t="shared" si="1"/>
        <v>0</v>
      </c>
      <c r="W5" s="15">
        <f t="shared" si="1"/>
        <v>0</v>
      </c>
      <c r="X5" s="15">
        <f t="shared" si="1"/>
        <v>0</v>
      </c>
      <c r="Y5" s="15">
        <f t="shared" si="1"/>
        <v>0</v>
      </c>
      <c r="Z5" s="15">
        <f t="shared" si="1"/>
        <v>0</v>
      </c>
      <c r="AA5" s="15">
        <f t="shared" si="1"/>
        <v>0</v>
      </c>
      <c r="AB5" s="15">
        <f t="shared" si="1"/>
        <v>0</v>
      </c>
      <c r="AC5" s="15">
        <f t="shared" si="1"/>
        <v>0</v>
      </c>
      <c r="AD5" s="15">
        <f t="shared" si="1"/>
        <v>0</v>
      </c>
      <c r="AE5" s="15">
        <f t="shared" si="1"/>
        <v>0</v>
      </c>
      <c r="AF5" s="15">
        <f t="shared" si="1"/>
        <v>0</v>
      </c>
      <c r="AG5" s="52">
        <f>SUM(C5:AF5)</f>
        <v>0</v>
      </c>
    </row>
    <row r="6" spans="1:33" x14ac:dyDescent="0.2">
      <c r="B6" s="16" t="s">
        <v>12</v>
      </c>
      <c r="C6" s="5">
        <f>+C5/C4</f>
        <v>0</v>
      </c>
      <c r="D6" s="5">
        <f t="shared" ref="D6:AG6" si="2">+D5/D4</f>
        <v>0</v>
      </c>
      <c r="E6" s="5">
        <f t="shared" si="2"/>
        <v>0</v>
      </c>
      <c r="F6" s="5">
        <f t="shared" si="2"/>
        <v>0</v>
      </c>
      <c r="G6" s="5">
        <f t="shared" si="2"/>
        <v>0</v>
      </c>
      <c r="H6" s="5">
        <f t="shared" si="2"/>
        <v>0</v>
      </c>
      <c r="I6" s="5">
        <f t="shared" si="2"/>
        <v>0</v>
      </c>
      <c r="J6" s="5">
        <f t="shared" si="2"/>
        <v>0</v>
      </c>
      <c r="K6" s="5">
        <f t="shared" si="2"/>
        <v>0</v>
      </c>
      <c r="L6" s="5">
        <f t="shared" si="2"/>
        <v>0</v>
      </c>
      <c r="M6" s="5">
        <f t="shared" si="2"/>
        <v>0</v>
      </c>
      <c r="N6" s="5">
        <f t="shared" si="2"/>
        <v>0</v>
      </c>
      <c r="O6" s="5">
        <f t="shared" si="2"/>
        <v>0</v>
      </c>
      <c r="P6" s="5">
        <f t="shared" si="2"/>
        <v>0</v>
      </c>
      <c r="Q6" s="5">
        <f t="shared" si="2"/>
        <v>0</v>
      </c>
      <c r="R6" s="5">
        <f t="shared" si="2"/>
        <v>0</v>
      </c>
      <c r="S6" s="5">
        <f t="shared" si="2"/>
        <v>0</v>
      </c>
      <c r="T6" s="5">
        <f t="shared" si="2"/>
        <v>0</v>
      </c>
      <c r="U6" s="5">
        <f t="shared" si="2"/>
        <v>0</v>
      </c>
      <c r="V6" s="5">
        <f t="shared" si="2"/>
        <v>0</v>
      </c>
      <c r="W6" s="5">
        <f t="shared" si="2"/>
        <v>0</v>
      </c>
      <c r="X6" s="5">
        <f t="shared" si="2"/>
        <v>0</v>
      </c>
      <c r="Y6" s="5">
        <f t="shared" si="2"/>
        <v>0</v>
      </c>
      <c r="Z6" s="5">
        <f t="shared" si="2"/>
        <v>0</v>
      </c>
      <c r="AA6" s="5">
        <f t="shared" si="2"/>
        <v>0</v>
      </c>
      <c r="AB6" s="5">
        <f t="shared" si="2"/>
        <v>0</v>
      </c>
      <c r="AC6" s="5">
        <f t="shared" si="2"/>
        <v>0</v>
      </c>
      <c r="AD6" s="5">
        <f t="shared" si="2"/>
        <v>0</v>
      </c>
      <c r="AE6" s="5">
        <f t="shared" si="2"/>
        <v>0</v>
      </c>
      <c r="AF6" s="5">
        <f t="shared" si="2"/>
        <v>0</v>
      </c>
      <c r="AG6" s="53">
        <f t="shared" si="2"/>
        <v>0</v>
      </c>
    </row>
    <row r="7" spans="1:33" x14ac:dyDescent="0.2"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4.25" customHeight="1" x14ac:dyDescent="0.2">
      <c r="A8" s="67" t="s">
        <v>0</v>
      </c>
      <c r="B8" s="18" t="s">
        <v>16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35">
        <f>SUM(C8:AF8)</f>
        <v>0</v>
      </c>
    </row>
    <row r="9" spans="1:33" ht="14.25" customHeight="1" x14ac:dyDescent="0.2">
      <c r="A9" s="67"/>
      <c r="B9" s="16" t="s">
        <v>17</v>
      </c>
      <c r="C9" s="5">
        <f>C8/(Données!$E$8-C27)</f>
        <v>0</v>
      </c>
      <c r="D9" s="5">
        <f>D8/(Données!$E$8-D27)</f>
        <v>0</v>
      </c>
      <c r="E9" s="5">
        <f>E8/(Données!$E$8-E27)</f>
        <v>0</v>
      </c>
      <c r="F9" s="5">
        <f>F8/(Données!$E$8-F27)</f>
        <v>0</v>
      </c>
      <c r="G9" s="5">
        <f>G8/(Données!$E$8-G27)</f>
        <v>0</v>
      </c>
      <c r="H9" s="5">
        <f>H8/(Données!$E$8-H27)</f>
        <v>0</v>
      </c>
      <c r="I9" s="5">
        <f>I8/(Données!$E$8-I27)</f>
        <v>0</v>
      </c>
      <c r="J9" s="5">
        <f>J8/(Données!$E$8-J27)</f>
        <v>0</v>
      </c>
      <c r="K9" s="5">
        <f>K8/(Données!$E$8-K27)</f>
        <v>0</v>
      </c>
      <c r="L9" s="5">
        <f>L8/(Données!$E$8-L27)</f>
        <v>0</v>
      </c>
      <c r="M9" s="5">
        <f>M8/(Données!$E$8-M27)</f>
        <v>0</v>
      </c>
      <c r="N9" s="5">
        <f>N8/(Données!$E$8-N27)</f>
        <v>0</v>
      </c>
      <c r="O9" s="5">
        <f>O8/(Données!$E$8-O27)</f>
        <v>0</v>
      </c>
      <c r="P9" s="5">
        <f>P8/(Données!$E$8-P27)</f>
        <v>0</v>
      </c>
      <c r="Q9" s="5">
        <f>Q8/(Données!$E$8-Q27)</f>
        <v>0</v>
      </c>
      <c r="R9" s="5">
        <f>R8/(Données!$E$8-R27)</f>
        <v>0</v>
      </c>
      <c r="S9" s="5">
        <f>S8/(Données!$E$8-S27)</f>
        <v>0</v>
      </c>
      <c r="T9" s="5">
        <f>T8/(Données!$E$8-T27)</f>
        <v>0</v>
      </c>
      <c r="U9" s="5">
        <f>U8/(Données!$E$8-U27)</f>
        <v>0</v>
      </c>
      <c r="V9" s="5">
        <f>V8/(Données!$E$8-V27)</f>
        <v>0</v>
      </c>
      <c r="W9" s="5">
        <f>W8/(Données!$E$8-W27)</f>
        <v>0</v>
      </c>
      <c r="X9" s="5">
        <f>X8/(Données!$E$8-X27)</f>
        <v>0</v>
      </c>
      <c r="Y9" s="5">
        <f>Y8/(Données!$E$8-Y27)</f>
        <v>0</v>
      </c>
      <c r="Z9" s="5">
        <f>Z8/(Données!$E$8-Z27)</f>
        <v>0</v>
      </c>
      <c r="AA9" s="5">
        <f>AA8/(Données!$E$8-AA27)</f>
        <v>0</v>
      </c>
      <c r="AB9" s="5">
        <f>AB8/(Données!$E$8-AB27)</f>
        <v>0</v>
      </c>
      <c r="AC9" s="5">
        <f>AC8/(Données!$E$8-AC27)</f>
        <v>0</v>
      </c>
      <c r="AD9" s="5">
        <f>AD8/(Données!$E$8-AD27)</f>
        <v>0</v>
      </c>
      <c r="AE9" s="5">
        <f>AE8/(Données!$E$8-AE27)</f>
        <v>0</v>
      </c>
      <c r="AF9" s="5">
        <f>AF8/(Données!$E$8-AF27)</f>
        <v>0</v>
      </c>
      <c r="AG9" s="44" t="e">
        <f>AG8/(Données!$E$14-AG27)</f>
        <v>#DIV/0!</v>
      </c>
    </row>
    <row r="10" spans="1:33" x14ac:dyDescent="0.2">
      <c r="A10" s="74" t="s">
        <v>1</v>
      </c>
      <c r="B10" s="19" t="s">
        <v>16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36">
        <f>SUM(C10:AF10)</f>
        <v>0</v>
      </c>
    </row>
    <row r="11" spans="1:33" x14ac:dyDescent="0.2">
      <c r="A11" s="74"/>
      <c r="B11" s="16" t="s">
        <v>17</v>
      </c>
      <c r="C11" s="5">
        <f>C10/(Données!$F$8-C28)</f>
        <v>0</v>
      </c>
      <c r="D11" s="5">
        <f>D10/(Données!$F$8-D28)</f>
        <v>0</v>
      </c>
      <c r="E11" s="5">
        <f>E10/(Données!$F$8-E28)</f>
        <v>0</v>
      </c>
      <c r="F11" s="5">
        <f>F10/(Données!$F$8-F28)</f>
        <v>0</v>
      </c>
      <c r="G11" s="5">
        <f>G10/(Données!$F$8-G28)</f>
        <v>0</v>
      </c>
      <c r="H11" s="5">
        <f>H10/(Données!$F$8-H28)</f>
        <v>0</v>
      </c>
      <c r="I11" s="5">
        <f>I10/(Données!$F$8-I28)</f>
        <v>0</v>
      </c>
      <c r="J11" s="5">
        <f>J10/(Données!$F$8-J28)</f>
        <v>0</v>
      </c>
      <c r="K11" s="5">
        <f>K10/(Données!$F$8-K28)</f>
        <v>0</v>
      </c>
      <c r="L11" s="5">
        <f>L10/(Données!$F$8-L28)</f>
        <v>0</v>
      </c>
      <c r="M11" s="5">
        <f>M10/(Données!$F$8-M28)</f>
        <v>0</v>
      </c>
      <c r="N11" s="5">
        <f>N10/(Données!$F$8-N28)</f>
        <v>0</v>
      </c>
      <c r="O11" s="5">
        <f>O10/(Données!$F$8-O28)</f>
        <v>0</v>
      </c>
      <c r="P11" s="5">
        <f>P10/(Données!$F$8-P28)</f>
        <v>0</v>
      </c>
      <c r="Q11" s="5">
        <f>Q10/(Données!$F$8-Q28)</f>
        <v>0</v>
      </c>
      <c r="R11" s="5">
        <f>R10/(Données!$F$8-R28)</f>
        <v>0</v>
      </c>
      <c r="S11" s="5">
        <f>S10/(Données!$F$8-S28)</f>
        <v>0</v>
      </c>
      <c r="T11" s="5">
        <f>T10/(Données!$F$8-T28)</f>
        <v>0</v>
      </c>
      <c r="U11" s="5">
        <f>U10/(Données!$F$8-U28)</f>
        <v>0</v>
      </c>
      <c r="V11" s="5">
        <f>V10/(Données!$F$8-V28)</f>
        <v>0</v>
      </c>
      <c r="W11" s="5">
        <f>W10/(Données!$F$8-W28)</f>
        <v>0</v>
      </c>
      <c r="X11" s="5">
        <f>X10/(Données!$F$8-X28)</f>
        <v>0</v>
      </c>
      <c r="Y11" s="5">
        <f>Y10/(Données!$F$8-Y28)</f>
        <v>0</v>
      </c>
      <c r="Z11" s="5">
        <f>Z10/(Données!$F$8-Z28)</f>
        <v>0</v>
      </c>
      <c r="AA11" s="5">
        <f>AA10/(Données!$F$8-AA28)</f>
        <v>0</v>
      </c>
      <c r="AB11" s="5">
        <f>AB10/(Données!$F$8-AB28)</f>
        <v>0</v>
      </c>
      <c r="AC11" s="5">
        <f>AC10/(Données!$F$8-AC28)</f>
        <v>0</v>
      </c>
      <c r="AD11" s="5">
        <f>AD10/(Données!$F$8-AD28)</f>
        <v>0</v>
      </c>
      <c r="AE11" s="5">
        <f>AE10/(Données!$F$8-AE28)</f>
        <v>0</v>
      </c>
      <c r="AF11" s="5">
        <f>AF10/(Données!$F$8-AF28)</f>
        <v>0</v>
      </c>
      <c r="AG11" s="45" t="e">
        <f>AG10/(Données!$F$14-AG28)</f>
        <v>#DIV/0!</v>
      </c>
    </row>
    <row r="12" spans="1:33" x14ac:dyDescent="0.2">
      <c r="A12" s="73" t="s">
        <v>2</v>
      </c>
      <c r="B12" s="20" t="s">
        <v>16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37">
        <f>SUM(C12:AF12)</f>
        <v>0</v>
      </c>
    </row>
    <row r="13" spans="1:33" x14ac:dyDescent="0.2">
      <c r="A13" s="73"/>
      <c r="B13" s="16" t="s">
        <v>17</v>
      </c>
      <c r="C13" s="5">
        <f>C12/(Données!$G$8-C29)</f>
        <v>0</v>
      </c>
      <c r="D13" s="5">
        <f>D12/(Données!$G$8-D29)</f>
        <v>0</v>
      </c>
      <c r="E13" s="5">
        <f>E12/(Données!$G$8-E29)</f>
        <v>0</v>
      </c>
      <c r="F13" s="5">
        <f>F12/(Données!$G$8-F29)</f>
        <v>0</v>
      </c>
      <c r="G13" s="5">
        <f>G12/(Données!$G$8-G29)</f>
        <v>0</v>
      </c>
      <c r="H13" s="5">
        <f>H12/(Données!$G$8-H29)</f>
        <v>0</v>
      </c>
      <c r="I13" s="5">
        <f>I12/(Données!$G$8-I29)</f>
        <v>0</v>
      </c>
      <c r="J13" s="5">
        <f>J12/(Données!$G$8-J29)</f>
        <v>0</v>
      </c>
      <c r="K13" s="5">
        <f>K12/(Données!$G$8-K29)</f>
        <v>0</v>
      </c>
      <c r="L13" s="5">
        <f>L12/(Données!$G$8-L29)</f>
        <v>0</v>
      </c>
      <c r="M13" s="5">
        <f>M12/(Données!$G$8-M29)</f>
        <v>0</v>
      </c>
      <c r="N13" s="5">
        <f>N12/(Données!$G$8-N29)</f>
        <v>0</v>
      </c>
      <c r="O13" s="5">
        <f>O12/(Données!$G$8-O29)</f>
        <v>0</v>
      </c>
      <c r="P13" s="5">
        <f>P12/(Données!$G$8-P29)</f>
        <v>0</v>
      </c>
      <c r="Q13" s="5">
        <f>Q12/(Données!$G$8-Q29)</f>
        <v>0</v>
      </c>
      <c r="R13" s="5">
        <f>R12/(Données!$G$8-R29)</f>
        <v>0</v>
      </c>
      <c r="S13" s="5">
        <f>S12/(Données!$G$8-S29)</f>
        <v>0</v>
      </c>
      <c r="T13" s="5">
        <f>T12/(Données!$G$8-T29)</f>
        <v>0</v>
      </c>
      <c r="U13" s="5">
        <f>U12/(Données!$G$8-U29)</f>
        <v>0</v>
      </c>
      <c r="V13" s="5">
        <f>V12/(Données!$G$8-V29)</f>
        <v>0</v>
      </c>
      <c r="W13" s="5">
        <f>W12/(Données!$G$8-W29)</f>
        <v>0</v>
      </c>
      <c r="X13" s="5">
        <f>X12/(Données!$G$8-X29)</f>
        <v>0</v>
      </c>
      <c r="Y13" s="5">
        <f>Y12/(Données!$G$8-Y29)</f>
        <v>0</v>
      </c>
      <c r="Z13" s="5">
        <f>Z12/(Données!$G$8-Z29)</f>
        <v>0</v>
      </c>
      <c r="AA13" s="5">
        <f>AA12/(Données!$G$8-AA29)</f>
        <v>0</v>
      </c>
      <c r="AB13" s="5">
        <f>AB12/(Données!$G$8-AB29)</f>
        <v>0</v>
      </c>
      <c r="AC13" s="5">
        <f>AC12/(Données!$G$8-AC29)</f>
        <v>0</v>
      </c>
      <c r="AD13" s="5">
        <f>AD12/(Données!$G$8-AD29)</f>
        <v>0</v>
      </c>
      <c r="AE13" s="5">
        <f>AE12/(Données!$G$8-AE29)</f>
        <v>0</v>
      </c>
      <c r="AF13" s="5">
        <f>AF12/(Données!$G$8-AF29)</f>
        <v>0</v>
      </c>
      <c r="AG13" s="46" t="e">
        <f>AG12/(Données!$G$14-AG29)</f>
        <v>#DIV/0!</v>
      </c>
    </row>
    <row r="14" spans="1:33" x14ac:dyDescent="0.2">
      <c r="A14" s="72" t="s">
        <v>3</v>
      </c>
      <c r="B14" s="21" t="s">
        <v>16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38">
        <f>SUM(C14:AF14)</f>
        <v>0</v>
      </c>
    </row>
    <row r="15" spans="1:33" x14ac:dyDescent="0.2">
      <c r="A15" s="72"/>
      <c r="B15" s="16" t="s">
        <v>17</v>
      </c>
      <c r="C15" s="5">
        <f>C14/(Données!$H$8-C30)</f>
        <v>0</v>
      </c>
      <c r="D15" s="5">
        <f>D14/(Données!$H$8-D30)</f>
        <v>0</v>
      </c>
      <c r="E15" s="5">
        <f>E14/(Données!$H$8-E30)</f>
        <v>0</v>
      </c>
      <c r="F15" s="5">
        <f>F14/(Données!$H$8-F30)</f>
        <v>0</v>
      </c>
      <c r="G15" s="5">
        <f>G14/(Données!$H$8-G30)</f>
        <v>0</v>
      </c>
      <c r="H15" s="5">
        <f>H14/(Données!$H$8-H30)</f>
        <v>0</v>
      </c>
      <c r="I15" s="5">
        <f>I14/(Données!$H$8-I30)</f>
        <v>0</v>
      </c>
      <c r="J15" s="5">
        <f>J14/(Données!$H$8-J30)</f>
        <v>0</v>
      </c>
      <c r="K15" s="5">
        <f>K14/(Données!$H$8-K30)</f>
        <v>0</v>
      </c>
      <c r="L15" s="5">
        <f>L14/(Données!$H$8-L30)</f>
        <v>0</v>
      </c>
      <c r="M15" s="5">
        <f>M14/(Données!$H$8-M30)</f>
        <v>0</v>
      </c>
      <c r="N15" s="5">
        <f>N14/(Données!$H$8-N30)</f>
        <v>0</v>
      </c>
      <c r="O15" s="5">
        <f>O14/(Données!$H$8-O30)</f>
        <v>0</v>
      </c>
      <c r="P15" s="5">
        <f>P14/(Données!$H$8-P30)</f>
        <v>0</v>
      </c>
      <c r="Q15" s="5">
        <f>Q14/(Données!$H$8-Q30)</f>
        <v>0</v>
      </c>
      <c r="R15" s="5">
        <f>R14/(Données!$H$8-R30)</f>
        <v>0</v>
      </c>
      <c r="S15" s="5">
        <f>S14/(Données!$H$8-S30)</f>
        <v>0</v>
      </c>
      <c r="T15" s="5">
        <f>T14/(Données!$H$8-T30)</f>
        <v>0</v>
      </c>
      <c r="U15" s="5">
        <f>U14/(Données!$H$8-U30)</f>
        <v>0</v>
      </c>
      <c r="V15" s="5">
        <f>V14/(Données!$H$8-V30)</f>
        <v>0</v>
      </c>
      <c r="W15" s="5">
        <f>W14/(Données!$H$8-W30)</f>
        <v>0</v>
      </c>
      <c r="X15" s="5">
        <f>X14/(Données!$H$8-X30)</f>
        <v>0</v>
      </c>
      <c r="Y15" s="5">
        <f>Y14/(Données!$H$8-Y30)</f>
        <v>0</v>
      </c>
      <c r="Z15" s="5">
        <f>Z14/(Données!$H$8-Z30)</f>
        <v>0</v>
      </c>
      <c r="AA15" s="5">
        <f>AA14/(Données!$H$8-AA30)</f>
        <v>0</v>
      </c>
      <c r="AB15" s="5">
        <f>AB14/(Données!$H$8-AB30)</f>
        <v>0</v>
      </c>
      <c r="AC15" s="5">
        <f>AC14/(Données!$H$8-AC30)</f>
        <v>0</v>
      </c>
      <c r="AD15" s="5">
        <f>AD14/(Données!$H$8-AD30)</f>
        <v>0</v>
      </c>
      <c r="AE15" s="5">
        <f>AE14/(Données!$H$8-AE30)</f>
        <v>0</v>
      </c>
      <c r="AF15" s="5">
        <f>AF14/(Données!$H$8-AF30)</f>
        <v>0</v>
      </c>
      <c r="AG15" s="47" t="e">
        <f>AG14/(Données!$H$14-AG30)</f>
        <v>#DIV/0!</v>
      </c>
    </row>
    <row r="16" spans="1:33" x14ac:dyDescent="0.2">
      <c r="A16" s="71" t="s">
        <v>4</v>
      </c>
      <c r="B16" s="22" t="s">
        <v>16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9">
        <f>SUM(C16:AF16)</f>
        <v>0</v>
      </c>
    </row>
    <row r="17" spans="1:33" x14ac:dyDescent="0.2">
      <c r="A17" s="71"/>
      <c r="B17" s="16" t="s">
        <v>17</v>
      </c>
      <c r="C17" s="5">
        <f>C16/(Données!$I$8-C31)</f>
        <v>0</v>
      </c>
      <c r="D17" s="5">
        <f>D16/(Données!$I$8-D31)</f>
        <v>0</v>
      </c>
      <c r="E17" s="5">
        <f>E16/(Données!$I$8-E31)</f>
        <v>0</v>
      </c>
      <c r="F17" s="5">
        <f>F16/(Données!$I$8-F31)</f>
        <v>0</v>
      </c>
      <c r="G17" s="5">
        <f>G16/(Données!$I$8-G31)</f>
        <v>0</v>
      </c>
      <c r="H17" s="5">
        <f>H16/(Données!$I$8-H31)</f>
        <v>0</v>
      </c>
      <c r="I17" s="5">
        <f>I16/(Données!$I$8-I31)</f>
        <v>0</v>
      </c>
      <c r="J17" s="5">
        <f>J16/(Données!$I$8-J31)</f>
        <v>0</v>
      </c>
      <c r="K17" s="5">
        <f>K16/(Données!$I$8-K31)</f>
        <v>0</v>
      </c>
      <c r="L17" s="5">
        <f>L16/(Données!$I$8-L31)</f>
        <v>0</v>
      </c>
      <c r="M17" s="5">
        <f>M16/(Données!$I$8-M31)</f>
        <v>0</v>
      </c>
      <c r="N17" s="5">
        <f>N16/(Données!$I$8-N31)</f>
        <v>0</v>
      </c>
      <c r="O17" s="5">
        <f>O16/(Données!$I$8-O31)</f>
        <v>0</v>
      </c>
      <c r="P17" s="5">
        <f>P16/(Données!$I$8-P31)</f>
        <v>0</v>
      </c>
      <c r="Q17" s="5">
        <f>Q16/(Données!$I$8-Q31)</f>
        <v>0</v>
      </c>
      <c r="R17" s="5">
        <f>R16/(Données!$I$8-R31)</f>
        <v>0</v>
      </c>
      <c r="S17" s="5">
        <f>S16/(Données!$I$8-S31)</f>
        <v>0</v>
      </c>
      <c r="T17" s="5">
        <f>T16/(Données!$I$8-T31)</f>
        <v>0</v>
      </c>
      <c r="U17" s="5">
        <f>U16/(Données!$I$8-U31)</f>
        <v>0</v>
      </c>
      <c r="V17" s="5">
        <f>V16/(Données!$I$8-V31)</f>
        <v>0</v>
      </c>
      <c r="W17" s="5">
        <f>W16/(Données!$I$8-W31)</f>
        <v>0</v>
      </c>
      <c r="X17" s="5">
        <f>X16/(Données!$I$8-X31)</f>
        <v>0</v>
      </c>
      <c r="Y17" s="5">
        <f>Y16/(Données!$I$8-Y31)</f>
        <v>0</v>
      </c>
      <c r="Z17" s="5">
        <f>Z16/(Données!$I$8-Z31)</f>
        <v>0</v>
      </c>
      <c r="AA17" s="5">
        <f>AA16/(Données!$I$8-AA31)</f>
        <v>0</v>
      </c>
      <c r="AB17" s="5">
        <f>AB16/(Données!$I$8-AB31)</f>
        <v>0</v>
      </c>
      <c r="AC17" s="5">
        <f>AC16/(Données!$I$8-AC31)</f>
        <v>0</v>
      </c>
      <c r="AD17" s="5">
        <f>AD16/(Données!$I$8-AD31)</f>
        <v>0</v>
      </c>
      <c r="AE17" s="5">
        <f>AE16/(Données!$I$8-AE31)</f>
        <v>0</v>
      </c>
      <c r="AF17" s="5">
        <f>AF16/(Données!$I$8-AF31)</f>
        <v>0</v>
      </c>
      <c r="AG17" s="48" t="e">
        <f>AG16/(Données!$I$14-AG31)</f>
        <v>#DIV/0!</v>
      </c>
    </row>
    <row r="18" spans="1:33" x14ac:dyDescent="0.2">
      <c r="A18" s="70" t="s">
        <v>5</v>
      </c>
      <c r="B18" s="23" t="s">
        <v>16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40">
        <f>SUM(C18:AF18)</f>
        <v>0</v>
      </c>
    </row>
    <row r="19" spans="1:33" x14ac:dyDescent="0.2">
      <c r="A19" s="70"/>
      <c r="B19" s="16" t="s">
        <v>17</v>
      </c>
      <c r="C19" s="5">
        <f>C18/(Données!$J$8-C32)</f>
        <v>0</v>
      </c>
      <c r="D19" s="5">
        <f>D18/(Données!$J$8-D32)</f>
        <v>0</v>
      </c>
      <c r="E19" s="5">
        <f>E18/(Données!$J$8-E32)</f>
        <v>0</v>
      </c>
      <c r="F19" s="5">
        <f>F18/(Données!$J$8-F32)</f>
        <v>0</v>
      </c>
      <c r="G19" s="5">
        <f>G18/(Données!$J$8-G32)</f>
        <v>0</v>
      </c>
      <c r="H19" s="5">
        <f>H18/(Données!$J$8-H32)</f>
        <v>0</v>
      </c>
      <c r="I19" s="5">
        <f>I18/(Données!$J$8-I32)</f>
        <v>0</v>
      </c>
      <c r="J19" s="5">
        <f>J18/(Données!$J$8-J32)</f>
        <v>0</v>
      </c>
      <c r="K19" s="5">
        <f>K18/(Données!$J$8-K32)</f>
        <v>0</v>
      </c>
      <c r="L19" s="5">
        <f>L18/(Données!$J$8-L32)</f>
        <v>0</v>
      </c>
      <c r="M19" s="5">
        <f>M18/(Données!$J$8-M32)</f>
        <v>0</v>
      </c>
      <c r="N19" s="5">
        <f>N18/(Données!$J$8-N32)</f>
        <v>0</v>
      </c>
      <c r="O19" s="5">
        <f>O18/(Données!$J$8-O32)</f>
        <v>0</v>
      </c>
      <c r="P19" s="5">
        <f>P18/(Données!$J$8-P32)</f>
        <v>0</v>
      </c>
      <c r="Q19" s="5">
        <f>Q18/(Données!$J$8-Q32)</f>
        <v>0</v>
      </c>
      <c r="R19" s="5">
        <f>R18/(Données!$J$8-R32)</f>
        <v>0</v>
      </c>
      <c r="S19" s="5">
        <f>S18/(Données!$J$8-S32)</f>
        <v>0</v>
      </c>
      <c r="T19" s="5">
        <f>T18/(Données!$J$8-T32)</f>
        <v>0</v>
      </c>
      <c r="U19" s="5">
        <f>U18/(Données!$J$8-U32)</f>
        <v>0</v>
      </c>
      <c r="V19" s="5">
        <f>V18/(Données!$J$8-V32)</f>
        <v>0</v>
      </c>
      <c r="W19" s="5">
        <f>W18/(Données!$J$8-W32)</f>
        <v>0</v>
      </c>
      <c r="X19" s="5">
        <f>X18/(Données!$J$8-X32)</f>
        <v>0</v>
      </c>
      <c r="Y19" s="5">
        <f>Y18/(Données!$J$8-Y32)</f>
        <v>0</v>
      </c>
      <c r="Z19" s="5">
        <f>Z18/(Données!$J$8-Z32)</f>
        <v>0</v>
      </c>
      <c r="AA19" s="5">
        <f>AA18/(Données!$J$8-AA32)</f>
        <v>0</v>
      </c>
      <c r="AB19" s="5">
        <f>AB18/(Données!$J$8-AB32)</f>
        <v>0</v>
      </c>
      <c r="AC19" s="5">
        <f>AC18/(Données!$J$8-AC32)</f>
        <v>0</v>
      </c>
      <c r="AD19" s="5">
        <f>AD18/(Données!$J$8-AD32)</f>
        <v>0</v>
      </c>
      <c r="AE19" s="5">
        <f>AE18/(Données!$J$8-AE32)</f>
        <v>0</v>
      </c>
      <c r="AF19" s="5">
        <f>AF18/(Données!$J$8-AF32)</f>
        <v>0</v>
      </c>
      <c r="AG19" s="49" t="e">
        <f>AG18/(Données!$J$14-AG32)</f>
        <v>#DIV/0!</v>
      </c>
    </row>
    <row r="20" spans="1:33" x14ac:dyDescent="0.2">
      <c r="A20" s="69" t="s">
        <v>6</v>
      </c>
      <c r="B20" s="24" t="s">
        <v>16</v>
      </c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41">
        <f>SUM(C20:AF20)</f>
        <v>0</v>
      </c>
    </row>
    <row r="21" spans="1:33" x14ac:dyDescent="0.2">
      <c r="A21" s="69"/>
      <c r="B21" s="16" t="s">
        <v>17</v>
      </c>
      <c r="C21" s="5">
        <f>C20/(Données!$K$8-C33)</f>
        <v>0</v>
      </c>
      <c r="D21" s="5">
        <f>D20/(Données!$K$8-D33)</f>
        <v>0</v>
      </c>
      <c r="E21" s="5">
        <f>E20/(Données!$K$8-E33)</f>
        <v>0</v>
      </c>
      <c r="F21" s="5">
        <f>F20/(Données!$K$8-F33)</f>
        <v>0</v>
      </c>
      <c r="G21" s="5">
        <f>G20/(Données!$K$8-G33)</f>
        <v>0</v>
      </c>
      <c r="H21" s="5">
        <f>H20/(Données!$K$8-H33)</f>
        <v>0</v>
      </c>
      <c r="I21" s="5">
        <f>I20/(Données!$K$8-I33)</f>
        <v>0</v>
      </c>
      <c r="J21" s="5">
        <f>J20/(Données!$K$8-J33)</f>
        <v>0</v>
      </c>
      <c r="K21" s="5">
        <f>K20/(Données!$K$8-K33)</f>
        <v>0</v>
      </c>
      <c r="L21" s="5">
        <f>L20/(Données!$K$8-L33)</f>
        <v>0</v>
      </c>
      <c r="M21" s="5">
        <f>M20/(Données!$K$8-M33)</f>
        <v>0</v>
      </c>
      <c r="N21" s="5">
        <f>N20/(Données!$K$8-N33)</f>
        <v>0</v>
      </c>
      <c r="O21" s="5">
        <f>O20/(Données!$K$8-O33)</f>
        <v>0</v>
      </c>
      <c r="P21" s="5">
        <f>P20/(Données!$K$8-P33)</f>
        <v>0</v>
      </c>
      <c r="Q21" s="5">
        <f>Q20/(Données!$K$8-Q33)</f>
        <v>0</v>
      </c>
      <c r="R21" s="5">
        <f>R20/(Données!$K$8-R33)</f>
        <v>0</v>
      </c>
      <c r="S21" s="5">
        <f>S20/(Données!$K$8-S33)</f>
        <v>0</v>
      </c>
      <c r="T21" s="5">
        <f>T20/(Données!$K$8-T33)</f>
        <v>0</v>
      </c>
      <c r="U21" s="5">
        <f>U20/(Données!$K$8-U33)</f>
        <v>0</v>
      </c>
      <c r="V21" s="5">
        <f>V20/(Données!$K$8-V33)</f>
        <v>0</v>
      </c>
      <c r="W21" s="5">
        <f>W20/(Données!$K$8-W33)</f>
        <v>0</v>
      </c>
      <c r="X21" s="5">
        <f>X20/(Données!$K$8-X33)</f>
        <v>0</v>
      </c>
      <c r="Y21" s="5">
        <f>Y20/(Données!$K$8-Y33)</f>
        <v>0</v>
      </c>
      <c r="Z21" s="5">
        <f>Z20/(Données!$K$8-Z33)</f>
        <v>0</v>
      </c>
      <c r="AA21" s="5">
        <f>AA20/(Données!$K$8-AA33)</f>
        <v>0</v>
      </c>
      <c r="AB21" s="5">
        <f>AB20/(Données!$K$8-AB33)</f>
        <v>0</v>
      </c>
      <c r="AC21" s="5">
        <f>AC20/(Données!$K$8-AC33)</f>
        <v>0</v>
      </c>
      <c r="AD21" s="5">
        <f>AD20/(Données!$K$8-AD33)</f>
        <v>0</v>
      </c>
      <c r="AE21" s="5">
        <f>AE20/(Données!$K$8-AE33)</f>
        <v>0</v>
      </c>
      <c r="AF21" s="5">
        <f>AF20/(Données!$K$8-AF33)</f>
        <v>0</v>
      </c>
      <c r="AG21" s="50" t="e">
        <f>AG20/(Données!$K$14-AG33)</f>
        <v>#DIV/0!</v>
      </c>
    </row>
    <row r="22" spans="1:33" x14ac:dyDescent="0.2">
      <c r="A22" s="68" t="s">
        <v>7</v>
      </c>
      <c r="B22" s="25" t="s">
        <v>16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42">
        <f>SUM(C22:AF22)</f>
        <v>0</v>
      </c>
    </row>
    <row r="23" spans="1:33" x14ac:dyDescent="0.2">
      <c r="A23" s="68"/>
      <c r="B23" s="16" t="s">
        <v>17</v>
      </c>
      <c r="C23" s="5">
        <f>C22/(Données!$L$8-C34)</f>
        <v>0</v>
      </c>
      <c r="D23" s="5">
        <f>D22/(Données!$L$8-D34)</f>
        <v>0</v>
      </c>
      <c r="E23" s="5">
        <f>E22/(Données!$L$8-E34)</f>
        <v>0</v>
      </c>
      <c r="F23" s="5">
        <f>F22/(Données!$L$8-F34)</f>
        <v>0</v>
      </c>
      <c r="G23" s="5">
        <f>G22/(Données!$L$8-G34)</f>
        <v>0</v>
      </c>
      <c r="H23" s="5">
        <f>H22/(Données!$L$8-H34)</f>
        <v>0</v>
      </c>
      <c r="I23" s="5">
        <f>I22/(Données!$L$8-I34)</f>
        <v>0</v>
      </c>
      <c r="J23" s="5">
        <f>J22/(Données!$L$8-J34)</f>
        <v>0</v>
      </c>
      <c r="K23" s="5">
        <f>K22/(Données!$L$8-K34)</f>
        <v>0</v>
      </c>
      <c r="L23" s="5">
        <f>L22/(Données!$L$8-L34)</f>
        <v>0</v>
      </c>
      <c r="M23" s="5">
        <f>M22/(Données!$L$8-M34)</f>
        <v>0</v>
      </c>
      <c r="N23" s="5">
        <f>N22/(Données!$L$8-N34)</f>
        <v>0</v>
      </c>
      <c r="O23" s="5">
        <f>O22/(Données!$L$8-O34)</f>
        <v>0</v>
      </c>
      <c r="P23" s="5">
        <f>P22/(Données!$L$8-P34)</f>
        <v>0</v>
      </c>
      <c r="Q23" s="5">
        <f>Q22/(Données!$L$8-Q34)</f>
        <v>0</v>
      </c>
      <c r="R23" s="5">
        <f>R22/(Données!$L$8-R34)</f>
        <v>0</v>
      </c>
      <c r="S23" s="5">
        <f>S22/(Données!$L$8-S34)</f>
        <v>0</v>
      </c>
      <c r="T23" s="5">
        <f>T22/(Données!$L$8-T34)</f>
        <v>0</v>
      </c>
      <c r="U23" s="5">
        <f>U22/(Données!$L$8-U34)</f>
        <v>0</v>
      </c>
      <c r="V23" s="5">
        <f>V22/(Données!$L$8-V34)</f>
        <v>0</v>
      </c>
      <c r="W23" s="5">
        <f>W22/(Données!$L$8-W34)</f>
        <v>0</v>
      </c>
      <c r="X23" s="5">
        <f>X22/(Données!$L$8-X34)</f>
        <v>0</v>
      </c>
      <c r="Y23" s="5">
        <f>Y22/(Données!$L$8-Y34)</f>
        <v>0</v>
      </c>
      <c r="Z23" s="5">
        <f>Z22/(Données!$L$8-Z34)</f>
        <v>0</v>
      </c>
      <c r="AA23" s="5">
        <f>AA22/(Données!$L$8-AA34)</f>
        <v>0</v>
      </c>
      <c r="AB23" s="5">
        <f>AB22/(Données!$L$8-AB34)</f>
        <v>0</v>
      </c>
      <c r="AC23" s="5">
        <f>AC22/(Données!$L$8-AC34)</f>
        <v>0</v>
      </c>
      <c r="AD23" s="5">
        <f>AD22/(Données!$L$8-AD34)</f>
        <v>0</v>
      </c>
      <c r="AE23" s="5">
        <f>AE22/(Données!$L$8-AE34)</f>
        <v>0</v>
      </c>
      <c r="AF23" s="5">
        <f>AF22/(Données!$L$8-AF34)</f>
        <v>0</v>
      </c>
      <c r="AG23" s="51" t="e">
        <f>AG22/(Données!$L$14-AG34)</f>
        <v>#DIV/0!</v>
      </c>
    </row>
    <row r="24" spans="1:33" x14ac:dyDescent="0.2">
      <c r="AG24" s="43"/>
    </row>
    <row r="25" spans="1:33" x14ac:dyDescent="0.2">
      <c r="AG25" s="43"/>
    </row>
    <row r="26" spans="1:33" x14ac:dyDescent="0.2">
      <c r="AG26" s="43"/>
    </row>
    <row r="27" spans="1:33" x14ac:dyDescent="0.2">
      <c r="A27" s="26" t="s">
        <v>0</v>
      </c>
      <c r="B27" s="18" t="s">
        <v>21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35">
        <f t="shared" ref="AG27:AG34" si="3">SUM(C27:AF27)</f>
        <v>0</v>
      </c>
    </row>
    <row r="28" spans="1:33" x14ac:dyDescent="0.2">
      <c r="A28" s="27" t="s">
        <v>1</v>
      </c>
      <c r="B28" s="19" t="s">
        <v>21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36">
        <f t="shared" si="3"/>
        <v>0</v>
      </c>
    </row>
    <row r="29" spans="1:33" x14ac:dyDescent="0.2">
      <c r="A29" s="28" t="s">
        <v>2</v>
      </c>
      <c r="B29" s="20" t="s">
        <v>21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37">
        <f t="shared" si="3"/>
        <v>0</v>
      </c>
    </row>
    <row r="30" spans="1:33" x14ac:dyDescent="0.2">
      <c r="A30" s="29" t="s">
        <v>3</v>
      </c>
      <c r="B30" s="21" t="s">
        <v>21</v>
      </c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38">
        <f t="shared" si="3"/>
        <v>0</v>
      </c>
    </row>
    <row r="31" spans="1:33" x14ac:dyDescent="0.2">
      <c r="A31" s="30" t="s">
        <v>4</v>
      </c>
      <c r="B31" s="22" t="s">
        <v>21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9">
        <f t="shared" si="3"/>
        <v>0</v>
      </c>
    </row>
    <row r="32" spans="1:33" x14ac:dyDescent="0.2">
      <c r="A32" s="31" t="s">
        <v>5</v>
      </c>
      <c r="B32" s="23" t="s">
        <v>21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40">
        <f t="shared" si="3"/>
        <v>0</v>
      </c>
    </row>
    <row r="33" spans="1:33" x14ac:dyDescent="0.2">
      <c r="A33" s="32" t="s">
        <v>6</v>
      </c>
      <c r="B33" s="24" t="s">
        <v>21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41">
        <f t="shared" si="3"/>
        <v>0</v>
      </c>
    </row>
    <row r="34" spans="1:33" x14ac:dyDescent="0.2">
      <c r="A34" s="33" t="s">
        <v>7</v>
      </c>
      <c r="B34" s="25" t="s">
        <v>21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42">
        <f t="shared" si="3"/>
        <v>0</v>
      </c>
    </row>
  </sheetData>
  <mergeCells count="10">
    <mergeCell ref="A16:A17"/>
    <mergeCell ref="A18:A19"/>
    <mergeCell ref="A20:A21"/>
    <mergeCell ref="A22:A23"/>
    <mergeCell ref="B2:B3"/>
    <mergeCell ref="AG2:AG3"/>
    <mergeCell ref="A8:A9"/>
    <mergeCell ref="A10:A11"/>
    <mergeCell ref="A12:A13"/>
    <mergeCell ref="A14:A1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34"/>
  <sheetViews>
    <sheetView topLeftCell="C1" workbookViewId="0">
      <selection activeCell="C35" sqref="C35"/>
    </sheetView>
  </sheetViews>
  <sheetFormatPr baseColWidth="10" defaultColWidth="11.28515625" defaultRowHeight="12.75" x14ac:dyDescent="0.2"/>
  <cols>
    <col min="1" max="1" width="9.85546875" style="17" bestFit="1" customWidth="1"/>
    <col min="2" max="2" width="33.140625" style="17" bestFit="1" customWidth="1"/>
    <col min="3" max="3" width="4.42578125" style="17" bestFit="1" customWidth="1"/>
    <col min="4" max="4" width="4" style="17" bestFit="1" customWidth="1"/>
    <col min="5" max="6" width="4.42578125" style="17" bestFit="1" customWidth="1"/>
    <col min="7" max="7" width="3.85546875" style="17" bestFit="1" customWidth="1"/>
    <col min="8" max="8" width="4.140625" style="17" bestFit="1" customWidth="1"/>
    <col min="9" max="9" width="4.7109375" style="17" bestFit="1" customWidth="1"/>
    <col min="10" max="10" width="4.42578125" style="17" bestFit="1" customWidth="1"/>
    <col min="11" max="11" width="4" style="17" bestFit="1" customWidth="1"/>
    <col min="12" max="33" width="4.7109375" style="17" bestFit="1" customWidth="1"/>
    <col min="34" max="34" width="9.28515625" style="17" bestFit="1" customWidth="1"/>
    <col min="35" max="16384" width="11.28515625" style="17"/>
  </cols>
  <sheetData>
    <row r="2" spans="1:34" x14ac:dyDescent="0.2">
      <c r="B2" s="66" t="s">
        <v>14</v>
      </c>
      <c r="C2" s="34">
        <v>42917</v>
      </c>
      <c r="D2" s="34">
        <f>+C2+1</f>
        <v>42918</v>
      </c>
      <c r="E2" s="34">
        <f t="shared" ref="E2:AG3" si="0">+D2+1</f>
        <v>42919</v>
      </c>
      <c r="F2" s="34">
        <f t="shared" si="0"/>
        <v>42920</v>
      </c>
      <c r="G2" s="34">
        <f t="shared" si="0"/>
        <v>42921</v>
      </c>
      <c r="H2" s="34">
        <f t="shared" si="0"/>
        <v>42922</v>
      </c>
      <c r="I2" s="34">
        <f t="shared" si="0"/>
        <v>42923</v>
      </c>
      <c r="J2" s="34">
        <f t="shared" si="0"/>
        <v>42924</v>
      </c>
      <c r="K2" s="34">
        <f t="shared" si="0"/>
        <v>42925</v>
      </c>
      <c r="L2" s="34">
        <f t="shared" si="0"/>
        <v>42926</v>
      </c>
      <c r="M2" s="34">
        <f t="shared" si="0"/>
        <v>42927</v>
      </c>
      <c r="N2" s="34">
        <f t="shared" si="0"/>
        <v>42928</v>
      </c>
      <c r="O2" s="34">
        <f t="shared" si="0"/>
        <v>42929</v>
      </c>
      <c r="P2" s="34">
        <f t="shared" si="0"/>
        <v>42930</v>
      </c>
      <c r="Q2" s="34">
        <f t="shared" si="0"/>
        <v>42931</v>
      </c>
      <c r="R2" s="34">
        <f t="shared" si="0"/>
        <v>42932</v>
      </c>
      <c r="S2" s="34">
        <f t="shared" si="0"/>
        <v>42933</v>
      </c>
      <c r="T2" s="34">
        <f t="shared" si="0"/>
        <v>42934</v>
      </c>
      <c r="U2" s="34">
        <f t="shared" si="0"/>
        <v>42935</v>
      </c>
      <c r="V2" s="34">
        <f t="shared" si="0"/>
        <v>42936</v>
      </c>
      <c r="W2" s="34">
        <f t="shared" si="0"/>
        <v>42937</v>
      </c>
      <c r="X2" s="34">
        <f t="shared" si="0"/>
        <v>42938</v>
      </c>
      <c r="Y2" s="34">
        <f t="shared" si="0"/>
        <v>42939</v>
      </c>
      <c r="Z2" s="34">
        <f t="shared" si="0"/>
        <v>42940</v>
      </c>
      <c r="AA2" s="34">
        <f t="shared" si="0"/>
        <v>42941</v>
      </c>
      <c r="AB2" s="34">
        <f t="shared" si="0"/>
        <v>42942</v>
      </c>
      <c r="AC2" s="34">
        <f t="shared" si="0"/>
        <v>42943</v>
      </c>
      <c r="AD2" s="34">
        <f t="shared" si="0"/>
        <v>42944</v>
      </c>
      <c r="AE2" s="34">
        <f t="shared" si="0"/>
        <v>42945</v>
      </c>
      <c r="AF2" s="34">
        <f t="shared" si="0"/>
        <v>42946</v>
      </c>
      <c r="AG2" s="34">
        <f t="shared" si="0"/>
        <v>42947</v>
      </c>
      <c r="AH2" s="64" t="s">
        <v>20</v>
      </c>
    </row>
    <row r="3" spans="1:34" x14ac:dyDescent="0.2">
      <c r="B3" s="66"/>
      <c r="C3" s="3">
        <f>+C2</f>
        <v>42917</v>
      </c>
      <c r="D3" s="3">
        <f>+C3+1</f>
        <v>42918</v>
      </c>
      <c r="E3" s="3">
        <f t="shared" si="0"/>
        <v>42919</v>
      </c>
      <c r="F3" s="3">
        <f t="shared" si="0"/>
        <v>42920</v>
      </c>
      <c r="G3" s="3">
        <f t="shared" si="0"/>
        <v>42921</v>
      </c>
      <c r="H3" s="3">
        <f t="shared" si="0"/>
        <v>42922</v>
      </c>
      <c r="I3" s="3">
        <f t="shared" si="0"/>
        <v>42923</v>
      </c>
      <c r="J3" s="3">
        <f t="shared" si="0"/>
        <v>42924</v>
      </c>
      <c r="K3" s="3">
        <f t="shared" si="0"/>
        <v>42925</v>
      </c>
      <c r="L3" s="3">
        <f t="shared" si="0"/>
        <v>42926</v>
      </c>
      <c r="M3" s="3">
        <f t="shared" si="0"/>
        <v>42927</v>
      </c>
      <c r="N3" s="3">
        <f t="shared" si="0"/>
        <v>42928</v>
      </c>
      <c r="O3" s="3">
        <f t="shared" si="0"/>
        <v>42929</v>
      </c>
      <c r="P3" s="3">
        <f t="shared" si="0"/>
        <v>42930</v>
      </c>
      <c r="Q3" s="3">
        <f t="shared" si="0"/>
        <v>42931</v>
      </c>
      <c r="R3" s="3">
        <f t="shared" si="0"/>
        <v>42932</v>
      </c>
      <c r="S3" s="3">
        <f t="shared" si="0"/>
        <v>42933</v>
      </c>
      <c r="T3" s="3">
        <f t="shared" si="0"/>
        <v>42934</v>
      </c>
      <c r="U3" s="3">
        <f t="shared" si="0"/>
        <v>42935</v>
      </c>
      <c r="V3" s="3">
        <f t="shared" si="0"/>
        <v>42936</v>
      </c>
      <c r="W3" s="3">
        <f t="shared" si="0"/>
        <v>42937</v>
      </c>
      <c r="X3" s="3">
        <f t="shared" si="0"/>
        <v>42938</v>
      </c>
      <c r="Y3" s="3">
        <f t="shared" si="0"/>
        <v>42939</v>
      </c>
      <c r="Z3" s="3">
        <f t="shared" si="0"/>
        <v>42940</v>
      </c>
      <c r="AA3" s="3">
        <f t="shared" si="0"/>
        <v>42941</v>
      </c>
      <c r="AB3" s="3">
        <f t="shared" si="0"/>
        <v>42942</v>
      </c>
      <c r="AC3" s="3">
        <f t="shared" si="0"/>
        <v>42943</v>
      </c>
      <c r="AD3" s="3">
        <f t="shared" si="0"/>
        <v>42944</v>
      </c>
      <c r="AE3" s="3">
        <f t="shared" si="0"/>
        <v>42945</v>
      </c>
      <c r="AF3" s="3">
        <f t="shared" si="0"/>
        <v>42946</v>
      </c>
      <c r="AG3" s="3">
        <f t="shared" si="0"/>
        <v>42947</v>
      </c>
      <c r="AH3" s="65"/>
    </row>
    <row r="4" spans="1:34" x14ac:dyDescent="0.2">
      <c r="B4" s="16" t="s">
        <v>11</v>
      </c>
      <c r="C4" s="15">
        <f>+Données!$C$4</f>
        <v>91</v>
      </c>
      <c r="D4" s="15">
        <f>+Données!$C$4</f>
        <v>91</v>
      </c>
      <c r="E4" s="15">
        <f>+Données!$C$4</f>
        <v>91</v>
      </c>
      <c r="F4" s="15">
        <f>+Données!$C$4</f>
        <v>91</v>
      </c>
      <c r="G4" s="15">
        <f>+Données!$C$4</f>
        <v>91</v>
      </c>
      <c r="H4" s="15">
        <f>+Données!$C$4</f>
        <v>91</v>
      </c>
      <c r="I4" s="15">
        <f>+Données!$C$4</f>
        <v>91</v>
      </c>
      <c r="J4" s="15">
        <f>+Données!$C$4</f>
        <v>91</v>
      </c>
      <c r="K4" s="15">
        <f>+Données!$C$4</f>
        <v>91</v>
      </c>
      <c r="L4" s="15">
        <f>+Données!$C$4</f>
        <v>91</v>
      </c>
      <c r="M4" s="15">
        <f>+Données!$C$4</f>
        <v>91</v>
      </c>
      <c r="N4" s="15">
        <f>+Données!$C$4</f>
        <v>91</v>
      </c>
      <c r="O4" s="15">
        <f>+Données!$C$4</f>
        <v>91</v>
      </c>
      <c r="P4" s="15">
        <f>+Données!$C$4</f>
        <v>91</v>
      </c>
      <c r="Q4" s="15">
        <f>+Données!$C$4</f>
        <v>91</v>
      </c>
      <c r="R4" s="15">
        <f>+Données!$C$4</f>
        <v>91</v>
      </c>
      <c r="S4" s="15">
        <f>+Données!$C$4</f>
        <v>91</v>
      </c>
      <c r="T4" s="15">
        <f>+Données!$C$4</f>
        <v>91</v>
      </c>
      <c r="U4" s="15">
        <f>+Données!$C$4</f>
        <v>91</v>
      </c>
      <c r="V4" s="15">
        <f>+Données!$C$4</f>
        <v>91</v>
      </c>
      <c r="W4" s="15">
        <f>+Données!$C$4</f>
        <v>91</v>
      </c>
      <c r="X4" s="15">
        <f>+Données!$C$4</f>
        <v>91</v>
      </c>
      <c r="Y4" s="15">
        <f>+Données!$C$4</f>
        <v>91</v>
      </c>
      <c r="Z4" s="15">
        <f>+Données!$C$4</f>
        <v>91</v>
      </c>
      <c r="AA4" s="15">
        <f>+Données!$C$4</f>
        <v>91</v>
      </c>
      <c r="AB4" s="15">
        <f>+Données!$C$4</f>
        <v>91</v>
      </c>
      <c r="AC4" s="15">
        <f>+Données!$C$4</f>
        <v>91</v>
      </c>
      <c r="AD4" s="15">
        <f>+Données!$C$4</f>
        <v>91</v>
      </c>
      <c r="AE4" s="15">
        <f>+Données!$C$4</f>
        <v>91</v>
      </c>
      <c r="AF4" s="15">
        <f>+Données!$C$4</f>
        <v>91</v>
      </c>
      <c r="AG4" s="15">
        <f>+Données!$C$4</f>
        <v>91</v>
      </c>
      <c r="AH4" s="15">
        <f>SUM(C4:AG4)</f>
        <v>2821</v>
      </c>
    </row>
    <row r="5" spans="1:34" x14ac:dyDescent="0.2">
      <c r="B5" s="16" t="s">
        <v>15</v>
      </c>
      <c r="C5" s="15">
        <f>+C8+C10+C12+C14+C16+C18+C20+C22</f>
        <v>0</v>
      </c>
      <c r="D5" s="15">
        <f t="shared" ref="D5:AG5" si="1">+D8+D10+D12+D14+D16+D18+D20+D22</f>
        <v>0</v>
      </c>
      <c r="E5" s="15">
        <f t="shared" si="1"/>
        <v>0</v>
      </c>
      <c r="F5" s="15">
        <f t="shared" si="1"/>
        <v>0</v>
      </c>
      <c r="G5" s="15">
        <f t="shared" si="1"/>
        <v>0</v>
      </c>
      <c r="H5" s="15">
        <f t="shared" si="1"/>
        <v>0</v>
      </c>
      <c r="I5" s="15">
        <f t="shared" si="1"/>
        <v>0</v>
      </c>
      <c r="J5" s="15">
        <f t="shared" si="1"/>
        <v>0</v>
      </c>
      <c r="K5" s="15">
        <f t="shared" si="1"/>
        <v>0</v>
      </c>
      <c r="L5" s="15">
        <f t="shared" si="1"/>
        <v>0</v>
      </c>
      <c r="M5" s="15">
        <f t="shared" si="1"/>
        <v>0</v>
      </c>
      <c r="N5" s="15">
        <f t="shared" si="1"/>
        <v>0</v>
      </c>
      <c r="O5" s="15">
        <f t="shared" si="1"/>
        <v>0</v>
      </c>
      <c r="P5" s="15">
        <f t="shared" si="1"/>
        <v>0</v>
      </c>
      <c r="Q5" s="15">
        <f t="shared" si="1"/>
        <v>0</v>
      </c>
      <c r="R5" s="15">
        <f t="shared" si="1"/>
        <v>0</v>
      </c>
      <c r="S5" s="15">
        <f t="shared" si="1"/>
        <v>0</v>
      </c>
      <c r="T5" s="15">
        <f t="shared" si="1"/>
        <v>0</v>
      </c>
      <c r="U5" s="15">
        <f t="shared" si="1"/>
        <v>0</v>
      </c>
      <c r="V5" s="15">
        <f t="shared" si="1"/>
        <v>0</v>
      </c>
      <c r="W5" s="15">
        <f t="shared" si="1"/>
        <v>0</v>
      </c>
      <c r="X5" s="15">
        <f t="shared" si="1"/>
        <v>0</v>
      </c>
      <c r="Y5" s="15">
        <f t="shared" si="1"/>
        <v>0</v>
      </c>
      <c r="Z5" s="15">
        <f t="shared" si="1"/>
        <v>0</v>
      </c>
      <c r="AA5" s="15">
        <f t="shared" si="1"/>
        <v>0</v>
      </c>
      <c r="AB5" s="15">
        <f t="shared" si="1"/>
        <v>0</v>
      </c>
      <c r="AC5" s="15">
        <f t="shared" si="1"/>
        <v>0</v>
      </c>
      <c r="AD5" s="15">
        <f t="shared" si="1"/>
        <v>0</v>
      </c>
      <c r="AE5" s="15">
        <f t="shared" si="1"/>
        <v>0</v>
      </c>
      <c r="AF5" s="15">
        <f t="shared" si="1"/>
        <v>0</v>
      </c>
      <c r="AG5" s="15">
        <f t="shared" si="1"/>
        <v>0</v>
      </c>
      <c r="AH5" s="52">
        <f>SUM(C5:AG5)</f>
        <v>0</v>
      </c>
    </row>
    <row r="6" spans="1:34" x14ac:dyDescent="0.2">
      <c r="B6" s="16" t="s">
        <v>12</v>
      </c>
      <c r="C6" s="5">
        <f>+C5/C4</f>
        <v>0</v>
      </c>
      <c r="D6" s="5">
        <f t="shared" ref="D6:AH6" si="2">+D5/D4</f>
        <v>0</v>
      </c>
      <c r="E6" s="5">
        <f t="shared" si="2"/>
        <v>0</v>
      </c>
      <c r="F6" s="5">
        <f t="shared" si="2"/>
        <v>0</v>
      </c>
      <c r="G6" s="5">
        <f t="shared" si="2"/>
        <v>0</v>
      </c>
      <c r="H6" s="5">
        <f t="shared" si="2"/>
        <v>0</v>
      </c>
      <c r="I6" s="5">
        <f t="shared" si="2"/>
        <v>0</v>
      </c>
      <c r="J6" s="5">
        <f t="shared" si="2"/>
        <v>0</v>
      </c>
      <c r="K6" s="5">
        <f t="shared" si="2"/>
        <v>0</v>
      </c>
      <c r="L6" s="5">
        <f t="shared" si="2"/>
        <v>0</v>
      </c>
      <c r="M6" s="5">
        <f t="shared" si="2"/>
        <v>0</v>
      </c>
      <c r="N6" s="5">
        <f t="shared" si="2"/>
        <v>0</v>
      </c>
      <c r="O6" s="5">
        <f t="shared" si="2"/>
        <v>0</v>
      </c>
      <c r="P6" s="5">
        <f t="shared" si="2"/>
        <v>0</v>
      </c>
      <c r="Q6" s="5">
        <f t="shared" si="2"/>
        <v>0</v>
      </c>
      <c r="R6" s="5">
        <f t="shared" si="2"/>
        <v>0</v>
      </c>
      <c r="S6" s="5">
        <f t="shared" si="2"/>
        <v>0</v>
      </c>
      <c r="T6" s="5">
        <f t="shared" si="2"/>
        <v>0</v>
      </c>
      <c r="U6" s="5">
        <f t="shared" si="2"/>
        <v>0</v>
      </c>
      <c r="V6" s="5">
        <f t="shared" si="2"/>
        <v>0</v>
      </c>
      <c r="W6" s="5">
        <f t="shared" si="2"/>
        <v>0</v>
      </c>
      <c r="X6" s="5">
        <f t="shared" si="2"/>
        <v>0</v>
      </c>
      <c r="Y6" s="5">
        <f t="shared" si="2"/>
        <v>0</v>
      </c>
      <c r="Z6" s="5">
        <f t="shared" si="2"/>
        <v>0</v>
      </c>
      <c r="AA6" s="5">
        <f t="shared" si="2"/>
        <v>0</v>
      </c>
      <c r="AB6" s="5">
        <f t="shared" si="2"/>
        <v>0</v>
      </c>
      <c r="AC6" s="5">
        <f t="shared" si="2"/>
        <v>0</v>
      </c>
      <c r="AD6" s="5">
        <f t="shared" si="2"/>
        <v>0</v>
      </c>
      <c r="AE6" s="5">
        <f t="shared" si="2"/>
        <v>0</v>
      </c>
      <c r="AF6" s="5">
        <f t="shared" si="2"/>
        <v>0</v>
      </c>
      <c r="AG6" s="5">
        <f t="shared" si="2"/>
        <v>0</v>
      </c>
      <c r="AH6" s="53">
        <f t="shared" si="2"/>
        <v>0</v>
      </c>
    </row>
    <row r="7" spans="1:34" x14ac:dyDescent="0.2"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</row>
    <row r="8" spans="1:34" ht="14.25" customHeight="1" x14ac:dyDescent="0.2">
      <c r="A8" s="67" t="s">
        <v>0</v>
      </c>
      <c r="B8" s="18" t="s">
        <v>16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35">
        <f>SUM(C8:AG8)</f>
        <v>0</v>
      </c>
    </row>
    <row r="9" spans="1:34" ht="14.25" customHeight="1" x14ac:dyDescent="0.2">
      <c r="A9" s="67"/>
      <c r="B9" s="16" t="s">
        <v>17</v>
      </c>
      <c r="C9" s="5">
        <f>C8/(Données!$E$8-C27)</f>
        <v>0</v>
      </c>
      <c r="D9" s="5">
        <f>D8/(Données!$E$8-D27)</f>
        <v>0</v>
      </c>
      <c r="E9" s="5">
        <f>E8/(Données!$E$8-E27)</f>
        <v>0</v>
      </c>
      <c r="F9" s="5">
        <f>F8/(Données!$E$8-F27)</f>
        <v>0</v>
      </c>
      <c r="G9" s="5">
        <f>G8/(Données!$E$8-G27)</f>
        <v>0</v>
      </c>
      <c r="H9" s="5">
        <f>H8/(Données!$E$8-H27)</f>
        <v>0</v>
      </c>
      <c r="I9" s="5">
        <f>I8/(Données!$E$8-I27)</f>
        <v>0</v>
      </c>
      <c r="J9" s="5">
        <f>J8/(Données!$E$8-J27)</f>
        <v>0</v>
      </c>
      <c r="K9" s="5">
        <f>K8/(Données!$E$8-K27)</f>
        <v>0</v>
      </c>
      <c r="L9" s="5">
        <f>L8/(Données!$E$8-L27)</f>
        <v>0</v>
      </c>
      <c r="M9" s="5">
        <f>M8/(Données!$E$8-M27)</f>
        <v>0</v>
      </c>
      <c r="N9" s="5">
        <f>N8/(Données!$E$8-N27)</f>
        <v>0</v>
      </c>
      <c r="O9" s="5">
        <f>O8/(Données!$E$8-O27)</f>
        <v>0</v>
      </c>
      <c r="P9" s="5">
        <f>P8/(Données!$E$8-P27)</f>
        <v>0</v>
      </c>
      <c r="Q9" s="5">
        <f>Q8/(Données!$E$8-Q27)</f>
        <v>0</v>
      </c>
      <c r="R9" s="5">
        <f>R8/(Données!$E$8-R27)</f>
        <v>0</v>
      </c>
      <c r="S9" s="5">
        <f>S8/(Données!$E$8-S27)</f>
        <v>0</v>
      </c>
      <c r="T9" s="5">
        <f>T8/(Données!$E$8-T27)</f>
        <v>0</v>
      </c>
      <c r="U9" s="5">
        <f>U8/(Données!$E$8-U27)</f>
        <v>0</v>
      </c>
      <c r="V9" s="5">
        <f>V8/(Données!$E$8-V27)</f>
        <v>0</v>
      </c>
      <c r="W9" s="5">
        <f>W8/(Données!$E$8-W27)</f>
        <v>0</v>
      </c>
      <c r="X9" s="5">
        <f>X8/(Données!$E$8-X27)</f>
        <v>0</v>
      </c>
      <c r="Y9" s="5">
        <f>Y8/(Données!$E$8-Y27)</f>
        <v>0</v>
      </c>
      <c r="Z9" s="5">
        <f>Z8/(Données!$E$8-Z27)</f>
        <v>0</v>
      </c>
      <c r="AA9" s="5">
        <f>AA8/(Données!$E$8-AA27)</f>
        <v>0</v>
      </c>
      <c r="AB9" s="5">
        <f>AB8/(Données!$E$8-AB27)</f>
        <v>0</v>
      </c>
      <c r="AC9" s="5">
        <f>AC8/(Données!$E$8-AC27)</f>
        <v>0</v>
      </c>
      <c r="AD9" s="5">
        <f>AD8/(Données!$E$8-AD27)</f>
        <v>0</v>
      </c>
      <c r="AE9" s="5">
        <f>AE8/(Données!$E$8-AE27)</f>
        <v>0</v>
      </c>
      <c r="AF9" s="5">
        <f>AF8/(Données!$E$8-AF27)</f>
        <v>0</v>
      </c>
      <c r="AG9" s="5">
        <f>AG8/(Données!$E$8-AG27)</f>
        <v>0</v>
      </c>
      <c r="AH9" s="44" t="e">
        <f>AH8/(Données!$E$15-AH27)</f>
        <v>#DIV/0!</v>
      </c>
    </row>
    <row r="10" spans="1:34" x14ac:dyDescent="0.2">
      <c r="A10" s="74" t="s">
        <v>1</v>
      </c>
      <c r="B10" s="19" t="s">
        <v>16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36">
        <f>SUM(C10:AG10)</f>
        <v>0</v>
      </c>
    </row>
    <row r="11" spans="1:34" x14ac:dyDescent="0.2">
      <c r="A11" s="74"/>
      <c r="B11" s="16" t="s">
        <v>17</v>
      </c>
      <c r="C11" s="5">
        <f>C10/(Données!$F$8-C28)</f>
        <v>0</v>
      </c>
      <c r="D11" s="5">
        <f>D10/(Données!$F$8-D28)</f>
        <v>0</v>
      </c>
      <c r="E11" s="5">
        <f>E10/(Données!$F$8-E28)</f>
        <v>0</v>
      </c>
      <c r="F11" s="5">
        <f>F10/(Données!$F$8-F28)</f>
        <v>0</v>
      </c>
      <c r="G11" s="5">
        <f>G10/(Données!$F$8-G28)</f>
        <v>0</v>
      </c>
      <c r="H11" s="5">
        <f>H10/(Données!$F$8-H28)</f>
        <v>0</v>
      </c>
      <c r="I11" s="5">
        <f>I10/(Données!$F$8-I28)</f>
        <v>0</v>
      </c>
      <c r="J11" s="5">
        <f>J10/(Données!$F$8-J28)</f>
        <v>0</v>
      </c>
      <c r="K11" s="5">
        <f>K10/(Données!$F$8-K28)</f>
        <v>0</v>
      </c>
      <c r="L11" s="5">
        <f>L10/(Données!$F$8-L28)</f>
        <v>0</v>
      </c>
      <c r="M11" s="5">
        <f>M10/(Données!$F$8-M28)</f>
        <v>0</v>
      </c>
      <c r="N11" s="5">
        <f>N10/(Données!$F$8-N28)</f>
        <v>0</v>
      </c>
      <c r="O11" s="5">
        <f>O10/(Données!$F$8-O28)</f>
        <v>0</v>
      </c>
      <c r="P11" s="5">
        <f>P10/(Données!$F$8-P28)</f>
        <v>0</v>
      </c>
      <c r="Q11" s="5">
        <f>Q10/(Données!$F$8-Q28)</f>
        <v>0</v>
      </c>
      <c r="R11" s="5">
        <f>R10/(Données!$F$8-R28)</f>
        <v>0</v>
      </c>
      <c r="S11" s="5">
        <f>S10/(Données!$F$8-S28)</f>
        <v>0</v>
      </c>
      <c r="T11" s="5">
        <f>T10/(Données!$F$8-T28)</f>
        <v>0</v>
      </c>
      <c r="U11" s="5">
        <f>U10/(Données!$F$8-U28)</f>
        <v>0</v>
      </c>
      <c r="V11" s="5">
        <f>V10/(Données!$F$8-V28)</f>
        <v>0</v>
      </c>
      <c r="W11" s="5">
        <f>W10/(Données!$F$8-W28)</f>
        <v>0</v>
      </c>
      <c r="X11" s="5">
        <f>X10/(Données!$F$8-X28)</f>
        <v>0</v>
      </c>
      <c r="Y11" s="5">
        <f>Y10/(Données!$F$8-Y28)</f>
        <v>0</v>
      </c>
      <c r="Z11" s="5">
        <f>Z10/(Données!$F$8-Z28)</f>
        <v>0</v>
      </c>
      <c r="AA11" s="5">
        <f>AA10/(Données!$F$8-AA28)</f>
        <v>0</v>
      </c>
      <c r="AB11" s="5">
        <f>AB10/(Données!$F$8-AB28)</f>
        <v>0</v>
      </c>
      <c r="AC11" s="5">
        <f>AC10/(Données!$F$8-AC28)</f>
        <v>0</v>
      </c>
      <c r="AD11" s="5">
        <f>AD10/(Données!$F$8-AD28)</f>
        <v>0</v>
      </c>
      <c r="AE11" s="5">
        <f>AE10/(Données!$F$8-AE28)</f>
        <v>0</v>
      </c>
      <c r="AF11" s="5">
        <f>AF10/(Données!$F$8-AF28)</f>
        <v>0</v>
      </c>
      <c r="AG11" s="5">
        <f>AG10/(Données!$F$8-AG28)</f>
        <v>0</v>
      </c>
      <c r="AH11" s="45" t="e">
        <f>AH10/(Données!$F$15-AH28)</f>
        <v>#DIV/0!</v>
      </c>
    </row>
    <row r="12" spans="1:34" x14ac:dyDescent="0.2">
      <c r="A12" s="73" t="s">
        <v>2</v>
      </c>
      <c r="B12" s="20" t="s">
        <v>16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37">
        <f>SUM(C12:AG12)</f>
        <v>0</v>
      </c>
    </row>
    <row r="13" spans="1:34" x14ac:dyDescent="0.2">
      <c r="A13" s="73"/>
      <c r="B13" s="16" t="s">
        <v>17</v>
      </c>
      <c r="C13" s="5">
        <f>C12/(Données!$G$8-C29)</f>
        <v>0</v>
      </c>
      <c r="D13" s="5">
        <f>D12/(Données!$G$8-D29)</f>
        <v>0</v>
      </c>
      <c r="E13" s="5">
        <f>E12/(Données!$G$8-E29)</f>
        <v>0</v>
      </c>
      <c r="F13" s="5">
        <f>F12/(Données!$G$8-F29)</f>
        <v>0</v>
      </c>
      <c r="G13" s="5">
        <f>G12/(Données!$G$8-G29)</f>
        <v>0</v>
      </c>
      <c r="H13" s="5">
        <f>H12/(Données!$G$8-H29)</f>
        <v>0</v>
      </c>
      <c r="I13" s="5">
        <f>I12/(Données!$G$8-I29)</f>
        <v>0</v>
      </c>
      <c r="J13" s="5">
        <f>J12/(Données!$G$8-J29)</f>
        <v>0</v>
      </c>
      <c r="K13" s="5">
        <f>K12/(Données!$G$8-K29)</f>
        <v>0</v>
      </c>
      <c r="L13" s="5">
        <f>L12/(Données!$G$8-L29)</f>
        <v>0</v>
      </c>
      <c r="M13" s="5">
        <f>M12/(Données!$G$8-M29)</f>
        <v>0</v>
      </c>
      <c r="N13" s="5">
        <f>N12/(Données!$G$8-N29)</f>
        <v>0</v>
      </c>
      <c r="O13" s="5">
        <f>O12/(Données!$G$8-O29)</f>
        <v>0</v>
      </c>
      <c r="P13" s="5">
        <f>P12/(Données!$G$8-P29)</f>
        <v>0</v>
      </c>
      <c r="Q13" s="5">
        <f>Q12/(Données!$G$8-Q29)</f>
        <v>0</v>
      </c>
      <c r="R13" s="5">
        <f>R12/(Données!$G$8-R29)</f>
        <v>0</v>
      </c>
      <c r="S13" s="5">
        <f>S12/(Données!$G$8-S29)</f>
        <v>0</v>
      </c>
      <c r="T13" s="5">
        <f>T12/(Données!$G$8-T29)</f>
        <v>0</v>
      </c>
      <c r="U13" s="5">
        <f>U12/(Données!$G$8-U29)</f>
        <v>0</v>
      </c>
      <c r="V13" s="5">
        <f>V12/(Données!$G$8-V29)</f>
        <v>0</v>
      </c>
      <c r="W13" s="5">
        <f>W12/(Données!$G$8-W29)</f>
        <v>0</v>
      </c>
      <c r="X13" s="5">
        <f>X12/(Données!$G$8-X29)</f>
        <v>0</v>
      </c>
      <c r="Y13" s="5">
        <f>Y12/(Données!$G$8-Y29)</f>
        <v>0</v>
      </c>
      <c r="Z13" s="5">
        <f>Z12/(Données!$G$8-Z29)</f>
        <v>0</v>
      </c>
      <c r="AA13" s="5">
        <f>AA12/(Données!$G$8-AA29)</f>
        <v>0</v>
      </c>
      <c r="AB13" s="5">
        <f>AB12/(Données!$G$8-AB29)</f>
        <v>0</v>
      </c>
      <c r="AC13" s="5">
        <f>AC12/(Données!$G$8-AC29)</f>
        <v>0</v>
      </c>
      <c r="AD13" s="5">
        <f>AD12/(Données!$G$8-AD29)</f>
        <v>0</v>
      </c>
      <c r="AE13" s="5">
        <f>AE12/(Données!$G$8-AE29)</f>
        <v>0</v>
      </c>
      <c r="AF13" s="5">
        <f>AF12/(Données!$G$8-AF29)</f>
        <v>0</v>
      </c>
      <c r="AG13" s="5">
        <f>AG12/(Données!$G$8-AG29)</f>
        <v>0</v>
      </c>
      <c r="AH13" s="46" t="e">
        <f>AH12/(Données!$G$15-AH29)</f>
        <v>#DIV/0!</v>
      </c>
    </row>
    <row r="14" spans="1:34" x14ac:dyDescent="0.2">
      <c r="A14" s="72" t="s">
        <v>3</v>
      </c>
      <c r="B14" s="21" t="s">
        <v>16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38">
        <f>SUM(C14:AG14)</f>
        <v>0</v>
      </c>
    </row>
    <row r="15" spans="1:34" x14ac:dyDescent="0.2">
      <c r="A15" s="72"/>
      <c r="B15" s="16" t="s">
        <v>17</v>
      </c>
      <c r="C15" s="5">
        <f>C14/(Données!$H$8-C30)</f>
        <v>0</v>
      </c>
      <c r="D15" s="5">
        <f>D14/(Données!$H$8-D30)</f>
        <v>0</v>
      </c>
      <c r="E15" s="5">
        <f>E14/(Données!$H$8-E30)</f>
        <v>0</v>
      </c>
      <c r="F15" s="5">
        <f>F14/(Données!$H$8-F30)</f>
        <v>0</v>
      </c>
      <c r="G15" s="5">
        <f>G14/(Données!$H$8-G30)</f>
        <v>0</v>
      </c>
      <c r="H15" s="5">
        <f>H14/(Données!$H$8-H30)</f>
        <v>0</v>
      </c>
      <c r="I15" s="5">
        <f>I14/(Données!$H$8-I30)</f>
        <v>0</v>
      </c>
      <c r="J15" s="5">
        <f>J14/(Données!$H$8-J30)</f>
        <v>0</v>
      </c>
      <c r="K15" s="5">
        <f>K14/(Données!$H$8-K30)</f>
        <v>0</v>
      </c>
      <c r="L15" s="5">
        <f>L14/(Données!$H$8-L30)</f>
        <v>0</v>
      </c>
      <c r="M15" s="5">
        <f>M14/(Données!$H$8-M30)</f>
        <v>0</v>
      </c>
      <c r="N15" s="5">
        <f>N14/(Données!$H$8-N30)</f>
        <v>0</v>
      </c>
      <c r="O15" s="5">
        <f>O14/(Données!$H$8-O30)</f>
        <v>0</v>
      </c>
      <c r="P15" s="5">
        <f>P14/(Données!$H$8-P30)</f>
        <v>0</v>
      </c>
      <c r="Q15" s="5">
        <f>Q14/(Données!$H$8-Q30)</f>
        <v>0</v>
      </c>
      <c r="R15" s="5">
        <f>R14/(Données!$H$8-R30)</f>
        <v>0</v>
      </c>
      <c r="S15" s="5">
        <f>S14/(Données!$H$8-S30)</f>
        <v>0</v>
      </c>
      <c r="T15" s="5">
        <f>T14/(Données!$H$8-T30)</f>
        <v>0</v>
      </c>
      <c r="U15" s="5">
        <f>U14/(Données!$H$8-U30)</f>
        <v>0</v>
      </c>
      <c r="V15" s="5">
        <f>V14/(Données!$H$8-V30)</f>
        <v>0</v>
      </c>
      <c r="W15" s="5">
        <f>W14/(Données!$H$8-W30)</f>
        <v>0</v>
      </c>
      <c r="X15" s="5">
        <f>X14/(Données!$H$8-X30)</f>
        <v>0</v>
      </c>
      <c r="Y15" s="5">
        <f>Y14/(Données!$H$8-Y30)</f>
        <v>0</v>
      </c>
      <c r="Z15" s="5">
        <f>Z14/(Données!$H$8-Z30)</f>
        <v>0</v>
      </c>
      <c r="AA15" s="5">
        <f>AA14/(Données!$H$8-AA30)</f>
        <v>0</v>
      </c>
      <c r="AB15" s="5">
        <f>AB14/(Données!$H$8-AB30)</f>
        <v>0</v>
      </c>
      <c r="AC15" s="5">
        <f>AC14/(Données!$H$8-AC30)</f>
        <v>0</v>
      </c>
      <c r="AD15" s="5">
        <f>AD14/(Données!$H$8-AD30)</f>
        <v>0</v>
      </c>
      <c r="AE15" s="5">
        <f>AE14/(Données!$H$8-AE30)</f>
        <v>0</v>
      </c>
      <c r="AF15" s="5">
        <f>AF14/(Données!$H$8-AF30)</f>
        <v>0</v>
      </c>
      <c r="AG15" s="5">
        <f>AG14/(Données!$H$8-AG30)</f>
        <v>0</v>
      </c>
      <c r="AH15" s="47" t="e">
        <f>AH14/(Données!$H$15-AH30)</f>
        <v>#DIV/0!</v>
      </c>
    </row>
    <row r="16" spans="1:34" x14ac:dyDescent="0.2">
      <c r="A16" s="71" t="s">
        <v>4</v>
      </c>
      <c r="B16" s="22" t="s">
        <v>16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9">
        <f>SUM(C16:AG16)</f>
        <v>0</v>
      </c>
    </row>
    <row r="17" spans="1:34" x14ac:dyDescent="0.2">
      <c r="A17" s="71"/>
      <c r="B17" s="16" t="s">
        <v>17</v>
      </c>
      <c r="C17" s="5">
        <f>C16/(Données!$I$8-C31)</f>
        <v>0</v>
      </c>
      <c r="D17" s="5">
        <f>D16/(Données!$I$8-D31)</f>
        <v>0</v>
      </c>
      <c r="E17" s="5">
        <f>E16/(Données!$I$8-E31)</f>
        <v>0</v>
      </c>
      <c r="F17" s="5">
        <f>F16/(Données!$I$8-F31)</f>
        <v>0</v>
      </c>
      <c r="G17" s="5">
        <f>G16/(Données!$I$8-G31)</f>
        <v>0</v>
      </c>
      <c r="H17" s="5">
        <f>H16/(Données!$I$8-H31)</f>
        <v>0</v>
      </c>
      <c r="I17" s="5">
        <f>I16/(Données!$I$8-I31)</f>
        <v>0</v>
      </c>
      <c r="J17" s="5">
        <f>J16/(Données!$I$8-J31)</f>
        <v>0</v>
      </c>
      <c r="K17" s="5">
        <f>K16/(Données!$I$8-K31)</f>
        <v>0</v>
      </c>
      <c r="L17" s="5">
        <f>L16/(Données!$I$8-L31)</f>
        <v>0</v>
      </c>
      <c r="M17" s="5">
        <f>M16/(Données!$I$8-M31)</f>
        <v>0</v>
      </c>
      <c r="N17" s="5">
        <f>N16/(Données!$I$8-N31)</f>
        <v>0</v>
      </c>
      <c r="O17" s="5">
        <f>O16/(Données!$I$8-O31)</f>
        <v>0</v>
      </c>
      <c r="P17" s="5">
        <f>P16/(Données!$I$8-P31)</f>
        <v>0</v>
      </c>
      <c r="Q17" s="5">
        <f>Q16/(Données!$I$8-Q31)</f>
        <v>0</v>
      </c>
      <c r="R17" s="5">
        <f>R16/(Données!$I$8-R31)</f>
        <v>0</v>
      </c>
      <c r="S17" s="5">
        <f>S16/(Données!$I$8-S31)</f>
        <v>0</v>
      </c>
      <c r="T17" s="5">
        <f>T16/(Données!$I$8-T31)</f>
        <v>0</v>
      </c>
      <c r="U17" s="5">
        <f>U16/(Données!$I$8-U31)</f>
        <v>0</v>
      </c>
      <c r="V17" s="5">
        <f>V16/(Données!$I$8-V31)</f>
        <v>0</v>
      </c>
      <c r="W17" s="5">
        <f>W16/(Données!$I$8-W31)</f>
        <v>0</v>
      </c>
      <c r="X17" s="5">
        <f>X16/(Données!$I$8-X31)</f>
        <v>0</v>
      </c>
      <c r="Y17" s="5">
        <f>Y16/(Données!$I$8-Y31)</f>
        <v>0</v>
      </c>
      <c r="Z17" s="5">
        <f>Z16/(Données!$I$8-Z31)</f>
        <v>0</v>
      </c>
      <c r="AA17" s="5">
        <f>AA16/(Données!$I$8-AA31)</f>
        <v>0</v>
      </c>
      <c r="AB17" s="5">
        <f>AB16/(Données!$I$8-AB31)</f>
        <v>0</v>
      </c>
      <c r="AC17" s="5">
        <f>AC16/(Données!$I$8-AC31)</f>
        <v>0</v>
      </c>
      <c r="AD17" s="5">
        <f>AD16/(Données!$I$8-AD31)</f>
        <v>0</v>
      </c>
      <c r="AE17" s="5">
        <f>AE16/(Données!$I$8-AE31)</f>
        <v>0</v>
      </c>
      <c r="AF17" s="5">
        <f>AF16/(Données!$I$8-AF31)</f>
        <v>0</v>
      </c>
      <c r="AG17" s="5">
        <f>AG16/(Données!$I$8-AG31)</f>
        <v>0</v>
      </c>
      <c r="AH17" s="48" t="e">
        <f>AH16/(Données!$I$15-AH31)</f>
        <v>#DIV/0!</v>
      </c>
    </row>
    <row r="18" spans="1:34" x14ac:dyDescent="0.2">
      <c r="A18" s="70" t="s">
        <v>5</v>
      </c>
      <c r="B18" s="23" t="s">
        <v>16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40">
        <f>SUM(C18:AG18)</f>
        <v>0</v>
      </c>
    </row>
    <row r="19" spans="1:34" x14ac:dyDescent="0.2">
      <c r="A19" s="70"/>
      <c r="B19" s="16" t="s">
        <v>17</v>
      </c>
      <c r="C19" s="5">
        <f>C18/(Données!$J$8-C32)</f>
        <v>0</v>
      </c>
      <c r="D19" s="5">
        <f>D18/(Données!$J$8-D32)</f>
        <v>0</v>
      </c>
      <c r="E19" s="5">
        <f>E18/(Données!$J$8-E32)</f>
        <v>0</v>
      </c>
      <c r="F19" s="5">
        <f>F18/(Données!$J$8-F32)</f>
        <v>0</v>
      </c>
      <c r="G19" s="5">
        <f>G18/(Données!$J$8-G32)</f>
        <v>0</v>
      </c>
      <c r="H19" s="5">
        <f>H18/(Données!$J$8-H32)</f>
        <v>0</v>
      </c>
      <c r="I19" s="5">
        <f>I18/(Données!$J$8-I32)</f>
        <v>0</v>
      </c>
      <c r="J19" s="5">
        <f>J18/(Données!$J$8-J32)</f>
        <v>0</v>
      </c>
      <c r="K19" s="5">
        <f>K18/(Données!$J$8-K32)</f>
        <v>0</v>
      </c>
      <c r="L19" s="5">
        <f>L18/(Données!$J$8-L32)</f>
        <v>0</v>
      </c>
      <c r="M19" s="5">
        <f>M18/(Données!$J$8-M32)</f>
        <v>0</v>
      </c>
      <c r="N19" s="5">
        <f>N18/(Données!$J$8-N32)</f>
        <v>0</v>
      </c>
      <c r="O19" s="5">
        <f>O18/(Données!$J$8-O32)</f>
        <v>0</v>
      </c>
      <c r="P19" s="5">
        <f>P18/(Données!$J$8-P32)</f>
        <v>0</v>
      </c>
      <c r="Q19" s="5">
        <f>Q18/(Données!$J$8-Q32)</f>
        <v>0</v>
      </c>
      <c r="R19" s="5">
        <f>R18/(Données!$J$8-R32)</f>
        <v>0</v>
      </c>
      <c r="S19" s="5">
        <f>S18/(Données!$J$8-S32)</f>
        <v>0</v>
      </c>
      <c r="T19" s="5">
        <f>T18/(Données!$J$8-T32)</f>
        <v>0</v>
      </c>
      <c r="U19" s="5">
        <f>U18/(Données!$J$8-U32)</f>
        <v>0</v>
      </c>
      <c r="V19" s="5">
        <f>V18/(Données!$J$8-V32)</f>
        <v>0</v>
      </c>
      <c r="W19" s="5">
        <f>W18/(Données!$J$8-W32)</f>
        <v>0</v>
      </c>
      <c r="X19" s="5">
        <f>X18/(Données!$J$8-X32)</f>
        <v>0</v>
      </c>
      <c r="Y19" s="5">
        <f>Y18/(Données!$J$8-Y32)</f>
        <v>0</v>
      </c>
      <c r="Z19" s="5">
        <f>Z18/(Données!$J$8-Z32)</f>
        <v>0</v>
      </c>
      <c r="AA19" s="5">
        <f>AA18/(Données!$J$8-AA32)</f>
        <v>0</v>
      </c>
      <c r="AB19" s="5">
        <f>AB18/(Données!$J$8-AB32)</f>
        <v>0</v>
      </c>
      <c r="AC19" s="5">
        <f>AC18/(Données!$J$8-AC32)</f>
        <v>0</v>
      </c>
      <c r="AD19" s="5">
        <f>AD18/(Données!$J$8-AD32)</f>
        <v>0</v>
      </c>
      <c r="AE19" s="5">
        <f>AE18/(Données!$J$8-AE32)</f>
        <v>0</v>
      </c>
      <c r="AF19" s="5">
        <f>AF18/(Données!$J$8-AF32)</f>
        <v>0</v>
      </c>
      <c r="AG19" s="5">
        <f>AG18/(Données!$J$8-AG32)</f>
        <v>0</v>
      </c>
      <c r="AH19" s="49" t="e">
        <f>AH18/(Données!$J$15-AH32)</f>
        <v>#DIV/0!</v>
      </c>
    </row>
    <row r="20" spans="1:34" x14ac:dyDescent="0.2">
      <c r="A20" s="69" t="s">
        <v>6</v>
      </c>
      <c r="B20" s="24" t="s">
        <v>16</v>
      </c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41">
        <f>SUM(C20:AG20)</f>
        <v>0</v>
      </c>
    </row>
    <row r="21" spans="1:34" x14ac:dyDescent="0.2">
      <c r="A21" s="69"/>
      <c r="B21" s="16" t="s">
        <v>17</v>
      </c>
      <c r="C21" s="5">
        <f>C20/(Données!$K$8-C33)</f>
        <v>0</v>
      </c>
      <c r="D21" s="5">
        <f>D20/(Données!$K$8-D33)</f>
        <v>0</v>
      </c>
      <c r="E21" s="5">
        <f>E20/(Données!$K$8-E33)</f>
        <v>0</v>
      </c>
      <c r="F21" s="5">
        <f>F20/(Données!$K$8-F33)</f>
        <v>0</v>
      </c>
      <c r="G21" s="5">
        <f>G20/(Données!$K$8-G33)</f>
        <v>0</v>
      </c>
      <c r="H21" s="5">
        <f>H20/(Données!$K$8-H33)</f>
        <v>0</v>
      </c>
      <c r="I21" s="5">
        <f>I20/(Données!$K$8-I33)</f>
        <v>0</v>
      </c>
      <c r="J21" s="5">
        <f>J20/(Données!$K$8-J33)</f>
        <v>0</v>
      </c>
      <c r="K21" s="5">
        <f>K20/(Données!$K$8-K33)</f>
        <v>0</v>
      </c>
      <c r="L21" s="5">
        <f>L20/(Données!$K$8-L33)</f>
        <v>0</v>
      </c>
      <c r="M21" s="5">
        <f>M20/(Données!$K$8-M33)</f>
        <v>0</v>
      </c>
      <c r="N21" s="5">
        <f>N20/(Données!$K$8-N33)</f>
        <v>0</v>
      </c>
      <c r="O21" s="5">
        <f>O20/(Données!$K$8-O33)</f>
        <v>0</v>
      </c>
      <c r="P21" s="5">
        <f>P20/(Données!$K$8-P33)</f>
        <v>0</v>
      </c>
      <c r="Q21" s="5">
        <f>Q20/(Données!$K$8-Q33)</f>
        <v>0</v>
      </c>
      <c r="R21" s="5">
        <f>R20/(Données!$K$8-R33)</f>
        <v>0</v>
      </c>
      <c r="S21" s="5">
        <f>S20/(Données!$K$8-S33)</f>
        <v>0</v>
      </c>
      <c r="T21" s="5">
        <f>T20/(Données!$K$8-T33)</f>
        <v>0</v>
      </c>
      <c r="U21" s="5">
        <f>U20/(Données!$K$8-U33)</f>
        <v>0</v>
      </c>
      <c r="V21" s="5">
        <f>V20/(Données!$K$8-V33)</f>
        <v>0</v>
      </c>
      <c r="W21" s="5">
        <f>W20/(Données!$K$8-W33)</f>
        <v>0</v>
      </c>
      <c r="X21" s="5">
        <f>X20/(Données!$K$8-X33)</f>
        <v>0</v>
      </c>
      <c r="Y21" s="5">
        <f>Y20/(Données!$K$8-Y33)</f>
        <v>0</v>
      </c>
      <c r="Z21" s="5">
        <f>Z20/(Données!$K$8-Z33)</f>
        <v>0</v>
      </c>
      <c r="AA21" s="5">
        <f>AA20/(Données!$K$8-AA33)</f>
        <v>0</v>
      </c>
      <c r="AB21" s="5">
        <f>AB20/(Données!$K$8-AB33)</f>
        <v>0</v>
      </c>
      <c r="AC21" s="5">
        <f>AC20/(Données!$K$8-AC33)</f>
        <v>0</v>
      </c>
      <c r="AD21" s="5">
        <f>AD20/(Données!$K$8-AD33)</f>
        <v>0</v>
      </c>
      <c r="AE21" s="5">
        <f>AE20/(Données!$K$8-AE33)</f>
        <v>0</v>
      </c>
      <c r="AF21" s="5">
        <f>AF20/(Données!$K$8-AF33)</f>
        <v>0</v>
      </c>
      <c r="AG21" s="5">
        <f>AG20/(Données!$K$8-AG33)</f>
        <v>0</v>
      </c>
      <c r="AH21" s="50" t="e">
        <f>AH20/(Données!$K$15-AH33)</f>
        <v>#DIV/0!</v>
      </c>
    </row>
    <row r="22" spans="1:34" x14ac:dyDescent="0.2">
      <c r="A22" s="68" t="s">
        <v>7</v>
      </c>
      <c r="B22" s="25" t="s">
        <v>16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42">
        <f>SUM(C22:AG22)</f>
        <v>0</v>
      </c>
    </row>
    <row r="23" spans="1:34" x14ac:dyDescent="0.2">
      <c r="A23" s="68"/>
      <c r="B23" s="16" t="s">
        <v>17</v>
      </c>
      <c r="C23" s="5">
        <f>C22/(Données!$L$8-C34)</f>
        <v>0</v>
      </c>
      <c r="D23" s="5">
        <f>D22/(Données!$L$8-D34)</f>
        <v>0</v>
      </c>
      <c r="E23" s="5">
        <f>E22/(Données!$L$8-E34)</f>
        <v>0</v>
      </c>
      <c r="F23" s="5">
        <f>F22/(Données!$L$8-F34)</f>
        <v>0</v>
      </c>
      <c r="G23" s="5">
        <f>G22/(Données!$L$8-G34)</f>
        <v>0</v>
      </c>
      <c r="H23" s="5">
        <f>H22/(Données!$L$8-H34)</f>
        <v>0</v>
      </c>
      <c r="I23" s="5">
        <f>I22/(Données!$L$8-I34)</f>
        <v>0</v>
      </c>
      <c r="J23" s="5">
        <f>J22/(Données!$L$8-J34)</f>
        <v>0</v>
      </c>
      <c r="K23" s="5">
        <f>K22/(Données!$L$8-K34)</f>
        <v>0</v>
      </c>
      <c r="L23" s="5">
        <f>L22/(Données!$L$8-L34)</f>
        <v>0</v>
      </c>
      <c r="M23" s="5">
        <f>M22/(Données!$L$8-M34)</f>
        <v>0</v>
      </c>
      <c r="N23" s="5">
        <f>N22/(Données!$L$8-N34)</f>
        <v>0</v>
      </c>
      <c r="O23" s="5">
        <f>O22/(Données!$L$8-O34)</f>
        <v>0</v>
      </c>
      <c r="P23" s="5">
        <f>P22/(Données!$L$8-P34)</f>
        <v>0</v>
      </c>
      <c r="Q23" s="5">
        <f>Q22/(Données!$L$8-Q34)</f>
        <v>0</v>
      </c>
      <c r="R23" s="5">
        <f>R22/(Données!$L$8-R34)</f>
        <v>0</v>
      </c>
      <c r="S23" s="5">
        <f>S22/(Données!$L$8-S34)</f>
        <v>0</v>
      </c>
      <c r="T23" s="5">
        <f>T22/(Données!$L$8-T34)</f>
        <v>0</v>
      </c>
      <c r="U23" s="5">
        <f>U22/(Données!$L$8-U34)</f>
        <v>0</v>
      </c>
      <c r="V23" s="5">
        <f>V22/(Données!$L$8-V34)</f>
        <v>0</v>
      </c>
      <c r="W23" s="5">
        <f>W22/(Données!$L$8-W34)</f>
        <v>0</v>
      </c>
      <c r="X23" s="5">
        <f>X22/(Données!$L$8-X34)</f>
        <v>0</v>
      </c>
      <c r="Y23" s="5">
        <f>Y22/(Données!$L$8-Y34)</f>
        <v>0</v>
      </c>
      <c r="Z23" s="5">
        <f>Z22/(Données!$L$8-Z34)</f>
        <v>0</v>
      </c>
      <c r="AA23" s="5">
        <f>AA22/(Données!$L$8-AA34)</f>
        <v>0</v>
      </c>
      <c r="AB23" s="5">
        <f>AB22/(Données!$L$8-AB34)</f>
        <v>0</v>
      </c>
      <c r="AC23" s="5">
        <f>AC22/(Données!$L$8-AC34)</f>
        <v>0</v>
      </c>
      <c r="AD23" s="5">
        <f>AD22/(Données!$L$8-AD34)</f>
        <v>0</v>
      </c>
      <c r="AE23" s="5">
        <f>AE22/(Données!$L$8-AE34)</f>
        <v>0</v>
      </c>
      <c r="AF23" s="5">
        <f>AF22/(Données!$L$8-AF34)</f>
        <v>0</v>
      </c>
      <c r="AG23" s="5">
        <f>AG22/(Données!$L$8-AG34)</f>
        <v>0</v>
      </c>
      <c r="AH23" s="51" t="e">
        <f>AH22/(Données!$L$15-AH34)</f>
        <v>#DIV/0!</v>
      </c>
    </row>
    <row r="24" spans="1:34" x14ac:dyDescent="0.2">
      <c r="AH24" s="43"/>
    </row>
    <row r="25" spans="1:34" x14ac:dyDescent="0.2">
      <c r="AH25" s="43"/>
    </row>
    <row r="26" spans="1:34" x14ac:dyDescent="0.2">
      <c r="AH26" s="43"/>
    </row>
    <row r="27" spans="1:34" x14ac:dyDescent="0.2">
      <c r="A27" s="26" t="s">
        <v>0</v>
      </c>
      <c r="B27" s="18" t="s">
        <v>21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35">
        <f t="shared" ref="AH27:AH34" si="3">SUM(C27:AG27)</f>
        <v>0</v>
      </c>
    </row>
    <row r="28" spans="1:34" x14ac:dyDescent="0.2">
      <c r="A28" s="27" t="s">
        <v>1</v>
      </c>
      <c r="B28" s="19" t="s">
        <v>21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36">
        <f t="shared" si="3"/>
        <v>0</v>
      </c>
    </row>
    <row r="29" spans="1:34" x14ac:dyDescent="0.2">
      <c r="A29" s="28" t="s">
        <v>2</v>
      </c>
      <c r="B29" s="20" t="s">
        <v>21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37">
        <f t="shared" si="3"/>
        <v>0</v>
      </c>
    </row>
    <row r="30" spans="1:34" x14ac:dyDescent="0.2">
      <c r="A30" s="29" t="s">
        <v>3</v>
      </c>
      <c r="B30" s="21" t="s">
        <v>21</v>
      </c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38">
        <f t="shared" si="3"/>
        <v>0</v>
      </c>
    </row>
    <row r="31" spans="1:34" x14ac:dyDescent="0.2">
      <c r="A31" s="30" t="s">
        <v>4</v>
      </c>
      <c r="B31" s="22" t="s">
        <v>21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9">
        <f t="shared" si="3"/>
        <v>0</v>
      </c>
    </row>
    <row r="32" spans="1:34" x14ac:dyDescent="0.2">
      <c r="A32" s="31" t="s">
        <v>5</v>
      </c>
      <c r="B32" s="23" t="s">
        <v>21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40">
        <f t="shared" si="3"/>
        <v>0</v>
      </c>
    </row>
    <row r="33" spans="1:34" x14ac:dyDescent="0.2">
      <c r="A33" s="32" t="s">
        <v>6</v>
      </c>
      <c r="B33" s="24" t="s">
        <v>21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41">
        <f t="shared" si="3"/>
        <v>0</v>
      </c>
    </row>
    <row r="34" spans="1:34" x14ac:dyDescent="0.2">
      <c r="A34" s="33" t="s">
        <v>7</v>
      </c>
      <c r="B34" s="25" t="s">
        <v>21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42">
        <f t="shared" si="3"/>
        <v>0</v>
      </c>
    </row>
  </sheetData>
  <mergeCells count="10">
    <mergeCell ref="A16:A17"/>
    <mergeCell ref="A18:A19"/>
    <mergeCell ref="A20:A21"/>
    <mergeCell ref="A22:A23"/>
    <mergeCell ref="B2:B3"/>
    <mergeCell ref="AH2:AH3"/>
    <mergeCell ref="A8:A9"/>
    <mergeCell ref="A10:A11"/>
    <mergeCell ref="A12:A13"/>
    <mergeCell ref="A14:A1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34"/>
  <sheetViews>
    <sheetView topLeftCell="C1" workbookViewId="0">
      <selection activeCell="C35" sqref="C35"/>
    </sheetView>
  </sheetViews>
  <sheetFormatPr baseColWidth="10" defaultColWidth="11.28515625" defaultRowHeight="12.75" x14ac:dyDescent="0.2"/>
  <cols>
    <col min="1" max="1" width="9.85546875" style="17" bestFit="1" customWidth="1"/>
    <col min="2" max="2" width="33.140625" style="17" bestFit="1" customWidth="1"/>
    <col min="3" max="3" width="4.42578125" style="17" bestFit="1" customWidth="1"/>
    <col min="4" max="4" width="4" style="17" bestFit="1" customWidth="1"/>
    <col min="5" max="6" width="4.42578125" style="17" bestFit="1" customWidth="1"/>
    <col min="7" max="7" width="4.28515625" style="17" bestFit="1" customWidth="1"/>
    <col min="8" max="8" width="4.140625" style="17" bestFit="1" customWidth="1"/>
    <col min="9" max="9" width="4.7109375" style="17" bestFit="1" customWidth="1"/>
    <col min="10" max="10" width="4.42578125" style="17" bestFit="1" customWidth="1"/>
    <col min="11" max="11" width="4" style="17" bestFit="1" customWidth="1"/>
    <col min="12" max="33" width="4.7109375" style="17" bestFit="1" customWidth="1"/>
    <col min="34" max="34" width="9.28515625" style="17" bestFit="1" customWidth="1"/>
    <col min="35" max="16384" width="11.28515625" style="17"/>
  </cols>
  <sheetData>
    <row r="2" spans="1:34" x14ac:dyDescent="0.2">
      <c r="B2" s="66" t="s">
        <v>14</v>
      </c>
      <c r="C2" s="34">
        <v>42948</v>
      </c>
      <c r="D2" s="34">
        <f>+C2+1</f>
        <v>42949</v>
      </c>
      <c r="E2" s="34">
        <f t="shared" ref="E2:AG3" si="0">+D2+1</f>
        <v>42950</v>
      </c>
      <c r="F2" s="34">
        <f t="shared" si="0"/>
        <v>42951</v>
      </c>
      <c r="G2" s="34">
        <f t="shared" si="0"/>
        <v>42952</v>
      </c>
      <c r="H2" s="34">
        <f t="shared" si="0"/>
        <v>42953</v>
      </c>
      <c r="I2" s="34">
        <f t="shared" si="0"/>
        <v>42954</v>
      </c>
      <c r="J2" s="34">
        <f t="shared" si="0"/>
        <v>42955</v>
      </c>
      <c r="K2" s="34">
        <f t="shared" si="0"/>
        <v>42956</v>
      </c>
      <c r="L2" s="34">
        <f t="shared" si="0"/>
        <v>42957</v>
      </c>
      <c r="M2" s="34">
        <f t="shared" si="0"/>
        <v>42958</v>
      </c>
      <c r="N2" s="34">
        <f t="shared" si="0"/>
        <v>42959</v>
      </c>
      <c r="O2" s="34">
        <f t="shared" si="0"/>
        <v>42960</v>
      </c>
      <c r="P2" s="34">
        <f t="shared" si="0"/>
        <v>42961</v>
      </c>
      <c r="Q2" s="34">
        <f t="shared" si="0"/>
        <v>42962</v>
      </c>
      <c r="R2" s="34">
        <f t="shared" si="0"/>
        <v>42963</v>
      </c>
      <c r="S2" s="34">
        <f t="shared" si="0"/>
        <v>42964</v>
      </c>
      <c r="T2" s="34">
        <f t="shared" si="0"/>
        <v>42965</v>
      </c>
      <c r="U2" s="34">
        <f t="shared" si="0"/>
        <v>42966</v>
      </c>
      <c r="V2" s="34">
        <f t="shared" si="0"/>
        <v>42967</v>
      </c>
      <c r="W2" s="34">
        <f t="shared" si="0"/>
        <v>42968</v>
      </c>
      <c r="X2" s="34">
        <f t="shared" si="0"/>
        <v>42969</v>
      </c>
      <c r="Y2" s="34">
        <f t="shared" si="0"/>
        <v>42970</v>
      </c>
      <c r="Z2" s="34">
        <f t="shared" si="0"/>
        <v>42971</v>
      </c>
      <c r="AA2" s="34">
        <f t="shared" si="0"/>
        <v>42972</v>
      </c>
      <c r="AB2" s="34">
        <f t="shared" si="0"/>
        <v>42973</v>
      </c>
      <c r="AC2" s="34">
        <f t="shared" si="0"/>
        <v>42974</v>
      </c>
      <c r="AD2" s="34">
        <f t="shared" si="0"/>
        <v>42975</v>
      </c>
      <c r="AE2" s="34">
        <f t="shared" si="0"/>
        <v>42976</v>
      </c>
      <c r="AF2" s="34">
        <f t="shared" si="0"/>
        <v>42977</v>
      </c>
      <c r="AG2" s="34">
        <f t="shared" si="0"/>
        <v>42978</v>
      </c>
      <c r="AH2" s="64" t="s">
        <v>20</v>
      </c>
    </row>
    <row r="3" spans="1:34" x14ac:dyDescent="0.2">
      <c r="B3" s="66"/>
      <c r="C3" s="3">
        <f>+C2</f>
        <v>42948</v>
      </c>
      <c r="D3" s="3">
        <f>+C3+1</f>
        <v>42949</v>
      </c>
      <c r="E3" s="3">
        <f t="shared" si="0"/>
        <v>42950</v>
      </c>
      <c r="F3" s="3">
        <f t="shared" si="0"/>
        <v>42951</v>
      </c>
      <c r="G3" s="3">
        <f t="shared" si="0"/>
        <v>42952</v>
      </c>
      <c r="H3" s="3">
        <f t="shared" si="0"/>
        <v>42953</v>
      </c>
      <c r="I3" s="3">
        <f t="shared" si="0"/>
        <v>42954</v>
      </c>
      <c r="J3" s="3">
        <f t="shared" si="0"/>
        <v>42955</v>
      </c>
      <c r="K3" s="3">
        <f t="shared" si="0"/>
        <v>42956</v>
      </c>
      <c r="L3" s="3">
        <f t="shared" si="0"/>
        <v>42957</v>
      </c>
      <c r="M3" s="3">
        <f t="shared" si="0"/>
        <v>42958</v>
      </c>
      <c r="N3" s="3">
        <f t="shared" si="0"/>
        <v>42959</v>
      </c>
      <c r="O3" s="3">
        <f t="shared" si="0"/>
        <v>42960</v>
      </c>
      <c r="P3" s="3">
        <f t="shared" si="0"/>
        <v>42961</v>
      </c>
      <c r="Q3" s="3">
        <f t="shared" si="0"/>
        <v>42962</v>
      </c>
      <c r="R3" s="3">
        <f t="shared" si="0"/>
        <v>42963</v>
      </c>
      <c r="S3" s="3">
        <f t="shared" si="0"/>
        <v>42964</v>
      </c>
      <c r="T3" s="3">
        <f t="shared" si="0"/>
        <v>42965</v>
      </c>
      <c r="U3" s="3">
        <f t="shared" si="0"/>
        <v>42966</v>
      </c>
      <c r="V3" s="3">
        <f t="shared" si="0"/>
        <v>42967</v>
      </c>
      <c r="W3" s="3">
        <f t="shared" si="0"/>
        <v>42968</v>
      </c>
      <c r="X3" s="3">
        <f t="shared" si="0"/>
        <v>42969</v>
      </c>
      <c r="Y3" s="3">
        <f t="shared" si="0"/>
        <v>42970</v>
      </c>
      <c r="Z3" s="3">
        <f t="shared" si="0"/>
        <v>42971</v>
      </c>
      <c r="AA3" s="3">
        <f t="shared" si="0"/>
        <v>42972</v>
      </c>
      <c r="AB3" s="3">
        <f t="shared" si="0"/>
        <v>42973</v>
      </c>
      <c r="AC3" s="3">
        <f t="shared" si="0"/>
        <v>42974</v>
      </c>
      <c r="AD3" s="3">
        <f t="shared" si="0"/>
        <v>42975</v>
      </c>
      <c r="AE3" s="3">
        <f t="shared" si="0"/>
        <v>42976</v>
      </c>
      <c r="AF3" s="3">
        <f t="shared" si="0"/>
        <v>42977</v>
      </c>
      <c r="AG3" s="3">
        <f t="shared" si="0"/>
        <v>42978</v>
      </c>
      <c r="AH3" s="65"/>
    </row>
    <row r="4" spans="1:34" x14ac:dyDescent="0.2">
      <c r="B4" s="16" t="s">
        <v>11</v>
      </c>
      <c r="C4" s="15">
        <f>+Données!$C$4</f>
        <v>91</v>
      </c>
      <c r="D4" s="15">
        <f>+Données!$C$4</f>
        <v>91</v>
      </c>
      <c r="E4" s="15">
        <f>+Données!$C$4</f>
        <v>91</v>
      </c>
      <c r="F4" s="15">
        <f>+Données!$C$4</f>
        <v>91</v>
      </c>
      <c r="G4" s="15">
        <f>+Données!$C$4</f>
        <v>91</v>
      </c>
      <c r="H4" s="15">
        <f>+Données!$C$4</f>
        <v>91</v>
      </c>
      <c r="I4" s="15">
        <f>+Données!$C$4</f>
        <v>91</v>
      </c>
      <c r="J4" s="15">
        <f>+Données!$C$4</f>
        <v>91</v>
      </c>
      <c r="K4" s="15">
        <f>+Données!$C$4</f>
        <v>91</v>
      </c>
      <c r="L4" s="15">
        <f>+Données!$C$4</f>
        <v>91</v>
      </c>
      <c r="M4" s="15">
        <f>+Données!$C$4</f>
        <v>91</v>
      </c>
      <c r="N4" s="15">
        <f>+Données!$C$4</f>
        <v>91</v>
      </c>
      <c r="O4" s="15">
        <f>+Données!$C$4</f>
        <v>91</v>
      </c>
      <c r="P4" s="15">
        <f>+Données!$C$4</f>
        <v>91</v>
      </c>
      <c r="Q4" s="15">
        <f>+Données!$C$4</f>
        <v>91</v>
      </c>
      <c r="R4" s="15">
        <f>+Données!$C$4</f>
        <v>91</v>
      </c>
      <c r="S4" s="15">
        <f>+Données!$C$4</f>
        <v>91</v>
      </c>
      <c r="T4" s="15">
        <f>+Données!$C$4</f>
        <v>91</v>
      </c>
      <c r="U4" s="15">
        <f>+Données!$C$4</f>
        <v>91</v>
      </c>
      <c r="V4" s="15">
        <f>+Données!$C$4</f>
        <v>91</v>
      </c>
      <c r="W4" s="15">
        <f>+Données!$C$4</f>
        <v>91</v>
      </c>
      <c r="X4" s="15">
        <f>+Données!$C$4</f>
        <v>91</v>
      </c>
      <c r="Y4" s="15">
        <f>+Données!$C$4</f>
        <v>91</v>
      </c>
      <c r="Z4" s="15">
        <f>+Données!$C$4</f>
        <v>91</v>
      </c>
      <c r="AA4" s="15">
        <f>+Données!$C$4</f>
        <v>91</v>
      </c>
      <c r="AB4" s="15">
        <f>+Données!$C$4</f>
        <v>91</v>
      </c>
      <c r="AC4" s="15">
        <f>+Données!$C$4</f>
        <v>91</v>
      </c>
      <c r="AD4" s="15">
        <f>+Données!$C$4</f>
        <v>91</v>
      </c>
      <c r="AE4" s="15">
        <f>+Données!$C$4</f>
        <v>91</v>
      </c>
      <c r="AF4" s="15">
        <f>+Données!$C$4</f>
        <v>91</v>
      </c>
      <c r="AG4" s="15">
        <f>+Données!$C$4</f>
        <v>91</v>
      </c>
      <c r="AH4" s="15">
        <f>SUM(C4:AG4)</f>
        <v>2821</v>
      </c>
    </row>
    <row r="5" spans="1:34" x14ac:dyDescent="0.2">
      <c r="B5" s="16" t="s">
        <v>15</v>
      </c>
      <c r="C5" s="15">
        <f>+C8+C10+C12+C14+C16+C18+C20+C22</f>
        <v>0</v>
      </c>
      <c r="D5" s="15">
        <f t="shared" ref="D5:AG5" si="1">+D8+D10+D12+D14+D16+D18+D20+D22</f>
        <v>0</v>
      </c>
      <c r="E5" s="15">
        <f t="shared" si="1"/>
        <v>0</v>
      </c>
      <c r="F5" s="15">
        <f t="shared" si="1"/>
        <v>0</v>
      </c>
      <c r="G5" s="15">
        <f t="shared" si="1"/>
        <v>0</v>
      </c>
      <c r="H5" s="15">
        <f t="shared" si="1"/>
        <v>0</v>
      </c>
      <c r="I5" s="15">
        <f t="shared" si="1"/>
        <v>0</v>
      </c>
      <c r="J5" s="15">
        <f t="shared" si="1"/>
        <v>0</v>
      </c>
      <c r="K5" s="15">
        <f t="shared" si="1"/>
        <v>0</v>
      </c>
      <c r="L5" s="15">
        <f t="shared" si="1"/>
        <v>0</v>
      </c>
      <c r="M5" s="15">
        <f t="shared" si="1"/>
        <v>0</v>
      </c>
      <c r="N5" s="15">
        <f t="shared" si="1"/>
        <v>0</v>
      </c>
      <c r="O5" s="15">
        <f t="shared" si="1"/>
        <v>0</v>
      </c>
      <c r="P5" s="15">
        <f t="shared" si="1"/>
        <v>0</v>
      </c>
      <c r="Q5" s="15">
        <f t="shared" si="1"/>
        <v>0</v>
      </c>
      <c r="R5" s="15">
        <f t="shared" si="1"/>
        <v>0</v>
      </c>
      <c r="S5" s="15">
        <f t="shared" si="1"/>
        <v>0</v>
      </c>
      <c r="T5" s="15">
        <f t="shared" si="1"/>
        <v>0</v>
      </c>
      <c r="U5" s="15">
        <f t="shared" si="1"/>
        <v>0</v>
      </c>
      <c r="V5" s="15">
        <f t="shared" si="1"/>
        <v>0</v>
      </c>
      <c r="W5" s="15">
        <f t="shared" si="1"/>
        <v>0</v>
      </c>
      <c r="X5" s="15">
        <f t="shared" si="1"/>
        <v>0</v>
      </c>
      <c r="Y5" s="15">
        <f t="shared" si="1"/>
        <v>0</v>
      </c>
      <c r="Z5" s="15">
        <f t="shared" si="1"/>
        <v>0</v>
      </c>
      <c r="AA5" s="15">
        <f t="shared" si="1"/>
        <v>0</v>
      </c>
      <c r="AB5" s="15">
        <f t="shared" si="1"/>
        <v>0</v>
      </c>
      <c r="AC5" s="15">
        <f t="shared" si="1"/>
        <v>0</v>
      </c>
      <c r="AD5" s="15">
        <f t="shared" si="1"/>
        <v>0</v>
      </c>
      <c r="AE5" s="15">
        <f t="shared" si="1"/>
        <v>0</v>
      </c>
      <c r="AF5" s="15">
        <f t="shared" si="1"/>
        <v>0</v>
      </c>
      <c r="AG5" s="15">
        <f t="shared" si="1"/>
        <v>0</v>
      </c>
      <c r="AH5" s="52">
        <f>SUM(C5:AG5)</f>
        <v>0</v>
      </c>
    </row>
    <row r="6" spans="1:34" x14ac:dyDescent="0.2">
      <c r="B6" s="16" t="s">
        <v>12</v>
      </c>
      <c r="C6" s="5">
        <f>+C5/C4</f>
        <v>0</v>
      </c>
      <c r="D6" s="5">
        <f t="shared" ref="D6:AH6" si="2">+D5/D4</f>
        <v>0</v>
      </c>
      <c r="E6" s="5">
        <f t="shared" si="2"/>
        <v>0</v>
      </c>
      <c r="F6" s="5">
        <f t="shared" si="2"/>
        <v>0</v>
      </c>
      <c r="G6" s="5">
        <f t="shared" si="2"/>
        <v>0</v>
      </c>
      <c r="H6" s="5">
        <f t="shared" si="2"/>
        <v>0</v>
      </c>
      <c r="I6" s="5">
        <f t="shared" si="2"/>
        <v>0</v>
      </c>
      <c r="J6" s="5">
        <f t="shared" si="2"/>
        <v>0</v>
      </c>
      <c r="K6" s="5">
        <f t="shared" si="2"/>
        <v>0</v>
      </c>
      <c r="L6" s="5">
        <f t="shared" si="2"/>
        <v>0</v>
      </c>
      <c r="M6" s="5">
        <f t="shared" si="2"/>
        <v>0</v>
      </c>
      <c r="N6" s="5">
        <f t="shared" si="2"/>
        <v>0</v>
      </c>
      <c r="O6" s="5">
        <f t="shared" si="2"/>
        <v>0</v>
      </c>
      <c r="P6" s="5">
        <f t="shared" si="2"/>
        <v>0</v>
      </c>
      <c r="Q6" s="5">
        <f t="shared" si="2"/>
        <v>0</v>
      </c>
      <c r="R6" s="5">
        <f t="shared" si="2"/>
        <v>0</v>
      </c>
      <c r="S6" s="5">
        <f t="shared" si="2"/>
        <v>0</v>
      </c>
      <c r="T6" s="5">
        <f t="shared" si="2"/>
        <v>0</v>
      </c>
      <c r="U6" s="5">
        <f t="shared" si="2"/>
        <v>0</v>
      </c>
      <c r="V6" s="5">
        <f t="shared" si="2"/>
        <v>0</v>
      </c>
      <c r="W6" s="5">
        <f t="shared" si="2"/>
        <v>0</v>
      </c>
      <c r="X6" s="5">
        <f t="shared" si="2"/>
        <v>0</v>
      </c>
      <c r="Y6" s="5">
        <f t="shared" si="2"/>
        <v>0</v>
      </c>
      <c r="Z6" s="5">
        <f t="shared" si="2"/>
        <v>0</v>
      </c>
      <c r="AA6" s="5">
        <f t="shared" si="2"/>
        <v>0</v>
      </c>
      <c r="AB6" s="5">
        <f t="shared" si="2"/>
        <v>0</v>
      </c>
      <c r="AC6" s="5">
        <f t="shared" si="2"/>
        <v>0</v>
      </c>
      <c r="AD6" s="5">
        <f t="shared" si="2"/>
        <v>0</v>
      </c>
      <c r="AE6" s="5">
        <f t="shared" si="2"/>
        <v>0</v>
      </c>
      <c r="AF6" s="5">
        <f t="shared" si="2"/>
        <v>0</v>
      </c>
      <c r="AG6" s="5">
        <f t="shared" si="2"/>
        <v>0</v>
      </c>
      <c r="AH6" s="53">
        <f t="shared" si="2"/>
        <v>0</v>
      </c>
    </row>
    <row r="7" spans="1:34" x14ac:dyDescent="0.2"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</row>
    <row r="8" spans="1:34" ht="14.25" customHeight="1" x14ac:dyDescent="0.2">
      <c r="A8" s="67" t="s">
        <v>0</v>
      </c>
      <c r="B8" s="18" t="s">
        <v>16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35">
        <f>SUM(C8:AG8)</f>
        <v>0</v>
      </c>
    </row>
    <row r="9" spans="1:34" ht="14.25" customHeight="1" x14ac:dyDescent="0.2">
      <c r="A9" s="67"/>
      <c r="B9" s="16" t="s">
        <v>17</v>
      </c>
      <c r="C9" s="5">
        <f>C8/(Données!$E$8-C27)</f>
        <v>0</v>
      </c>
      <c r="D9" s="5">
        <f>D8/(Données!$E$8-D27)</f>
        <v>0</v>
      </c>
      <c r="E9" s="5">
        <f>E8/(Données!$E$8-E27)</f>
        <v>0</v>
      </c>
      <c r="F9" s="5">
        <f>F8/(Données!$E$8-F27)</f>
        <v>0</v>
      </c>
      <c r="G9" s="5">
        <f>G8/(Données!$E$8-G27)</f>
        <v>0</v>
      </c>
      <c r="H9" s="5">
        <f>H8/(Données!$E$8-H27)</f>
        <v>0</v>
      </c>
      <c r="I9" s="5">
        <f>I8/(Données!$E$8-I27)</f>
        <v>0</v>
      </c>
      <c r="J9" s="5">
        <f>J8/(Données!$E$8-J27)</f>
        <v>0</v>
      </c>
      <c r="K9" s="5">
        <f>K8/(Données!$E$8-K27)</f>
        <v>0</v>
      </c>
      <c r="L9" s="5">
        <f>L8/(Données!$E$8-L27)</f>
        <v>0</v>
      </c>
      <c r="M9" s="5">
        <f>M8/(Données!$E$8-M27)</f>
        <v>0</v>
      </c>
      <c r="N9" s="5">
        <f>N8/(Données!$E$8-N27)</f>
        <v>0</v>
      </c>
      <c r="O9" s="5">
        <f>O8/(Données!$E$8-O27)</f>
        <v>0</v>
      </c>
      <c r="P9" s="5">
        <f>P8/(Données!$E$8-P27)</f>
        <v>0</v>
      </c>
      <c r="Q9" s="5">
        <f>Q8/(Données!$E$8-Q27)</f>
        <v>0</v>
      </c>
      <c r="R9" s="5">
        <f>R8/(Données!$E$8-R27)</f>
        <v>0</v>
      </c>
      <c r="S9" s="5">
        <f>S8/(Données!$E$8-S27)</f>
        <v>0</v>
      </c>
      <c r="T9" s="5">
        <f>T8/(Données!$E$8-T27)</f>
        <v>0</v>
      </c>
      <c r="U9" s="5">
        <f>U8/(Données!$E$8-U27)</f>
        <v>0</v>
      </c>
      <c r="V9" s="5">
        <f>V8/(Données!$E$8-V27)</f>
        <v>0</v>
      </c>
      <c r="W9" s="5">
        <f>W8/(Données!$E$8-W27)</f>
        <v>0</v>
      </c>
      <c r="X9" s="5">
        <f>X8/(Données!$E$8-X27)</f>
        <v>0</v>
      </c>
      <c r="Y9" s="5">
        <f>Y8/(Données!$E$8-Y27)</f>
        <v>0</v>
      </c>
      <c r="Z9" s="5">
        <f>Z8/(Données!$E$8-Z27)</f>
        <v>0</v>
      </c>
      <c r="AA9" s="5">
        <f>AA8/(Données!$E$8-AA27)</f>
        <v>0</v>
      </c>
      <c r="AB9" s="5">
        <f>AB8/(Données!$E$8-AB27)</f>
        <v>0</v>
      </c>
      <c r="AC9" s="5">
        <f>AC8/(Données!$E$8-AC27)</f>
        <v>0</v>
      </c>
      <c r="AD9" s="5">
        <f>AD8/(Données!$E$8-AD27)</f>
        <v>0</v>
      </c>
      <c r="AE9" s="5">
        <f>AE8/(Données!$E$8-AE27)</f>
        <v>0</v>
      </c>
      <c r="AF9" s="5">
        <f>AF8/(Données!$E$8-AF27)</f>
        <v>0</v>
      </c>
      <c r="AG9" s="5">
        <f>AG8/(Données!$E$8-AG27)</f>
        <v>0</v>
      </c>
      <c r="AH9" s="44" t="e">
        <f>AH8/(Données!$E$16-AH27)</f>
        <v>#DIV/0!</v>
      </c>
    </row>
    <row r="10" spans="1:34" x14ac:dyDescent="0.2">
      <c r="A10" s="74" t="s">
        <v>1</v>
      </c>
      <c r="B10" s="19" t="s">
        <v>16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36">
        <f>SUM(C10:AG10)</f>
        <v>0</v>
      </c>
    </row>
    <row r="11" spans="1:34" x14ac:dyDescent="0.2">
      <c r="A11" s="74"/>
      <c r="B11" s="16" t="s">
        <v>17</v>
      </c>
      <c r="C11" s="5">
        <f>C10/(Données!$F$8-C28)</f>
        <v>0</v>
      </c>
      <c r="D11" s="5">
        <f>D10/(Données!$F$8-D28)</f>
        <v>0</v>
      </c>
      <c r="E11" s="5">
        <f>E10/(Données!$F$8-E28)</f>
        <v>0</v>
      </c>
      <c r="F11" s="5">
        <f>F10/(Données!$F$8-F28)</f>
        <v>0</v>
      </c>
      <c r="G11" s="5">
        <f>G10/(Données!$F$8-G28)</f>
        <v>0</v>
      </c>
      <c r="H11" s="5">
        <f>H10/(Données!$F$8-H28)</f>
        <v>0</v>
      </c>
      <c r="I11" s="5">
        <f>I10/(Données!$F$8-I28)</f>
        <v>0</v>
      </c>
      <c r="J11" s="5">
        <f>J10/(Données!$F$8-J28)</f>
        <v>0</v>
      </c>
      <c r="K11" s="5">
        <f>K10/(Données!$F$8-K28)</f>
        <v>0</v>
      </c>
      <c r="L11" s="5">
        <f>L10/(Données!$F$8-L28)</f>
        <v>0</v>
      </c>
      <c r="M11" s="5">
        <f>M10/(Données!$F$8-M28)</f>
        <v>0</v>
      </c>
      <c r="N11" s="5">
        <f>N10/(Données!$F$8-N28)</f>
        <v>0</v>
      </c>
      <c r="O11" s="5">
        <f>O10/(Données!$F$8-O28)</f>
        <v>0</v>
      </c>
      <c r="P11" s="5">
        <f>P10/(Données!$F$8-P28)</f>
        <v>0</v>
      </c>
      <c r="Q11" s="5">
        <f>Q10/(Données!$F$8-Q28)</f>
        <v>0</v>
      </c>
      <c r="R11" s="5">
        <f>R10/(Données!$F$8-R28)</f>
        <v>0</v>
      </c>
      <c r="S11" s="5">
        <f>S10/(Données!$F$8-S28)</f>
        <v>0</v>
      </c>
      <c r="T11" s="5">
        <f>T10/(Données!$F$8-T28)</f>
        <v>0</v>
      </c>
      <c r="U11" s="5">
        <f>U10/(Données!$F$8-U28)</f>
        <v>0</v>
      </c>
      <c r="V11" s="5">
        <f>V10/(Données!$F$8-V28)</f>
        <v>0</v>
      </c>
      <c r="W11" s="5">
        <f>W10/(Données!$F$8-W28)</f>
        <v>0</v>
      </c>
      <c r="X11" s="5">
        <f>X10/(Données!$F$8-X28)</f>
        <v>0</v>
      </c>
      <c r="Y11" s="5">
        <f>Y10/(Données!$F$8-Y28)</f>
        <v>0</v>
      </c>
      <c r="Z11" s="5">
        <f>Z10/(Données!$F$8-Z28)</f>
        <v>0</v>
      </c>
      <c r="AA11" s="5">
        <f>AA10/(Données!$F$8-AA28)</f>
        <v>0</v>
      </c>
      <c r="AB11" s="5">
        <f>AB10/(Données!$F$8-AB28)</f>
        <v>0</v>
      </c>
      <c r="AC11" s="5">
        <f>AC10/(Données!$F$8-AC28)</f>
        <v>0</v>
      </c>
      <c r="AD11" s="5">
        <f>AD10/(Données!$F$8-AD28)</f>
        <v>0</v>
      </c>
      <c r="AE11" s="5">
        <f>AE10/(Données!$F$8-AE28)</f>
        <v>0</v>
      </c>
      <c r="AF11" s="5">
        <f>AF10/(Données!$F$8-AF28)</f>
        <v>0</v>
      </c>
      <c r="AG11" s="5">
        <f>AG10/(Données!$F$8-AG28)</f>
        <v>0</v>
      </c>
      <c r="AH11" s="45" t="e">
        <f>AH10/(Données!$F$16-AH28)</f>
        <v>#DIV/0!</v>
      </c>
    </row>
    <row r="12" spans="1:34" x14ac:dyDescent="0.2">
      <c r="A12" s="73" t="s">
        <v>2</v>
      </c>
      <c r="B12" s="20" t="s">
        <v>16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37">
        <f>SUM(C12:AG12)</f>
        <v>0</v>
      </c>
    </row>
    <row r="13" spans="1:34" x14ac:dyDescent="0.2">
      <c r="A13" s="73"/>
      <c r="B13" s="16" t="s">
        <v>17</v>
      </c>
      <c r="C13" s="5">
        <f>C12/(Données!$G$8-C29)</f>
        <v>0</v>
      </c>
      <c r="D13" s="5">
        <f>D12/(Données!$G$8-D29)</f>
        <v>0</v>
      </c>
      <c r="E13" s="5">
        <f>E12/(Données!$G$8-E29)</f>
        <v>0</v>
      </c>
      <c r="F13" s="5">
        <f>F12/(Données!$G$8-F29)</f>
        <v>0</v>
      </c>
      <c r="G13" s="5">
        <f>G12/(Données!$G$8-G29)</f>
        <v>0</v>
      </c>
      <c r="H13" s="5">
        <f>H12/(Données!$G$8-H29)</f>
        <v>0</v>
      </c>
      <c r="I13" s="5">
        <f>I12/(Données!$G$8-I29)</f>
        <v>0</v>
      </c>
      <c r="J13" s="5">
        <f>J12/(Données!$G$8-J29)</f>
        <v>0</v>
      </c>
      <c r="K13" s="5">
        <f>K12/(Données!$G$8-K29)</f>
        <v>0</v>
      </c>
      <c r="L13" s="5">
        <f>L12/(Données!$G$8-L29)</f>
        <v>0</v>
      </c>
      <c r="M13" s="5">
        <f>M12/(Données!$G$8-M29)</f>
        <v>0</v>
      </c>
      <c r="N13" s="5">
        <f>N12/(Données!$G$8-N29)</f>
        <v>0</v>
      </c>
      <c r="O13" s="5">
        <f>O12/(Données!$G$8-O29)</f>
        <v>0</v>
      </c>
      <c r="P13" s="5">
        <f>P12/(Données!$G$8-P29)</f>
        <v>0</v>
      </c>
      <c r="Q13" s="5">
        <f>Q12/(Données!$G$8-Q29)</f>
        <v>0</v>
      </c>
      <c r="R13" s="5">
        <f>R12/(Données!$G$8-R29)</f>
        <v>0</v>
      </c>
      <c r="S13" s="5">
        <f>S12/(Données!$G$8-S29)</f>
        <v>0</v>
      </c>
      <c r="T13" s="5">
        <f>T12/(Données!$G$8-T29)</f>
        <v>0</v>
      </c>
      <c r="U13" s="5">
        <f>U12/(Données!$G$8-U29)</f>
        <v>0</v>
      </c>
      <c r="V13" s="5">
        <f>V12/(Données!$G$8-V29)</f>
        <v>0</v>
      </c>
      <c r="W13" s="5">
        <f>W12/(Données!$G$8-W29)</f>
        <v>0</v>
      </c>
      <c r="X13" s="5">
        <f>X12/(Données!$G$8-X29)</f>
        <v>0</v>
      </c>
      <c r="Y13" s="5">
        <f>Y12/(Données!$G$8-Y29)</f>
        <v>0</v>
      </c>
      <c r="Z13" s="5">
        <f>Z12/(Données!$G$8-Z29)</f>
        <v>0</v>
      </c>
      <c r="AA13" s="5">
        <f>AA12/(Données!$G$8-AA29)</f>
        <v>0</v>
      </c>
      <c r="AB13" s="5">
        <f>AB12/(Données!$G$8-AB29)</f>
        <v>0</v>
      </c>
      <c r="AC13" s="5">
        <f>AC12/(Données!$G$8-AC29)</f>
        <v>0</v>
      </c>
      <c r="AD13" s="5">
        <f>AD12/(Données!$G$8-AD29)</f>
        <v>0</v>
      </c>
      <c r="AE13" s="5">
        <f>AE12/(Données!$G$8-AE29)</f>
        <v>0</v>
      </c>
      <c r="AF13" s="5">
        <f>AF12/(Données!$G$8-AF29)</f>
        <v>0</v>
      </c>
      <c r="AG13" s="5">
        <f>AG12/(Données!$G$8-AG29)</f>
        <v>0</v>
      </c>
      <c r="AH13" s="46" t="e">
        <f>AH12/(Données!$G$16-AH29)</f>
        <v>#DIV/0!</v>
      </c>
    </row>
    <row r="14" spans="1:34" x14ac:dyDescent="0.2">
      <c r="A14" s="72" t="s">
        <v>3</v>
      </c>
      <c r="B14" s="21" t="s">
        <v>16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38">
        <f>SUM(C14:AG14)</f>
        <v>0</v>
      </c>
    </row>
    <row r="15" spans="1:34" x14ac:dyDescent="0.2">
      <c r="A15" s="72"/>
      <c r="B15" s="16" t="s">
        <v>17</v>
      </c>
      <c r="C15" s="5">
        <f>C14/(Données!$H$8-C30)</f>
        <v>0</v>
      </c>
      <c r="D15" s="5">
        <f>D14/(Données!$H$8-D30)</f>
        <v>0</v>
      </c>
      <c r="E15" s="5">
        <f>E14/(Données!$H$8-E30)</f>
        <v>0</v>
      </c>
      <c r="F15" s="5">
        <f>F14/(Données!$H$8-F30)</f>
        <v>0</v>
      </c>
      <c r="G15" s="5">
        <f>G14/(Données!$H$8-G30)</f>
        <v>0</v>
      </c>
      <c r="H15" s="5">
        <f>H14/(Données!$H$8-H30)</f>
        <v>0</v>
      </c>
      <c r="I15" s="5">
        <f>I14/(Données!$H$8-I30)</f>
        <v>0</v>
      </c>
      <c r="J15" s="5">
        <f>J14/(Données!$H$8-J30)</f>
        <v>0</v>
      </c>
      <c r="K15" s="5">
        <f>K14/(Données!$H$8-K30)</f>
        <v>0</v>
      </c>
      <c r="L15" s="5">
        <f>L14/(Données!$H$8-L30)</f>
        <v>0</v>
      </c>
      <c r="M15" s="5">
        <f>M14/(Données!$H$8-M30)</f>
        <v>0</v>
      </c>
      <c r="N15" s="5">
        <f>N14/(Données!$H$8-N30)</f>
        <v>0</v>
      </c>
      <c r="O15" s="5">
        <f>O14/(Données!$H$8-O30)</f>
        <v>0</v>
      </c>
      <c r="P15" s="5">
        <f>P14/(Données!$H$8-P30)</f>
        <v>0</v>
      </c>
      <c r="Q15" s="5">
        <f>Q14/(Données!$H$8-Q30)</f>
        <v>0</v>
      </c>
      <c r="R15" s="5">
        <f>R14/(Données!$H$8-R30)</f>
        <v>0</v>
      </c>
      <c r="S15" s="5">
        <f>S14/(Données!$H$8-S30)</f>
        <v>0</v>
      </c>
      <c r="T15" s="5">
        <f>T14/(Données!$H$8-T30)</f>
        <v>0</v>
      </c>
      <c r="U15" s="5">
        <f>U14/(Données!$H$8-U30)</f>
        <v>0</v>
      </c>
      <c r="V15" s="5">
        <f>V14/(Données!$H$8-V30)</f>
        <v>0</v>
      </c>
      <c r="W15" s="5">
        <f>W14/(Données!$H$8-W30)</f>
        <v>0</v>
      </c>
      <c r="X15" s="5">
        <f>X14/(Données!$H$8-X30)</f>
        <v>0</v>
      </c>
      <c r="Y15" s="5">
        <f>Y14/(Données!$H$8-Y30)</f>
        <v>0</v>
      </c>
      <c r="Z15" s="5">
        <f>Z14/(Données!$H$8-Z30)</f>
        <v>0</v>
      </c>
      <c r="AA15" s="5">
        <f>AA14/(Données!$H$8-AA30)</f>
        <v>0</v>
      </c>
      <c r="AB15" s="5">
        <f>AB14/(Données!$H$8-AB30)</f>
        <v>0</v>
      </c>
      <c r="AC15" s="5">
        <f>AC14/(Données!$H$8-AC30)</f>
        <v>0</v>
      </c>
      <c r="AD15" s="5">
        <f>AD14/(Données!$H$8-AD30)</f>
        <v>0</v>
      </c>
      <c r="AE15" s="5">
        <f>AE14/(Données!$H$8-AE30)</f>
        <v>0</v>
      </c>
      <c r="AF15" s="5">
        <f>AF14/(Données!$H$8-AF30)</f>
        <v>0</v>
      </c>
      <c r="AG15" s="5">
        <f>AG14/(Données!$H$8-AG30)</f>
        <v>0</v>
      </c>
      <c r="AH15" s="47" t="e">
        <f>AH14/(Données!$H$16-AH30)</f>
        <v>#DIV/0!</v>
      </c>
    </row>
    <row r="16" spans="1:34" x14ac:dyDescent="0.2">
      <c r="A16" s="71" t="s">
        <v>4</v>
      </c>
      <c r="B16" s="22" t="s">
        <v>16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9">
        <f>SUM(C16:AG16)</f>
        <v>0</v>
      </c>
    </row>
    <row r="17" spans="1:34" x14ac:dyDescent="0.2">
      <c r="A17" s="71"/>
      <c r="B17" s="16" t="s">
        <v>17</v>
      </c>
      <c r="C17" s="5">
        <f>C16/(Données!$I$8-C31)</f>
        <v>0</v>
      </c>
      <c r="D17" s="5">
        <f>D16/(Données!$I$8-D31)</f>
        <v>0</v>
      </c>
      <c r="E17" s="5">
        <f>E16/(Données!$I$8-E31)</f>
        <v>0</v>
      </c>
      <c r="F17" s="5">
        <f>F16/(Données!$I$8-F31)</f>
        <v>0</v>
      </c>
      <c r="G17" s="5">
        <f>G16/(Données!$I$8-G31)</f>
        <v>0</v>
      </c>
      <c r="H17" s="5">
        <f>H16/(Données!$I$8-H31)</f>
        <v>0</v>
      </c>
      <c r="I17" s="5">
        <f>I16/(Données!$I$8-I31)</f>
        <v>0</v>
      </c>
      <c r="J17" s="5">
        <f>J16/(Données!$I$8-J31)</f>
        <v>0</v>
      </c>
      <c r="K17" s="5">
        <f>K16/(Données!$I$8-K31)</f>
        <v>0</v>
      </c>
      <c r="L17" s="5">
        <f>L16/(Données!$I$8-L31)</f>
        <v>0</v>
      </c>
      <c r="M17" s="5">
        <f>M16/(Données!$I$8-M31)</f>
        <v>0</v>
      </c>
      <c r="N17" s="5">
        <f>N16/(Données!$I$8-N31)</f>
        <v>0</v>
      </c>
      <c r="O17" s="5">
        <f>O16/(Données!$I$8-O31)</f>
        <v>0</v>
      </c>
      <c r="P17" s="5">
        <f>P16/(Données!$I$8-P31)</f>
        <v>0</v>
      </c>
      <c r="Q17" s="5">
        <f>Q16/(Données!$I$8-Q31)</f>
        <v>0</v>
      </c>
      <c r="R17" s="5">
        <f>R16/(Données!$I$8-R31)</f>
        <v>0</v>
      </c>
      <c r="S17" s="5">
        <f>S16/(Données!$I$8-S31)</f>
        <v>0</v>
      </c>
      <c r="T17" s="5">
        <f>T16/(Données!$I$8-T31)</f>
        <v>0</v>
      </c>
      <c r="U17" s="5">
        <f>U16/(Données!$I$8-U31)</f>
        <v>0</v>
      </c>
      <c r="V17" s="5">
        <f>V16/(Données!$I$8-V31)</f>
        <v>0</v>
      </c>
      <c r="W17" s="5">
        <f>W16/(Données!$I$8-W31)</f>
        <v>0</v>
      </c>
      <c r="X17" s="5">
        <f>X16/(Données!$I$8-X31)</f>
        <v>0</v>
      </c>
      <c r="Y17" s="5">
        <f>Y16/(Données!$I$8-Y31)</f>
        <v>0</v>
      </c>
      <c r="Z17" s="5">
        <f>Z16/(Données!$I$8-Z31)</f>
        <v>0</v>
      </c>
      <c r="AA17" s="5">
        <f>AA16/(Données!$I$8-AA31)</f>
        <v>0</v>
      </c>
      <c r="AB17" s="5">
        <f>AB16/(Données!$I$8-AB31)</f>
        <v>0</v>
      </c>
      <c r="AC17" s="5">
        <f>AC16/(Données!$I$8-AC31)</f>
        <v>0</v>
      </c>
      <c r="AD17" s="5">
        <f>AD16/(Données!$I$8-AD31)</f>
        <v>0</v>
      </c>
      <c r="AE17" s="5">
        <f>AE16/(Données!$I$8-AE31)</f>
        <v>0</v>
      </c>
      <c r="AF17" s="5">
        <f>AF16/(Données!$I$8-AF31)</f>
        <v>0</v>
      </c>
      <c r="AG17" s="5">
        <f>AG16/(Données!$I$8-AG31)</f>
        <v>0</v>
      </c>
      <c r="AH17" s="48" t="e">
        <f>AH16/(Données!$I$16-AH31)</f>
        <v>#DIV/0!</v>
      </c>
    </row>
    <row r="18" spans="1:34" x14ac:dyDescent="0.2">
      <c r="A18" s="70" t="s">
        <v>5</v>
      </c>
      <c r="B18" s="23" t="s">
        <v>16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40">
        <f>SUM(C18:AG18)</f>
        <v>0</v>
      </c>
    </row>
    <row r="19" spans="1:34" x14ac:dyDescent="0.2">
      <c r="A19" s="70"/>
      <c r="B19" s="16" t="s">
        <v>17</v>
      </c>
      <c r="C19" s="5">
        <f>C18/(Données!$J$8-C32)</f>
        <v>0</v>
      </c>
      <c r="D19" s="5">
        <f>D18/(Données!$J$8-D32)</f>
        <v>0</v>
      </c>
      <c r="E19" s="5">
        <f>E18/(Données!$J$8-E32)</f>
        <v>0</v>
      </c>
      <c r="F19" s="5">
        <f>F18/(Données!$J$8-F32)</f>
        <v>0</v>
      </c>
      <c r="G19" s="5">
        <f>G18/(Données!$J$8-G32)</f>
        <v>0</v>
      </c>
      <c r="H19" s="5">
        <f>H18/(Données!$J$8-H32)</f>
        <v>0</v>
      </c>
      <c r="I19" s="5">
        <f>I18/(Données!$J$8-I32)</f>
        <v>0</v>
      </c>
      <c r="J19" s="5">
        <f>J18/(Données!$J$8-J32)</f>
        <v>0</v>
      </c>
      <c r="K19" s="5">
        <f>K18/(Données!$J$8-K32)</f>
        <v>0</v>
      </c>
      <c r="L19" s="5">
        <f>L18/(Données!$J$8-L32)</f>
        <v>0</v>
      </c>
      <c r="M19" s="5">
        <f>M18/(Données!$J$8-M32)</f>
        <v>0</v>
      </c>
      <c r="N19" s="5">
        <f>N18/(Données!$J$8-N32)</f>
        <v>0</v>
      </c>
      <c r="O19" s="5">
        <f>O18/(Données!$J$8-O32)</f>
        <v>0</v>
      </c>
      <c r="P19" s="5">
        <f>P18/(Données!$J$8-P32)</f>
        <v>0</v>
      </c>
      <c r="Q19" s="5">
        <f>Q18/(Données!$J$8-Q32)</f>
        <v>0</v>
      </c>
      <c r="R19" s="5">
        <f>R18/(Données!$J$8-R32)</f>
        <v>0</v>
      </c>
      <c r="S19" s="5">
        <f>S18/(Données!$J$8-S32)</f>
        <v>0</v>
      </c>
      <c r="T19" s="5">
        <f>T18/(Données!$J$8-T32)</f>
        <v>0</v>
      </c>
      <c r="U19" s="5">
        <f>U18/(Données!$J$8-U32)</f>
        <v>0</v>
      </c>
      <c r="V19" s="5">
        <f>V18/(Données!$J$8-V32)</f>
        <v>0</v>
      </c>
      <c r="W19" s="5">
        <f>W18/(Données!$J$8-W32)</f>
        <v>0</v>
      </c>
      <c r="X19" s="5">
        <f>X18/(Données!$J$8-X32)</f>
        <v>0</v>
      </c>
      <c r="Y19" s="5">
        <f>Y18/(Données!$J$8-Y32)</f>
        <v>0</v>
      </c>
      <c r="Z19" s="5">
        <f>Z18/(Données!$J$8-Z32)</f>
        <v>0</v>
      </c>
      <c r="AA19" s="5">
        <f>AA18/(Données!$J$8-AA32)</f>
        <v>0</v>
      </c>
      <c r="AB19" s="5">
        <f>AB18/(Données!$J$8-AB32)</f>
        <v>0</v>
      </c>
      <c r="AC19" s="5">
        <f>AC18/(Données!$J$8-AC32)</f>
        <v>0</v>
      </c>
      <c r="AD19" s="5">
        <f>AD18/(Données!$J$8-AD32)</f>
        <v>0</v>
      </c>
      <c r="AE19" s="5">
        <f>AE18/(Données!$J$8-AE32)</f>
        <v>0</v>
      </c>
      <c r="AF19" s="5">
        <f>AF18/(Données!$J$8-AF32)</f>
        <v>0</v>
      </c>
      <c r="AG19" s="5">
        <f>AG18/(Données!$J$8-AG32)</f>
        <v>0</v>
      </c>
      <c r="AH19" s="49" t="e">
        <f>AH18/(Données!$J$16-AH32)</f>
        <v>#DIV/0!</v>
      </c>
    </row>
    <row r="20" spans="1:34" x14ac:dyDescent="0.2">
      <c r="A20" s="69" t="s">
        <v>6</v>
      </c>
      <c r="B20" s="24" t="s">
        <v>16</v>
      </c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41">
        <f>SUM(C20:AG20)</f>
        <v>0</v>
      </c>
    </row>
    <row r="21" spans="1:34" x14ac:dyDescent="0.2">
      <c r="A21" s="69"/>
      <c r="B21" s="16" t="s">
        <v>17</v>
      </c>
      <c r="C21" s="5">
        <f>C20/(Données!$K$8-C33)</f>
        <v>0</v>
      </c>
      <c r="D21" s="5">
        <f>D20/(Données!$K$8-D33)</f>
        <v>0</v>
      </c>
      <c r="E21" s="5">
        <f>E20/(Données!$K$8-E33)</f>
        <v>0</v>
      </c>
      <c r="F21" s="5">
        <f>F20/(Données!$K$8-F33)</f>
        <v>0</v>
      </c>
      <c r="G21" s="5">
        <f>G20/(Données!$K$8-G33)</f>
        <v>0</v>
      </c>
      <c r="H21" s="5">
        <f>H20/(Données!$K$8-H33)</f>
        <v>0</v>
      </c>
      <c r="I21" s="5">
        <f>I20/(Données!$K$8-I33)</f>
        <v>0</v>
      </c>
      <c r="J21" s="5">
        <f>J20/(Données!$K$8-J33)</f>
        <v>0</v>
      </c>
      <c r="K21" s="5">
        <f>K20/(Données!$K$8-K33)</f>
        <v>0</v>
      </c>
      <c r="L21" s="5">
        <f>L20/(Données!$K$8-L33)</f>
        <v>0</v>
      </c>
      <c r="M21" s="5">
        <f>M20/(Données!$K$8-M33)</f>
        <v>0</v>
      </c>
      <c r="N21" s="5">
        <f>N20/(Données!$K$8-N33)</f>
        <v>0</v>
      </c>
      <c r="O21" s="5">
        <f>O20/(Données!$K$8-O33)</f>
        <v>0</v>
      </c>
      <c r="P21" s="5">
        <f>P20/(Données!$K$8-P33)</f>
        <v>0</v>
      </c>
      <c r="Q21" s="5">
        <f>Q20/(Données!$K$8-Q33)</f>
        <v>0</v>
      </c>
      <c r="R21" s="5">
        <f>R20/(Données!$K$8-R33)</f>
        <v>0</v>
      </c>
      <c r="S21" s="5">
        <f>S20/(Données!$K$8-S33)</f>
        <v>0</v>
      </c>
      <c r="T21" s="5">
        <f>T20/(Données!$K$8-T33)</f>
        <v>0</v>
      </c>
      <c r="U21" s="5">
        <f>U20/(Données!$K$8-U33)</f>
        <v>0</v>
      </c>
      <c r="V21" s="5">
        <f>V20/(Données!$K$8-V33)</f>
        <v>0</v>
      </c>
      <c r="W21" s="5">
        <f>W20/(Données!$K$8-W33)</f>
        <v>0</v>
      </c>
      <c r="X21" s="5">
        <f>X20/(Données!$K$8-X33)</f>
        <v>0</v>
      </c>
      <c r="Y21" s="5">
        <f>Y20/(Données!$K$8-Y33)</f>
        <v>0</v>
      </c>
      <c r="Z21" s="5">
        <f>Z20/(Données!$K$8-Z33)</f>
        <v>0</v>
      </c>
      <c r="AA21" s="5">
        <f>AA20/(Données!$K$8-AA33)</f>
        <v>0</v>
      </c>
      <c r="AB21" s="5">
        <f>AB20/(Données!$K$8-AB33)</f>
        <v>0</v>
      </c>
      <c r="AC21" s="5">
        <f>AC20/(Données!$K$8-AC33)</f>
        <v>0</v>
      </c>
      <c r="AD21" s="5">
        <f>AD20/(Données!$K$8-AD33)</f>
        <v>0</v>
      </c>
      <c r="AE21" s="5">
        <f>AE20/(Données!$K$8-AE33)</f>
        <v>0</v>
      </c>
      <c r="AF21" s="5">
        <f>AF20/(Données!$K$8-AF33)</f>
        <v>0</v>
      </c>
      <c r="AG21" s="5">
        <f>AG20/(Données!$K$8-AG33)</f>
        <v>0</v>
      </c>
      <c r="AH21" s="50" t="e">
        <f>AH20/(Données!$K$16-AH33)</f>
        <v>#DIV/0!</v>
      </c>
    </row>
    <row r="22" spans="1:34" x14ac:dyDescent="0.2">
      <c r="A22" s="68" t="s">
        <v>7</v>
      </c>
      <c r="B22" s="25" t="s">
        <v>16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42">
        <f>SUM(C22:AG22)</f>
        <v>0</v>
      </c>
    </row>
    <row r="23" spans="1:34" x14ac:dyDescent="0.2">
      <c r="A23" s="68"/>
      <c r="B23" s="16" t="s">
        <v>17</v>
      </c>
      <c r="C23" s="5">
        <f>C22/(Données!$L$8-C34)</f>
        <v>0</v>
      </c>
      <c r="D23" s="5">
        <f>D22/(Données!$L$8-D34)</f>
        <v>0</v>
      </c>
      <c r="E23" s="5">
        <f>E22/(Données!$L$8-E34)</f>
        <v>0</v>
      </c>
      <c r="F23" s="5">
        <f>F22/(Données!$L$8-F34)</f>
        <v>0</v>
      </c>
      <c r="G23" s="5">
        <f>G22/(Données!$L$8-G34)</f>
        <v>0</v>
      </c>
      <c r="H23" s="5">
        <f>H22/(Données!$L$8-H34)</f>
        <v>0</v>
      </c>
      <c r="I23" s="5">
        <f>I22/(Données!$L$8-I34)</f>
        <v>0</v>
      </c>
      <c r="J23" s="5">
        <f>J22/(Données!$L$8-J34)</f>
        <v>0</v>
      </c>
      <c r="K23" s="5">
        <f>K22/(Données!$L$8-K34)</f>
        <v>0</v>
      </c>
      <c r="L23" s="5">
        <f>L22/(Données!$L$8-L34)</f>
        <v>0</v>
      </c>
      <c r="M23" s="5">
        <f>M22/(Données!$L$8-M34)</f>
        <v>0</v>
      </c>
      <c r="N23" s="5">
        <f>N22/(Données!$L$8-N34)</f>
        <v>0</v>
      </c>
      <c r="O23" s="5">
        <f>O22/(Données!$L$8-O34)</f>
        <v>0</v>
      </c>
      <c r="P23" s="5">
        <f>P22/(Données!$L$8-P34)</f>
        <v>0</v>
      </c>
      <c r="Q23" s="5">
        <f>Q22/(Données!$L$8-Q34)</f>
        <v>0</v>
      </c>
      <c r="R23" s="5">
        <f>R22/(Données!$L$8-R34)</f>
        <v>0</v>
      </c>
      <c r="S23" s="5">
        <f>S22/(Données!$L$8-S34)</f>
        <v>0</v>
      </c>
      <c r="T23" s="5">
        <f>T22/(Données!$L$8-T34)</f>
        <v>0</v>
      </c>
      <c r="U23" s="5">
        <f>U22/(Données!$L$8-U34)</f>
        <v>0</v>
      </c>
      <c r="V23" s="5">
        <f>V22/(Données!$L$8-V34)</f>
        <v>0</v>
      </c>
      <c r="W23" s="5">
        <f>W22/(Données!$L$8-W34)</f>
        <v>0</v>
      </c>
      <c r="X23" s="5">
        <f>X22/(Données!$L$8-X34)</f>
        <v>0</v>
      </c>
      <c r="Y23" s="5">
        <f>Y22/(Données!$L$8-Y34)</f>
        <v>0</v>
      </c>
      <c r="Z23" s="5">
        <f>Z22/(Données!$L$8-Z34)</f>
        <v>0</v>
      </c>
      <c r="AA23" s="5">
        <f>AA22/(Données!$L$8-AA34)</f>
        <v>0</v>
      </c>
      <c r="AB23" s="5">
        <f>AB22/(Données!$L$8-AB34)</f>
        <v>0</v>
      </c>
      <c r="AC23" s="5">
        <f>AC22/(Données!$L$8-AC34)</f>
        <v>0</v>
      </c>
      <c r="AD23" s="5">
        <f>AD22/(Données!$L$8-AD34)</f>
        <v>0</v>
      </c>
      <c r="AE23" s="5">
        <f>AE22/(Données!$L$8-AE34)</f>
        <v>0</v>
      </c>
      <c r="AF23" s="5">
        <f>AF22/(Données!$L$8-AF34)</f>
        <v>0</v>
      </c>
      <c r="AG23" s="5">
        <f>AG22/(Données!$L$8-AG34)</f>
        <v>0</v>
      </c>
      <c r="AH23" s="51" t="e">
        <f>AH22/(Données!$L$16-AH34)</f>
        <v>#DIV/0!</v>
      </c>
    </row>
    <row r="24" spans="1:34" x14ac:dyDescent="0.2">
      <c r="AH24" s="43"/>
    </row>
    <row r="25" spans="1:34" x14ac:dyDescent="0.2">
      <c r="AH25" s="43"/>
    </row>
    <row r="26" spans="1:34" x14ac:dyDescent="0.2">
      <c r="AH26" s="43"/>
    </row>
    <row r="27" spans="1:34" x14ac:dyDescent="0.2">
      <c r="A27" s="26" t="s">
        <v>0</v>
      </c>
      <c r="B27" s="18" t="s">
        <v>21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35">
        <f t="shared" ref="AH27:AH34" si="3">SUM(C27:AG27)</f>
        <v>0</v>
      </c>
    </row>
    <row r="28" spans="1:34" x14ac:dyDescent="0.2">
      <c r="A28" s="27" t="s">
        <v>1</v>
      </c>
      <c r="B28" s="19" t="s">
        <v>21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36">
        <f t="shared" si="3"/>
        <v>0</v>
      </c>
    </row>
    <row r="29" spans="1:34" x14ac:dyDescent="0.2">
      <c r="A29" s="28" t="s">
        <v>2</v>
      </c>
      <c r="B29" s="20" t="s">
        <v>21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37">
        <f t="shared" si="3"/>
        <v>0</v>
      </c>
    </row>
    <row r="30" spans="1:34" x14ac:dyDescent="0.2">
      <c r="A30" s="29" t="s">
        <v>3</v>
      </c>
      <c r="B30" s="21" t="s">
        <v>21</v>
      </c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38">
        <f t="shared" si="3"/>
        <v>0</v>
      </c>
    </row>
    <row r="31" spans="1:34" x14ac:dyDescent="0.2">
      <c r="A31" s="30" t="s">
        <v>4</v>
      </c>
      <c r="B31" s="22" t="s">
        <v>21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9">
        <f t="shared" si="3"/>
        <v>0</v>
      </c>
    </row>
    <row r="32" spans="1:34" x14ac:dyDescent="0.2">
      <c r="A32" s="31" t="s">
        <v>5</v>
      </c>
      <c r="B32" s="23" t="s">
        <v>21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40">
        <f t="shared" si="3"/>
        <v>0</v>
      </c>
    </row>
    <row r="33" spans="1:34" x14ac:dyDescent="0.2">
      <c r="A33" s="32" t="s">
        <v>6</v>
      </c>
      <c r="B33" s="24" t="s">
        <v>21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41">
        <f t="shared" si="3"/>
        <v>0</v>
      </c>
    </row>
    <row r="34" spans="1:34" x14ac:dyDescent="0.2">
      <c r="A34" s="33" t="s">
        <v>7</v>
      </c>
      <c r="B34" s="25" t="s">
        <v>21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42">
        <f t="shared" si="3"/>
        <v>0</v>
      </c>
    </row>
  </sheetData>
  <mergeCells count="10">
    <mergeCell ref="A16:A17"/>
    <mergeCell ref="A18:A19"/>
    <mergeCell ref="A20:A21"/>
    <mergeCell ref="A22:A23"/>
    <mergeCell ref="B2:B3"/>
    <mergeCell ref="AH2:AH3"/>
    <mergeCell ref="A8:A9"/>
    <mergeCell ref="A10:A11"/>
    <mergeCell ref="A12:A13"/>
    <mergeCell ref="A14:A1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34"/>
  <sheetViews>
    <sheetView topLeftCell="C1" workbookViewId="0">
      <selection activeCell="C35" sqref="C35"/>
    </sheetView>
  </sheetViews>
  <sheetFormatPr baseColWidth="10" defaultColWidth="11.28515625" defaultRowHeight="12.75" x14ac:dyDescent="0.2"/>
  <cols>
    <col min="1" max="1" width="9.85546875" style="17" bestFit="1" customWidth="1"/>
    <col min="2" max="2" width="33.140625" style="17" bestFit="1" customWidth="1"/>
    <col min="3" max="3" width="4.42578125" style="17" bestFit="1" customWidth="1"/>
    <col min="4" max="4" width="4" style="17" bestFit="1" customWidth="1"/>
    <col min="5" max="6" width="4.42578125" style="17" bestFit="1" customWidth="1"/>
    <col min="7" max="7" width="3.85546875" style="17" bestFit="1" customWidth="1"/>
    <col min="8" max="8" width="4.140625" style="17" bestFit="1" customWidth="1"/>
    <col min="9" max="9" width="4.7109375" style="17" bestFit="1" customWidth="1"/>
    <col min="10" max="10" width="4.42578125" style="17" bestFit="1" customWidth="1"/>
    <col min="11" max="11" width="4" style="17" bestFit="1" customWidth="1"/>
    <col min="12" max="32" width="4.7109375" style="17" bestFit="1" customWidth="1"/>
    <col min="33" max="33" width="9.28515625" style="17" bestFit="1" customWidth="1"/>
    <col min="34" max="16384" width="11.28515625" style="17"/>
  </cols>
  <sheetData>
    <row r="2" spans="1:33" x14ac:dyDescent="0.2">
      <c r="B2" s="66" t="s">
        <v>14</v>
      </c>
      <c r="C2" s="34">
        <v>42979</v>
      </c>
      <c r="D2" s="34">
        <f>+C2+1</f>
        <v>42980</v>
      </c>
      <c r="E2" s="34">
        <f t="shared" ref="E2:AF3" si="0">+D2+1</f>
        <v>42981</v>
      </c>
      <c r="F2" s="34">
        <f t="shared" si="0"/>
        <v>42982</v>
      </c>
      <c r="G2" s="34">
        <f t="shared" si="0"/>
        <v>42983</v>
      </c>
      <c r="H2" s="34">
        <f t="shared" si="0"/>
        <v>42984</v>
      </c>
      <c r="I2" s="34">
        <f t="shared" si="0"/>
        <v>42985</v>
      </c>
      <c r="J2" s="34">
        <f t="shared" si="0"/>
        <v>42986</v>
      </c>
      <c r="K2" s="34">
        <f t="shared" si="0"/>
        <v>42987</v>
      </c>
      <c r="L2" s="34">
        <f t="shared" si="0"/>
        <v>42988</v>
      </c>
      <c r="M2" s="34">
        <f t="shared" si="0"/>
        <v>42989</v>
      </c>
      <c r="N2" s="34">
        <f t="shared" si="0"/>
        <v>42990</v>
      </c>
      <c r="O2" s="34">
        <f t="shared" si="0"/>
        <v>42991</v>
      </c>
      <c r="P2" s="34">
        <f t="shared" si="0"/>
        <v>42992</v>
      </c>
      <c r="Q2" s="34">
        <f t="shared" si="0"/>
        <v>42993</v>
      </c>
      <c r="R2" s="34">
        <f t="shared" si="0"/>
        <v>42994</v>
      </c>
      <c r="S2" s="34">
        <f t="shared" si="0"/>
        <v>42995</v>
      </c>
      <c r="T2" s="34">
        <f t="shared" si="0"/>
        <v>42996</v>
      </c>
      <c r="U2" s="34">
        <f t="shared" si="0"/>
        <v>42997</v>
      </c>
      <c r="V2" s="34">
        <f t="shared" si="0"/>
        <v>42998</v>
      </c>
      <c r="W2" s="34">
        <f t="shared" si="0"/>
        <v>42999</v>
      </c>
      <c r="X2" s="34">
        <f t="shared" si="0"/>
        <v>43000</v>
      </c>
      <c r="Y2" s="34">
        <f t="shared" si="0"/>
        <v>43001</v>
      </c>
      <c r="Z2" s="34">
        <f t="shared" si="0"/>
        <v>43002</v>
      </c>
      <c r="AA2" s="34">
        <f t="shared" si="0"/>
        <v>43003</v>
      </c>
      <c r="AB2" s="34">
        <f t="shared" si="0"/>
        <v>43004</v>
      </c>
      <c r="AC2" s="34">
        <f t="shared" si="0"/>
        <v>43005</v>
      </c>
      <c r="AD2" s="34">
        <f t="shared" si="0"/>
        <v>43006</v>
      </c>
      <c r="AE2" s="34">
        <f t="shared" si="0"/>
        <v>43007</v>
      </c>
      <c r="AF2" s="34">
        <f t="shared" si="0"/>
        <v>43008</v>
      </c>
      <c r="AG2" s="64" t="s">
        <v>20</v>
      </c>
    </row>
    <row r="3" spans="1:33" x14ac:dyDescent="0.2">
      <c r="B3" s="66"/>
      <c r="C3" s="3">
        <f>+C2</f>
        <v>42979</v>
      </c>
      <c r="D3" s="3">
        <f>+C3+1</f>
        <v>42980</v>
      </c>
      <c r="E3" s="3">
        <f t="shared" si="0"/>
        <v>42981</v>
      </c>
      <c r="F3" s="3">
        <f t="shared" si="0"/>
        <v>42982</v>
      </c>
      <c r="G3" s="3">
        <f t="shared" si="0"/>
        <v>42983</v>
      </c>
      <c r="H3" s="3">
        <f t="shared" si="0"/>
        <v>42984</v>
      </c>
      <c r="I3" s="3">
        <f t="shared" si="0"/>
        <v>42985</v>
      </c>
      <c r="J3" s="3">
        <f t="shared" si="0"/>
        <v>42986</v>
      </c>
      <c r="K3" s="3">
        <f t="shared" si="0"/>
        <v>42987</v>
      </c>
      <c r="L3" s="3">
        <f t="shared" si="0"/>
        <v>42988</v>
      </c>
      <c r="M3" s="3">
        <f t="shared" si="0"/>
        <v>42989</v>
      </c>
      <c r="N3" s="3">
        <f t="shared" si="0"/>
        <v>42990</v>
      </c>
      <c r="O3" s="3">
        <f t="shared" si="0"/>
        <v>42991</v>
      </c>
      <c r="P3" s="3">
        <f t="shared" si="0"/>
        <v>42992</v>
      </c>
      <c r="Q3" s="3">
        <f t="shared" si="0"/>
        <v>42993</v>
      </c>
      <c r="R3" s="3">
        <f t="shared" si="0"/>
        <v>42994</v>
      </c>
      <c r="S3" s="3">
        <f t="shared" si="0"/>
        <v>42995</v>
      </c>
      <c r="T3" s="3">
        <f t="shared" si="0"/>
        <v>42996</v>
      </c>
      <c r="U3" s="3">
        <f t="shared" si="0"/>
        <v>42997</v>
      </c>
      <c r="V3" s="3">
        <f t="shared" si="0"/>
        <v>42998</v>
      </c>
      <c r="W3" s="3">
        <f t="shared" si="0"/>
        <v>42999</v>
      </c>
      <c r="X3" s="3">
        <f t="shared" si="0"/>
        <v>43000</v>
      </c>
      <c r="Y3" s="3">
        <f t="shared" si="0"/>
        <v>43001</v>
      </c>
      <c r="Z3" s="3">
        <f t="shared" si="0"/>
        <v>43002</v>
      </c>
      <c r="AA3" s="3">
        <f t="shared" si="0"/>
        <v>43003</v>
      </c>
      <c r="AB3" s="3">
        <f t="shared" si="0"/>
        <v>43004</v>
      </c>
      <c r="AC3" s="3">
        <f t="shared" si="0"/>
        <v>43005</v>
      </c>
      <c r="AD3" s="3">
        <f t="shared" si="0"/>
        <v>43006</v>
      </c>
      <c r="AE3" s="3">
        <f t="shared" si="0"/>
        <v>43007</v>
      </c>
      <c r="AF3" s="3">
        <f t="shared" si="0"/>
        <v>43008</v>
      </c>
      <c r="AG3" s="65"/>
    </row>
    <row r="4" spans="1:33" x14ac:dyDescent="0.2">
      <c r="B4" s="16" t="s">
        <v>11</v>
      </c>
      <c r="C4" s="15">
        <f>+Données!$C$4</f>
        <v>91</v>
      </c>
      <c r="D4" s="15">
        <f>+Données!$C$4</f>
        <v>91</v>
      </c>
      <c r="E4" s="15">
        <f>+Données!$C$4</f>
        <v>91</v>
      </c>
      <c r="F4" s="15">
        <f>+Données!$C$4</f>
        <v>91</v>
      </c>
      <c r="G4" s="15">
        <f>+Données!$C$4</f>
        <v>91</v>
      </c>
      <c r="H4" s="15">
        <f>+Données!$C$4</f>
        <v>91</v>
      </c>
      <c r="I4" s="15">
        <f>+Données!$C$4</f>
        <v>91</v>
      </c>
      <c r="J4" s="15">
        <f>+Données!$C$4</f>
        <v>91</v>
      </c>
      <c r="K4" s="15">
        <f>+Données!$C$4</f>
        <v>91</v>
      </c>
      <c r="L4" s="15">
        <f>+Données!$C$4</f>
        <v>91</v>
      </c>
      <c r="M4" s="15">
        <f>+Données!$C$4</f>
        <v>91</v>
      </c>
      <c r="N4" s="15">
        <f>+Données!$C$4</f>
        <v>91</v>
      </c>
      <c r="O4" s="15">
        <f>+Données!$C$4</f>
        <v>91</v>
      </c>
      <c r="P4" s="15">
        <f>+Données!$C$4</f>
        <v>91</v>
      </c>
      <c r="Q4" s="15">
        <f>+Données!$C$4</f>
        <v>91</v>
      </c>
      <c r="R4" s="15">
        <f>+Données!$C$4</f>
        <v>91</v>
      </c>
      <c r="S4" s="15">
        <f>+Données!$C$4</f>
        <v>91</v>
      </c>
      <c r="T4" s="15">
        <f>+Données!$C$4</f>
        <v>91</v>
      </c>
      <c r="U4" s="15">
        <f>+Données!$C$4</f>
        <v>91</v>
      </c>
      <c r="V4" s="15">
        <f>+Données!$C$4</f>
        <v>91</v>
      </c>
      <c r="W4" s="15">
        <f>+Données!$C$4</f>
        <v>91</v>
      </c>
      <c r="X4" s="15">
        <f>+Données!$C$4</f>
        <v>91</v>
      </c>
      <c r="Y4" s="15">
        <f>+Données!$C$4</f>
        <v>91</v>
      </c>
      <c r="Z4" s="15">
        <f>+Données!$C$4</f>
        <v>91</v>
      </c>
      <c r="AA4" s="15">
        <f>+Données!$C$4</f>
        <v>91</v>
      </c>
      <c r="AB4" s="15">
        <f>+Données!$C$4</f>
        <v>91</v>
      </c>
      <c r="AC4" s="15">
        <f>+Données!$C$4</f>
        <v>91</v>
      </c>
      <c r="AD4" s="15">
        <f>+Données!$C$4</f>
        <v>91</v>
      </c>
      <c r="AE4" s="15">
        <f>+Données!$C$4</f>
        <v>91</v>
      </c>
      <c r="AF4" s="15">
        <f>+Données!$C$4</f>
        <v>91</v>
      </c>
      <c r="AG4" s="15">
        <f>SUM(C4:AF4)</f>
        <v>2730</v>
      </c>
    </row>
    <row r="5" spans="1:33" x14ac:dyDescent="0.2">
      <c r="B5" s="16" t="s">
        <v>15</v>
      </c>
      <c r="C5" s="15">
        <f>+C8+C10+C12+C14+C16+C18+C20+C22</f>
        <v>0</v>
      </c>
      <c r="D5" s="15">
        <f t="shared" ref="D5:AF5" si="1">+D8+D10+D12+D14+D16+D18+D20+D22</f>
        <v>0</v>
      </c>
      <c r="E5" s="15">
        <f t="shared" si="1"/>
        <v>0</v>
      </c>
      <c r="F5" s="15">
        <f t="shared" si="1"/>
        <v>0</v>
      </c>
      <c r="G5" s="15">
        <f t="shared" si="1"/>
        <v>0</v>
      </c>
      <c r="H5" s="15">
        <f t="shared" si="1"/>
        <v>0</v>
      </c>
      <c r="I5" s="15">
        <f t="shared" si="1"/>
        <v>0</v>
      </c>
      <c r="J5" s="15">
        <f t="shared" si="1"/>
        <v>0</v>
      </c>
      <c r="K5" s="15">
        <f t="shared" si="1"/>
        <v>0</v>
      </c>
      <c r="L5" s="15">
        <f t="shared" si="1"/>
        <v>0</v>
      </c>
      <c r="M5" s="15">
        <f t="shared" si="1"/>
        <v>0</v>
      </c>
      <c r="N5" s="15">
        <f t="shared" si="1"/>
        <v>0</v>
      </c>
      <c r="O5" s="15">
        <f t="shared" si="1"/>
        <v>0</v>
      </c>
      <c r="P5" s="15">
        <f t="shared" si="1"/>
        <v>0</v>
      </c>
      <c r="Q5" s="15">
        <f t="shared" si="1"/>
        <v>0</v>
      </c>
      <c r="R5" s="15">
        <f t="shared" si="1"/>
        <v>0</v>
      </c>
      <c r="S5" s="15">
        <f t="shared" si="1"/>
        <v>0</v>
      </c>
      <c r="T5" s="15">
        <f t="shared" si="1"/>
        <v>0</v>
      </c>
      <c r="U5" s="15">
        <f t="shared" si="1"/>
        <v>0</v>
      </c>
      <c r="V5" s="15">
        <f t="shared" si="1"/>
        <v>0</v>
      </c>
      <c r="W5" s="15">
        <f t="shared" si="1"/>
        <v>0</v>
      </c>
      <c r="X5" s="15">
        <f t="shared" si="1"/>
        <v>0</v>
      </c>
      <c r="Y5" s="15">
        <f t="shared" si="1"/>
        <v>0</v>
      </c>
      <c r="Z5" s="15">
        <f t="shared" si="1"/>
        <v>0</v>
      </c>
      <c r="AA5" s="15">
        <f t="shared" si="1"/>
        <v>0</v>
      </c>
      <c r="AB5" s="15">
        <f t="shared" si="1"/>
        <v>0</v>
      </c>
      <c r="AC5" s="15">
        <f t="shared" si="1"/>
        <v>0</v>
      </c>
      <c r="AD5" s="15">
        <f t="shared" si="1"/>
        <v>0</v>
      </c>
      <c r="AE5" s="15">
        <f t="shared" si="1"/>
        <v>0</v>
      </c>
      <c r="AF5" s="15">
        <f t="shared" si="1"/>
        <v>0</v>
      </c>
      <c r="AG5" s="52">
        <f>SUM(C5:AF5)</f>
        <v>0</v>
      </c>
    </row>
    <row r="6" spans="1:33" x14ac:dyDescent="0.2">
      <c r="B6" s="16" t="s">
        <v>12</v>
      </c>
      <c r="C6" s="5">
        <f>+C5/C4</f>
        <v>0</v>
      </c>
      <c r="D6" s="5">
        <f t="shared" ref="D6:AG6" si="2">+D5/D4</f>
        <v>0</v>
      </c>
      <c r="E6" s="5">
        <f t="shared" si="2"/>
        <v>0</v>
      </c>
      <c r="F6" s="5">
        <f t="shared" si="2"/>
        <v>0</v>
      </c>
      <c r="G6" s="5">
        <f t="shared" si="2"/>
        <v>0</v>
      </c>
      <c r="H6" s="5">
        <f t="shared" si="2"/>
        <v>0</v>
      </c>
      <c r="I6" s="5">
        <f t="shared" si="2"/>
        <v>0</v>
      </c>
      <c r="J6" s="5">
        <f t="shared" si="2"/>
        <v>0</v>
      </c>
      <c r="K6" s="5">
        <f t="shared" si="2"/>
        <v>0</v>
      </c>
      <c r="L6" s="5">
        <f t="shared" si="2"/>
        <v>0</v>
      </c>
      <c r="M6" s="5">
        <f t="shared" si="2"/>
        <v>0</v>
      </c>
      <c r="N6" s="5">
        <f t="shared" si="2"/>
        <v>0</v>
      </c>
      <c r="O6" s="5">
        <f t="shared" si="2"/>
        <v>0</v>
      </c>
      <c r="P6" s="5">
        <f t="shared" si="2"/>
        <v>0</v>
      </c>
      <c r="Q6" s="5">
        <f t="shared" si="2"/>
        <v>0</v>
      </c>
      <c r="R6" s="5">
        <f t="shared" si="2"/>
        <v>0</v>
      </c>
      <c r="S6" s="5">
        <f t="shared" si="2"/>
        <v>0</v>
      </c>
      <c r="T6" s="5">
        <f t="shared" si="2"/>
        <v>0</v>
      </c>
      <c r="U6" s="5">
        <f t="shared" si="2"/>
        <v>0</v>
      </c>
      <c r="V6" s="5">
        <f t="shared" si="2"/>
        <v>0</v>
      </c>
      <c r="W6" s="5">
        <f t="shared" si="2"/>
        <v>0</v>
      </c>
      <c r="X6" s="5">
        <f t="shared" si="2"/>
        <v>0</v>
      </c>
      <c r="Y6" s="5">
        <f t="shared" si="2"/>
        <v>0</v>
      </c>
      <c r="Z6" s="5">
        <f t="shared" si="2"/>
        <v>0</v>
      </c>
      <c r="AA6" s="5">
        <f t="shared" si="2"/>
        <v>0</v>
      </c>
      <c r="AB6" s="5">
        <f t="shared" si="2"/>
        <v>0</v>
      </c>
      <c r="AC6" s="5">
        <f t="shared" si="2"/>
        <v>0</v>
      </c>
      <c r="AD6" s="5">
        <f t="shared" si="2"/>
        <v>0</v>
      </c>
      <c r="AE6" s="5">
        <f t="shared" si="2"/>
        <v>0</v>
      </c>
      <c r="AF6" s="5">
        <f t="shared" si="2"/>
        <v>0</v>
      </c>
      <c r="AG6" s="53">
        <f t="shared" si="2"/>
        <v>0</v>
      </c>
    </row>
    <row r="7" spans="1:33" x14ac:dyDescent="0.2"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4.25" customHeight="1" x14ac:dyDescent="0.2">
      <c r="A8" s="67" t="s">
        <v>0</v>
      </c>
      <c r="B8" s="18" t="s">
        <v>16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35">
        <f>SUM(C8:AF8)</f>
        <v>0</v>
      </c>
    </row>
    <row r="9" spans="1:33" ht="14.25" customHeight="1" x14ac:dyDescent="0.2">
      <c r="A9" s="67"/>
      <c r="B9" s="16" t="s">
        <v>17</v>
      </c>
      <c r="C9" s="5">
        <f>C8/(Données!$E$8-C27)</f>
        <v>0</v>
      </c>
      <c r="D9" s="5">
        <f>D8/(Données!$E$8-D27)</f>
        <v>0</v>
      </c>
      <c r="E9" s="5">
        <f>E8/(Données!$E$8-E27)</f>
        <v>0</v>
      </c>
      <c r="F9" s="5">
        <f>F8/(Données!$E$8-F27)</f>
        <v>0</v>
      </c>
      <c r="G9" s="5">
        <f>G8/(Données!$E$8-G27)</f>
        <v>0</v>
      </c>
      <c r="H9" s="5">
        <f>H8/(Données!$E$8-H27)</f>
        <v>0</v>
      </c>
      <c r="I9" s="5">
        <f>I8/(Données!$E$8-I27)</f>
        <v>0</v>
      </c>
      <c r="J9" s="5">
        <f>J8/(Données!$E$8-J27)</f>
        <v>0</v>
      </c>
      <c r="K9" s="5">
        <f>K8/(Données!$E$8-K27)</f>
        <v>0</v>
      </c>
      <c r="L9" s="5">
        <f>L8/(Données!$E$8-L27)</f>
        <v>0</v>
      </c>
      <c r="M9" s="5">
        <f>M8/(Données!$E$8-M27)</f>
        <v>0</v>
      </c>
      <c r="N9" s="5">
        <f>N8/(Données!$E$8-N27)</f>
        <v>0</v>
      </c>
      <c r="O9" s="5">
        <f>O8/(Données!$E$8-O27)</f>
        <v>0</v>
      </c>
      <c r="P9" s="5">
        <f>P8/(Données!$E$8-P27)</f>
        <v>0</v>
      </c>
      <c r="Q9" s="5">
        <f>Q8/(Données!$E$8-Q27)</f>
        <v>0</v>
      </c>
      <c r="R9" s="5">
        <f>R8/(Données!$E$8-R27)</f>
        <v>0</v>
      </c>
      <c r="S9" s="5">
        <f>S8/(Données!$E$8-S27)</f>
        <v>0</v>
      </c>
      <c r="T9" s="5">
        <f>T8/(Données!$E$8-T27)</f>
        <v>0</v>
      </c>
      <c r="U9" s="5">
        <f>U8/(Données!$E$8-U27)</f>
        <v>0</v>
      </c>
      <c r="V9" s="5">
        <f>V8/(Données!$E$8-V27)</f>
        <v>0</v>
      </c>
      <c r="W9" s="5">
        <f>W8/(Données!$E$8-W27)</f>
        <v>0</v>
      </c>
      <c r="X9" s="5">
        <f>X8/(Données!$E$8-X27)</f>
        <v>0</v>
      </c>
      <c r="Y9" s="5">
        <f>Y8/(Données!$E$8-Y27)</f>
        <v>0</v>
      </c>
      <c r="Z9" s="5">
        <f>Z8/(Données!$E$8-Z27)</f>
        <v>0</v>
      </c>
      <c r="AA9" s="5">
        <f>AA8/(Données!$E$8-AA27)</f>
        <v>0</v>
      </c>
      <c r="AB9" s="5">
        <f>AB8/(Données!$E$8-AB27)</f>
        <v>0</v>
      </c>
      <c r="AC9" s="5">
        <f>AC8/(Données!$E$8-AC27)</f>
        <v>0</v>
      </c>
      <c r="AD9" s="5">
        <f>AD8/(Données!$E$8-AD27)</f>
        <v>0</v>
      </c>
      <c r="AE9" s="5">
        <f>AE8/(Données!$E$8-AE27)</f>
        <v>0</v>
      </c>
      <c r="AF9" s="5">
        <f>AF8/(Données!$E$8-AF27)</f>
        <v>0</v>
      </c>
      <c r="AG9" s="44" t="e">
        <f>AG8/(Données!$E$17-AG27)</f>
        <v>#DIV/0!</v>
      </c>
    </row>
    <row r="10" spans="1:33" x14ac:dyDescent="0.2">
      <c r="A10" s="74" t="s">
        <v>1</v>
      </c>
      <c r="B10" s="19" t="s">
        <v>16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36">
        <f>SUM(C10:AF10)</f>
        <v>0</v>
      </c>
    </row>
    <row r="11" spans="1:33" x14ac:dyDescent="0.2">
      <c r="A11" s="74"/>
      <c r="B11" s="16" t="s">
        <v>17</v>
      </c>
      <c r="C11" s="5">
        <f>C10/(Données!$F$8-C28)</f>
        <v>0</v>
      </c>
      <c r="D11" s="5">
        <f>D10/(Données!$F$8-D28)</f>
        <v>0</v>
      </c>
      <c r="E11" s="5">
        <f>E10/(Données!$F$8-E28)</f>
        <v>0</v>
      </c>
      <c r="F11" s="5">
        <f>F10/(Données!$F$8-F28)</f>
        <v>0</v>
      </c>
      <c r="G11" s="5">
        <f>G10/(Données!$F$8-G28)</f>
        <v>0</v>
      </c>
      <c r="H11" s="5">
        <f>H10/(Données!$F$8-H28)</f>
        <v>0</v>
      </c>
      <c r="I11" s="5">
        <f>I10/(Données!$F$8-I28)</f>
        <v>0</v>
      </c>
      <c r="J11" s="5">
        <f>J10/(Données!$F$8-J28)</f>
        <v>0</v>
      </c>
      <c r="K11" s="5">
        <f>K10/(Données!$F$8-K28)</f>
        <v>0</v>
      </c>
      <c r="L11" s="5">
        <f>L10/(Données!$F$8-L28)</f>
        <v>0</v>
      </c>
      <c r="M11" s="5">
        <f>M10/(Données!$F$8-M28)</f>
        <v>0</v>
      </c>
      <c r="N11" s="5">
        <f>N10/(Données!$F$8-N28)</f>
        <v>0</v>
      </c>
      <c r="O11" s="5">
        <f>O10/(Données!$F$8-O28)</f>
        <v>0</v>
      </c>
      <c r="P11" s="5">
        <f>P10/(Données!$F$8-P28)</f>
        <v>0</v>
      </c>
      <c r="Q11" s="5">
        <f>Q10/(Données!$F$8-Q28)</f>
        <v>0</v>
      </c>
      <c r="R11" s="5">
        <f>R10/(Données!$F$8-R28)</f>
        <v>0</v>
      </c>
      <c r="S11" s="5">
        <f>S10/(Données!$F$8-S28)</f>
        <v>0</v>
      </c>
      <c r="T11" s="5">
        <f>T10/(Données!$F$8-T28)</f>
        <v>0</v>
      </c>
      <c r="U11" s="5">
        <f>U10/(Données!$F$8-U28)</f>
        <v>0</v>
      </c>
      <c r="V11" s="5">
        <f>V10/(Données!$F$8-V28)</f>
        <v>0</v>
      </c>
      <c r="W11" s="5">
        <f>W10/(Données!$F$8-W28)</f>
        <v>0</v>
      </c>
      <c r="X11" s="5">
        <f>X10/(Données!$F$8-X28)</f>
        <v>0</v>
      </c>
      <c r="Y11" s="5">
        <f>Y10/(Données!$F$8-Y28)</f>
        <v>0</v>
      </c>
      <c r="Z11" s="5">
        <f>Z10/(Données!$F$8-Z28)</f>
        <v>0</v>
      </c>
      <c r="AA11" s="5">
        <f>AA10/(Données!$F$8-AA28)</f>
        <v>0</v>
      </c>
      <c r="AB11" s="5">
        <f>AB10/(Données!$F$8-AB28)</f>
        <v>0</v>
      </c>
      <c r="AC11" s="5">
        <f>AC10/(Données!$F$8-AC28)</f>
        <v>0</v>
      </c>
      <c r="AD11" s="5">
        <f>AD10/(Données!$F$8-AD28)</f>
        <v>0</v>
      </c>
      <c r="AE11" s="5">
        <f>AE10/(Données!$F$8-AE28)</f>
        <v>0</v>
      </c>
      <c r="AF11" s="5">
        <f>AF10/(Données!$F$8-AF28)</f>
        <v>0</v>
      </c>
      <c r="AG11" s="45" t="e">
        <f>AG10/(Données!$F$17-AG28)</f>
        <v>#DIV/0!</v>
      </c>
    </row>
    <row r="12" spans="1:33" x14ac:dyDescent="0.2">
      <c r="A12" s="73" t="s">
        <v>2</v>
      </c>
      <c r="B12" s="20" t="s">
        <v>16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37">
        <f>SUM(C12:AF12)</f>
        <v>0</v>
      </c>
    </row>
    <row r="13" spans="1:33" x14ac:dyDescent="0.2">
      <c r="A13" s="73"/>
      <c r="B13" s="16" t="s">
        <v>17</v>
      </c>
      <c r="C13" s="5">
        <f>C12/(Données!$G$8-C29)</f>
        <v>0</v>
      </c>
      <c r="D13" s="5">
        <f>D12/(Données!$G$8-D29)</f>
        <v>0</v>
      </c>
      <c r="E13" s="5">
        <f>E12/(Données!$G$8-E29)</f>
        <v>0</v>
      </c>
      <c r="F13" s="5">
        <f>F12/(Données!$G$8-F29)</f>
        <v>0</v>
      </c>
      <c r="G13" s="5">
        <f>G12/(Données!$G$8-G29)</f>
        <v>0</v>
      </c>
      <c r="H13" s="5">
        <f>H12/(Données!$G$8-H29)</f>
        <v>0</v>
      </c>
      <c r="I13" s="5">
        <f>I12/(Données!$G$8-I29)</f>
        <v>0</v>
      </c>
      <c r="J13" s="5">
        <f>J12/(Données!$G$8-J29)</f>
        <v>0</v>
      </c>
      <c r="K13" s="5">
        <f>K12/(Données!$G$8-K29)</f>
        <v>0</v>
      </c>
      <c r="L13" s="5">
        <f>L12/(Données!$G$8-L29)</f>
        <v>0</v>
      </c>
      <c r="M13" s="5">
        <f>M12/(Données!$G$8-M29)</f>
        <v>0</v>
      </c>
      <c r="N13" s="5">
        <f>N12/(Données!$G$8-N29)</f>
        <v>0</v>
      </c>
      <c r="O13" s="5">
        <f>O12/(Données!$G$8-O29)</f>
        <v>0</v>
      </c>
      <c r="P13" s="5">
        <f>P12/(Données!$G$8-P29)</f>
        <v>0</v>
      </c>
      <c r="Q13" s="5">
        <f>Q12/(Données!$G$8-Q29)</f>
        <v>0</v>
      </c>
      <c r="R13" s="5">
        <f>R12/(Données!$G$8-R29)</f>
        <v>0</v>
      </c>
      <c r="S13" s="5">
        <f>S12/(Données!$G$8-S29)</f>
        <v>0</v>
      </c>
      <c r="T13" s="5">
        <f>T12/(Données!$G$8-T29)</f>
        <v>0</v>
      </c>
      <c r="U13" s="5">
        <f>U12/(Données!$G$8-U29)</f>
        <v>0</v>
      </c>
      <c r="V13" s="5">
        <f>V12/(Données!$G$8-V29)</f>
        <v>0</v>
      </c>
      <c r="W13" s="5">
        <f>W12/(Données!$G$8-W29)</f>
        <v>0</v>
      </c>
      <c r="X13" s="5">
        <f>X12/(Données!$G$8-X29)</f>
        <v>0</v>
      </c>
      <c r="Y13" s="5">
        <f>Y12/(Données!$G$8-Y29)</f>
        <v>0</v>
      </c>
      <c r="Z13" s="5">
        <f>Z12/(Données!$G$8-Z29)</f>
        <v>0</v>
      </c>
      <c r="AA13" s="5">
        <f>AA12/(Données!$G$8-AA29)</f>
        <v>0</v>
      </c>
      <c r="AB13" s="5">
        <f>AB12/(Données!$G$8-AB29)</f>
        <v>0</v>
      </c>
      <c r="AC13" s="5">
        <f>AC12/(Données!$G$8-AC29)</f>
        <v>0</v>
      </c>
      <c r="AD13" s="5">
        <f>AD12/(Données!$G$8-AD29)</f>
        <v>0</v>
      </c>
      <c r="AE13" s="5">
        <f>AE12/(Données!$G$8-AE29)</f>
        <v>0</v>
      </c>
      <c r="AF13" s="5">
        <f>AF12/(Données!$G$8-AF29)</f>
        <v>0</v>
      </c>
      <c r="AG13" s="46" t="e">
        <f>AG12/(Données!$G$17-AG29)</f>
        <v>#DIV/0!</v>
      </c>
    </row>
    <row r="14" spans="1:33" x14ac:dyDescent="0.2">
      <c r="A14" s="72" t="s">
        <v>3</v>
      </c>
      <c r="B14" s="21" t="s">
        <v>16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38">
        <f>SUM(C14:AF14)</f>
        <v>0</v>
      </c>
    </row>
    <row r="15" spans="1:33" x14ac:dyDescent="0.2">
      <c r="A15" s="72"/>
      <c r="B15" s="16" t="s">
        <v>17</v>
      </c>
      <c r="C15" s="5">
        <f>C14/(Données!$H$8-C30)</f>
        <v>0</v>
      </c>
      <c r="D15" s="5">
        <f>D14/(Données!$H$8-D30)</f>
        <v>0</v>
      </c>
      <c r="E15" s="5">
        <f>E14/(Données!$H$8-E30)</f>
        <v>0</v>
      </c>
      <c r="F15" s="5">
        <f>F14/(Données!$H$8-F30)</f>
        <v>0</v>
      </c>
      <c r="G15" s="5">
        <f>G14/(Données!$H$8-G30)</f>
        <v>0</v>
      </c>
      <c r="H15" s="5">
        <f>H14/(Données!$H$8-H30)</f>
        <v>0</v>
      </c>
      <c r="I15" s="5">
        <f>I14/(Données!$H$8-I30)</f>
        <v>0</v>
      </c>
      <c r="J15" s="5">
        <f>J14/(Données!$H$8-J30)</f>
        <v>0</v>
      </c>
      <c r="K15" s="5">
        <f>K14/(Données!$H$8-K30)</f>
        <v>0</v>
      </c>
      <c r="L15" s="5">
        <f>L14/(Données!$H$8-L30)</f>
        <v>0</v>
      </c>
      <c r="M15" s="5">
        <f>M14/(Données!$H$8-M30)</f>
        <v>0</v>
      </c>
      <c r="N15" s="5">
        <f>N14/(Données!$H$8-N30)</f>
        <v>0</v>
      </c>
      <c r="O15" s="5">
        <f>O14/(Données!$H$8-O30)</f>
        <v>0</v>
      </c>
      <c r="P15" s="5">
        <f>P14/(Données!$H$8-P30)</f>
        <v>0</v>
      </c>
      <c r="Q15" s="5">
        <f>Q14/(Données!$H$8-Q30)</f>
        <v>0</v>
      </c>
      <c r="R15" s="5">
        <f>R14/(Données!$H$8-R30)</f>
        <v>0</v>
      </c>
      <c r="S15" s="5">
        <f>S14/(Données!$H$8-S30)</f>
        <v>0</v>
      </c>
      <c r="T15" s="5">
        <f>T14/(Données!$H$8-T30)</f>
        <v>0</v>
      </c>
      <c r="U15" s="5">
        <f>U14/(Données!$H$8-U30)</f>
        <v>0</v>
      </c>
      <c r="V15" s="5">
        <f>V14/(Données!$H$8-V30)</f>
        <v>0</v>
      </c>
      <c r="W15" s="5">
        <f>W14/(Données!$H$8-W30)</f>
        <v>0</v>
      </c>
      <c r="X15" s="5">
        <f>X14/(Données!$H$8-X30)</f>
        <v>0</v>
      </c>
      <c r="Y15" s="5">
        <f>Y14/(Données!$H$8-Y30)</f>
        <v>0</v>
      </c>
      <c r="Z15" s="5">
        <f>Z14/(Données!$H$8-Z30)</f>
        <v>0</v>
      </c>
      <c r="AA15" s="5">
        <f>AA14/(Données!$H$8-AA30)</f>
        <v>0</v>
      </c>
      <c r="AB15" s="5">
        <f>AB14/(Données!$H$8-AB30)</f>
        <v>0</v>
      </c>
      <c r="AC15" s="5">
        <f>AC14/(Données!$H$8-AC30)</f>
        <v>0</v>
      </c>
      <c r="AD15" s="5">
        <f>AD14/(Données!$H$8-AD30)</f>
        <v>0</v>
      </c>
      <c r="AE15" s="5">
        <f>AE14/(Données!$H$8-AE30)</f>
        <v>0</v>
      </c>
      <c r="AF15" s="5">
        <f>AF14/(Données!$H$8-AF30)</f>
        <v>0</v>
      </c>
      <c r="AG15" s="47" t="e">
        <f>AG14/(Données!$H$17-AG30)</f>
        <v>#DIV/0!</v>
      </c>
    </row>
    <row r="16" spans="1:33" x14ac:dyDescent="0.2">
      <c r="A16" s="71" t="s">
        <v>4</v>
      </c>
      <c r="B16" s="22" t="s">
        <v>16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9">
        <f>SUM(C16:AF16)</f>
        <v>0</v>
      </c>
    </row>
    <row r="17" spans="1:33" x14ac:dyDescent="0.2">
      <c r="A17" s="71"/>
      <c r="B17" s="16" t="s">
        <v>17</v>
      </c>
      <c r="C17" s="5">
        <f>C16/(Données!$I$8-C31)</f>
        <v>0</v>
      </c>
      <c r="D17" s="5">
        <f>D16/(Données!$I$8-D31)</f>
        <v>0</v>
      </c>
      <c r="E17" s="5">
        <f>E16/(Données!$I$8-E31)</f>
        <v>0</v>
      </c>
      <c r="F17" s="5">
        <f>F16/(Données!$I$8-F31)</f>
        <v>0</v>
      </c>
      <c r="G17" s="5">
        <f>G16/(Données!$I$8-G31)</f>
        <v>0</v>
      </c>
      <c r="H17" s="5">
        <f>H16/(Données!$I$8-H31)</f>
        <v>0</v>
      </c>
      <c r="I17" s="5">
        <f>I16/(Données!$I$8-I31)</f>
        <v>0</v>
      </c>
      <c r="J17" s="5">
        <f>J16/(Données!$I$8-J31)</f>
        <v>0</v>
      </c>
      <c r="K17" s="5">
        <f>K16/(Données!$I$8-K31)</f>
        <v>0</v>
      </c>
      <c r="L17" s="5">
        <f>L16/(Données!$I$8-L31)</f>
        <v>0</v>
      </c>
      <c r="M17" s="5">
        <f>M16/(Données!$I$8-M31)</f>
        <v>0</v>
      </c>
      <c r="N17" s="5">
        <f>N16/(Données!$I$8-N31)</f>
        <v>0</v>
      </c>
      <c r="O17" s="5">
        <f>O16/(Données!$I$8-O31)</f>
        <v>0</v>
      </c>
      <c r="P17" s="5">
        <f>P16/(Données!$I$8-P31)</f>
        <v>0</v>
      </c>
      <c r="Q17" s="5">
        <f>Q16/(Données!$I$8-Q31)</f>
        <v>0</v>
      </c>
      <c r="R17" s="5">
        <f>R16/(Données!$I$8-R31)</f>
        <v>0</v>
      </c>
      <c r="S17" s="5">
        <f>S16/(Données!$I$8-S31)</f>
        <v>0</v>
      </c>
      <c r="T17" s="5">
        <f>T16/(Données!$I$8-T31)</f>
        <v>0</v>
      </c>
      <c r="U17" s="5">
        <f>U16/(Données!$I$8-U31)</f>
        <v>0</v>
      </c>
      <c r="V17" s="5">
        <f>V16/(Données!$I$8-V31)</f>
        <v>0</v>
      </c>
      <c r="W17" s="5">
        <f>W16/(Données!$I$8-W31)</f>
        <v>0</v>
      </c>
      <c r="X17" s="5">
        <f>X16/(Données!$I$8-X31)</f>
        <v>0</v>
      </c>
      <c r="Y17" s="5">
        <f>Y16/(Données!$I$8-Y31)</f>
        <v>0</v>
      </c>
      <c r="Z17" s="5">
        <f>Z16/(Données!$I$8-Z31)</f>
        <v>0</v>
      </c>
      <c r="AA17" s="5">
        <f>AA16/(Données!$I$8-AA31)</f>
        <v>0</v>
      </c>
      <c r="AB17" s="5">
        <f>AB16/(Données!$I$8-AB31)</f>
        <v>0</v>
      </c>
      <c r="AC17" s="5">
        <f>AC16/(Données!$I$8-AC31)</f>
        <v>0</v>
      </c>
      <c r="AD17" s="5">
        <f>AD16/(Données!$I$8-AD31)</f>
        <v>0</v>
      </c>
      <c r="AE17" s="5">
        <f>AE16/(Données!$I$8-AE31)</f>
        <v>0</v>
      </c>
      <c r="AF17" s="5">
        <f>AF16/(Données!$I$8-AF31)</f>
        <v>0</v>
      </c>
      <c r="AG17" s="48" t="e">
        <f>AG16/(Données!$I$17-AG31)</f>
        <v>#DIV/0!</v>
      </c>
    </row>
    <row r="18" spans="1:33" x14ac:dyDescent="0.2">
      <c r="A18" s="70" t="s">
        <v>5</v>
      </c>
      <c r="B18" s="23" t="s">
        <v>16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40">
        <f>SUM(C18:AF18)</f>
        <v>0</v>
      </c>
    </row>
    <row r="19" spans="1:33" x14ac:dyDescent="0.2">
      <c r="A19" s="70"/>
      <c r="B19" s="16" t="s">
        <v>17</v>
      </c>
      <c r="C19" s="5">
        <f>C18/(Données!$J$8-C32)</f>
        <v>0</v>
      </c>
      <c r="D19" s="5">
        <f>D18/(Données!$J$8-D32)</f>
        <v>0</v>
      </c>
      <c r="E19" s="5">
        <f>E18/(Données!$J$8-E32)</f>
        <v>0</v>
      </c>
      <c r="F19" s="5">
        <f>F18/(Données!$J$8-F32)</f>
        <v>0</v>
      </c>
      <c r="G19" s="5">
        <f>G18/(Données!$J$8-G32)</f>
        <v>0</v>
      </c>
      <c r="H19" s="5">
        <f>H18/(Données!$J$8-H32)</f>
        <v>0</v>
      </c>
      <c r="I19" s="5">
        <f>I18/(Données!$J$8-I32)</f>
        <v>0</v>
      </c>
      <c r="J19" s="5">
        <f>J18/(Données!$J$8-J32)</f>
        <v>0</v>
      </c>
      <c r="K19" s="5">
        <f>K18/(Données!$J$8-K32)</f>
        <v>0</v>
      </c>
      <c r="L19" s="5">
        <f>L18/(Données!$J$8-L32)</f>
        <v>0</v>
      </c>
      <c r="M19" s="5">
        <f>M18/(Données!$J$8-M32)</f>
        <v>0</v>
      </c>
      <c r="N19" s="5">
        <f>N18/(Données!$J$8-N32)</f>
        <v>0</v>
      </c>
      <c r="O19" s="5">
        <f>O18/(Données!$J$8-O32)</f>
        <v>0</v>
      </c>
      <c r="P19" s="5">
        <f>P18/(Données!$J$8-P32)</f>
        <v>0</v>
      </c>
      <c r="Q19" s="5">
        <f>Q18/(Données!$J$8-Q32)</f>
        <v>0</v>
      </c>
      <c r="R19" s="5">
        <f>R18/(Données!$J$8-R32)</f>
        <v>0</v>
      </c>
      <c r="S19" s="5">
        <f>S18/(Données!$J$8-S32)</f>
        <v>0</v>
      </c>
      <c r="T19" s="5">
        <f>T18/(Données!$J$8-T32)</f>
        <v>0</v>
      </c>
      <c r="U19" s="5">
        <f>U18/(Données!$J$8-U32)</f>
        <v>0</v>
      </c>
      <c r="V19" s="5">
        <f>V18/(Données!$J$8-V32)</f>
        <v>0</v>
      </c>
      <c r="W19" s="5">
        <f>W18/(Données!$J$8-W32)</f>
        <v>0</v>
      </c>
      <c r="X19" s="5">
        <f>X18/(Données!$J$8-X32)</f>
        <v>0</v>
      </c>
      <c r="Y19" s="5">
        <f>Y18/(Données!$J$8-Y32)</f>
        <v>0</v>
      </c>
      <c r="Z19" s="5">
        <f>Z18/(Données!$J$8-Z32)</f>
        <v>0</v>
      </c>
      <c r="AA19" s="5">
        <f>AA18/(Données!$J$8-AA32)</f>
        <v>0</v>
      </c>
      <c r="AB19" s="5">
        <f>AB18/(Données!$J$8-AB32)</f>
        <v>0</v>
      </c>
      <c r="AC19" s="5">
        <f>AC18/(Données!$J$8-AC32)</f>
        <v>0</v>
      </c>
      <c r="AD19" s="5">
        <f>AD18/(Données!$J$8-AD32)</f>
        <v>0</v>
      </c>
      <c r="AE19" s="5">
        <f>AE18/(Données!$J$8-AE32)</f>
        <v>0</v>
      </c>
      <c r="AF19" s="5">
        <f>AF18/(Données!$J$8-AF32)</f>
        <v>0</v>
      </c>
      <c r="AG19" s="49" t="e">
        <f>AG18/(Données!$J$17-AG32)</f>
        <v>#DIV/0!</v>
      </c>
    </row>
    <row r="20" spans="1:33" x14ac:dyDescent="0.2">
      <c r="A20" s="69" t="s">
        <v>6</v>
      </c>
      <c r="B20" s="24" t="s">
        <v>16</v>
      </c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41">
        <f>SUM(C20:AF20)</f>
        <v>0</v>
      </c>
    </row>
    <row r="21" spans="1:33" x14ac:dyDescent="0.2">
      <c r="A21" s="69"/>
      <c r="B21" s="16" t="s">
        <v>17</v>
      </c>
      <c r="C21" s="5">
        <f>C20/(Données!$K$8-C33)</f>
        <v>0</v>
      </c>
      <c r="D21" s="5">
        <f>D20/(Données!$K$8-D33)</f>
        <v>0</v>
      </c>
      <c r="E21" s="5">
        <f>E20/(Données!$K$8-E33)</f>
        <v>0</v>
      </c>
      <c r="F21" s="5">
        <f>F20/(Données!$K$8-F33)</f>
        <v>0</v>
      </c>
      <c r="G21" s="5">
        <f>G20/(Données!$K$8-G33)</f>
        <v>0</v>
      </c>
      <c r="H21" s="5">
        <f>H20/(Données!$K$8-H33)</f>
        <v>0</v>
      </c>
      <c r="I21" s="5">
        <f>I20/(Données!$K$8-I33)</f>
        <v>0</v>
      </c>
      <c r="J21" s="5">
        <f>J20/(Données!$K$8-J33)</f>
        <v>0</v>
      </c>
      <c r="K21" s="5">
        <f>K20/(Données!$K$8-K33)</f>
        <v>0</v>
      </c>
      <c r="L21" s="5">
        <f>L20/(Données!$K$8-L33)</f>
        <v>0</v>
      </c>
      <c r="M21" s="5">
        <f>M20/(Données!$K$8-M33)</f>
        <v>0</v>
      </c>
      <c r="N21" s="5">
        <f>N20/(Données!$K$8-N33)</f>
        <v>0</v>
      </c>
      <c r="O21" s="5">
        <f>O20/(Données!$K$8-O33)</f>
        <v>0</v>
      </c>
      <c r="P21" s="5">
        <f>P20/(Données!$K$8-P33)</f>
        <v>0</v>
      </c>
      <c r="Q21" s="5">
        <f>Q20/(Données!$K$8-Q33)</f>
        <v>0</v>
      </c>
      <c r="R21" s="5">
        <f>R20/(Données!$K$8-R33)</f>
        <v>0</v>
      </c>
      <c r="S21" s="5">
        <f>S20/(Données!$K$8-S33)</f>
        <v>0</v>
      </c>
      <c r="T21" s="5">
        <f>T20/(Données!$K$8-T33)</f>
        <v>0</v>
      </c>
      <c r="U21" s="5">
        <f>U20/(Données!$K$8-U33)</f>
        <v>0</v>
      </c>
      <c r="V21" s="5">
        <f>V20/(Données!$K$8-V33)</f>
        <v>0</v>
      </c>
      <c r="W21" s="5">
        <f>W20/(Données!$K$8-W33)</f>
        <v>0</v>
      </c>
      <c r="X21" s="5">
        <f>X20/(Données!$K$8-X33)</f>
        <v>0</v>
      </c>
      <c r="Y21" s="5">
        <f>Y20/(Données!$K$8-Y33)</f>
        <v>0</v>
      </c>
      <c r="Z21" s="5">
        <f>Z20/(Données!$K$8-Z33)</f>
        <v>0</v>
      </c>
      <c r="AA21" s="5">
        <f>AA20/(Données!$K$8-AA33)</f>
        <v>0</v>
      </c>
      <c r="AB21" s="5">
        <f>AB20/(Données!$K$8-AB33)</f>
        <v>0</v>
      </c>
      <c r="AC21" s="5">
        <f>AC20/(Données!$K$8-AC33)</f>
        <v>0</v>
      </c>
      <c r="AD21" s="5">
        <f>AD20/(Données!$K$8-AD33)</f>
        <v>0</v>
      </c>
      <c r="AE21" s="5">
        <f>AE20/(Données!$K$8-AE33)</f>
        <v>0</v>
      </c>
      <c r="AF21" s="5">
        <f>AF20/(Données!$K$8-AF33)</f>
        <v>0</v>
      </c>
      <c r="AG21" s="50" t="e">
        <f>AG20/(Données!$K$17-AG33)</f>
        <v>#DIV/0!</v>
      </c>
    </row>
    <row r="22" spans="1:33" x14ac:dyDescent="0.2">
      <c r="A22" s="68" t="s">
        <v>7</v>
      </c>
      <c r="B22" s="25" t="s">
        <v>16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42">
        <f>SUM(C22:AF22)</f>
        <v>0</v>
      </c>
    </row>
    <row r="23" spans="1:33" x14ac:dyDescent="0.2">
      <c r="A23" s="68"/>
      <c r="B23" s="16" t="s">
        <v>17</v>
      </c>
      <c r="C23" s="5">
        <f>C22/(Données!$L$8-C34)</f>
        <v>0</v>
      </c>
      <c r="D23" s="5">
        <f>D22/(Données!$L$8-D34)</f>
        <v>0</v>
      </c>
      <c r="E23" s="5">
        <f>E22/(Données!$L$8-E34)</f>
        <v>0</v>
      </c>
      <c r="F23" s="5">
        <f>F22/(Données!$L$8-F34)</f>
        <v>0</v>
      </c>
      <c r="G23" s="5">
        <f>G22/(Données!$L$8-G34)</f>
        <v>0</v>
      </c>
      <c r="H23" s="5">
        <f>H22/(Données!$L$8-H34)</f>
        <v>0</v>
      </c>
      <c r="I23" s="5">
        <f>I22/(Données!$L$8-I34)</f>
        <v>0</v>
      </c>
      <c r="J23" s="5">
        <f>J22/(Données!$L$8-J34)</f>
        <v>0</v>
      </c>
      <c r="K23" s="5">
        <f>K22/(Données!$L$8-K34)</f>
        <v>0</v>
      </c>
      <c r="L23" s="5">
        <f>L22/(Données!$L$8-L34)</f>
        <v>0</v>
      </c>
      <c r="M23" s="5">
        <f>M22/(Données!$L$8-M34)</f>
        <v>0</v>
      </c>
      <c r="N23" s="5">
        <f>N22/(Données!$L$8-N34)</f>
        <v>0</v>
      </c>
      <c r="O23" s="5">
        <f>O22/(Données!$L$8-O34)</f>
        <v>0</v>
      </c>
      <c r="P23" s="5">
        <f>P22/(Données!$L$8-P34)</f>
        <v>0</v>
      </c>
      <c r="Q23" s="5">
        <f>Q22/(Données!$L$8-Q34)</f>
        <v>0</v>
      </c>
      <c r="R23" s="5">
        <f>R22/(Données!$L$8-R34)</f>
        <v>0</v>
      </c>
      <c r="S23" s="5">
        <f>S22/(Données!$L$8-S34)</f>
        <v>0</v>
      </c>
      <c r="T23" s="5">
        <f>T22/(Données!$L$8-T34)</f>
        <v>0</v>
      </c>
      <c r="U23" s="5">
        <f>U22/(Données!$L$8-U34)</f>
        <v>0</v>
      </c>
      <c r="V23" s="5">
        <f>V22/(Données!$L$8-V34)</f>
        <v>0</v>
      </c>
      <c r="W23" s="5">
        <f>W22/(Données!$L$8-W34)</f>
        <v>0</v>
      </c>
      <c r="X23" s="5">
        <f>X22/(Données!$L$8-X34)</f>
        <v>0</v>
      </c>
      <c r="Y23" s="5">
        <f>Y22/(Données!$L$8-Y34)</f>
        <v>0</v>
      </c>
      <c r="Z23" s="5">
        <f>Z22/(Données!$L$8-Z34)</f>
        <v>0</v>
      </c>
      <c r="AA23" s="5">
        <f>AA22/(Données!$L$8-AA34)</f>
        <v>0</v>
      </c>
      <c r="AB23" s="5">
        <f>AB22/(Données!$L$8-AB34)</f>
        <v>0</v>
      </c>
      <c r="AC23" s="5">
        <f>AC22/(Données!$L$8-AC34)</f>
        <v>0</v>
      </c>
      <c r="AD23" s="5">
        <f>AD22/(Données!$L$8-AD34)</f>
        <v>0</v>
      </c>
      <c r="AE23" s="5">
        <f>AE22/(Données!$L$8-AE34)</f>
        <v>0</v>
      </c>
      <c r="AF23" s="5">
        <f>AF22/(Données!$L$8-AF34)</f>
        <v>0</v>
      </c>
      <c r="AG23" s="51" t="e">
        <f>AG22/(Données!$L$17-AG34)</f>
        <v>#DIV/0!</v>
      </c>
    </row>
    <row r="24" spans="1:33" x14ac:dyDescent="0.2">
      <c r="AG24" s="43"/>
    </row>
    <row r="25" spans="1:33" x14ac:dyDescent="0.2">
      <c r="AG25" s="43"/>
    </row>
    <row r="26" spans="1:33" x14ac:dyDescent="0.2">
      <c r="AG26" s="43"/>
    </row>
    <row r="27" spans="1:33" x14ac:dyDescent="0.2">
      <c r="A27" s="26" t="s">
        <v>0</v>
      </c>
      <c r="B27" s="18" t="s">
        <v>21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35">
        <f t="shared" ref="AG27:AG34" si="3">SUM(C27:AF27)</f>
        <v>0</v>
      </c>
    </row>
    <row r="28" spans="1:33" x14ac:dyDescent="0.2">
      <c r="A28" s="27" t="s">
        <v>1</v>
      </c>
      <c r="B28" s="19" t="s">
        <v>21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36">
        <f t="shared" si="3"/>
        <v>0</v>
      </c>
    </row>
    <row r="29" spans="1:33" x14ac:dyDescent="0.2">
      <c r="A29" s="28" t="s">
        <v>2</v>
      </c>
      <c r="B29" s="20" t="s">
        <v>21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37">
        <f t="shared" si="3"/>
        <v>0</v>
      </c>
    </row>
    <row r="30" spans="1:33" x14ac:dyDescent="0.2">
      <c r="A30" s="29" t="s">
        <v>3</v>
      </c>
      <c r="B30" s="21" t="s">
        <v>21</v>
      </c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38">
        <f t="shared" si="3"/>
        <v>0</v>
      </c>
    </row>
    <row r="31" spans="1:33" x14ac:dyDescent="0.2">
      <c r="A31" s="30" t="s">
        <v>4</v>
      </c>
      <c r="B31" s="22" t="s">
        <v>21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9">
        <f t="shared" si="3"/>
        <v>0</v>
      </c>
    </row>
    <row r="32" spans="1:33" x14ac:dyDescent="0.2">
      <c r="A32" s="31" t="s">
        <v>5</v>
      </c>
      <c r="B32" s="23" t="s">
        <v>21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40">
        <f t="shared" si="3"/>
        <v>0</v>
      </c>
    </row>
    <row r="33" spans="1:33" x14ac:dyDescent="0.2">
      <c r="A33" s="32" t="s">
        <v>6</v>
      </c>
      <c r="B33" s="24" t="s">
        <v>21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41">
        <f t="shared" si="3"/>
        <v>0</v>
      </c>
    </row>
    <row r="34" spans="1:33" x14ac:dyDescent="0.2">
      <c r="A34" s="33" t="s">
        <v>7</v>
      </c>
      <c r="B34" s="25" t="s">
        <v>21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42">
        <f t="shared" si="3"/>
        <v>0</v>
      </c>
    </row>
  </sheetData>
  <mergeCells count="10">
    <mergeCell ref="A16:A17"/>
    <mergeCell ref="A18:A19"/>
    <mergeCell ref="A20:A21"/>
    <mergeCell ref="A22:A23"/>
    <mergeCell ref="B2:B3"/>
    <mergeCell ref="AG2:AG3"/>
    <mergeCell ref="A8:A9"/>
    <mergeCell ref="A10:A11"/>
    <mergeCell ref="A12:A13"/>
    <mergeCell ref="A14:A1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34"/>
  <sheetViews>
    <sheetView workbookViewId="0">
      <selection activeCell="C35" sqref="C35"/>
    </sheetView>
  </sheetViews>
  <sheetFormatPr baseColWidth="10" defaultColWidth="11.28515625" defaultRowHeight="12.75" x14ac:dyDescent="0.2"/>
  <cols>
    <col min="1" max="1" width="9.85546875" style="17" bestFit="1" customWidth="1"/>
    <col min="2" max="2" width="33.140625" style="17" bestFit="1" customWidth="1"/>
    <col min="3" max="11" width="4.7109375" style="17" bestFit="1" customWidth="1"/>
    <col min="12" max="33" width="5.7109375" style="17" bestFit="1" customWidth="1"/>
    <col min="34" max="34" width="9.28515625" style="17" bestFit="1" customWidth="1"/>
    <col min="35" max="16384" width="11.28515625" style="17"/>
  </cols>
  <sheetData>
    <row r="2" spans="1:34" x14ac:dyDescent="0.2">
      <c r="B2" s="66" t="s">
        <v>14</v>
      </c>
      <c r="C2" s="34">
        <v>43009</v>
      </c>
      <c r="D2" s="34">
        <f>+C2+1</f>
        <v>43010</v>
      </c>
      <c r="E2" s="34">
        <f t="shared" ref="E2:AG3" si="0">+D2+1</f>
        <v>43011</v>
      </c>
      <c r="F2" s="34">
        <f t="shared" si="0"/>
        <v>43012</v>
      </c>
      <c r="G2" s="34">
        <f t="shared" si="0"/>
        <v>43013</v>
      </c>
      <c r="H2" s="34">
        <f t="shared" si="0"/>
        <v>43014</v>
      </c>
      <c r="I2" s="34">
        <f t="shared" si="0"/>
        <v>43015</v>
      </c>
      <c r="J2" s="34">
        <f t="shared" si="0"/>
        <v>43016</v>
      </c>
      <c r="K2" s="34">
        <f t="shared" si="0"/>
        <v>43017</v>
      </c>
      <c r="L2" s="34">
        <f t="shared" si="0"/>
        <v>43018</v>
      </c>
      <c r="M2" s="34">
        <f t="shared" si="0"/>
        <v>43019</v>
      </c>
      <c r="N2" s="34">
        <f t="shared" si="0"/>
        <v>43020</v>
      </c>
      <c r="O2" s="34">
        <f t="shared" si="0"/>
        <v>43021</v>
      </c>
      <c r="P2" s="34">
        <f t="shared" si="0"/>
        <v>43022</v>
      </c>
      <c r="Q2" s="34">
        <f t="shared" si="0"/>
        <v>43023</v>
      </c>
      <c r="R2" s="34">
        <f t="shared" si="0"/>
        <v>43024</v>
      </c>
      <c r="S2" s="34">
        <f t="shared" si="0"/>
        <v>43025</v>
      </c>
      <c r="T2" s="34">
        <f t="shared" si="0"/>
        <v>43026</v>
      </c>
      <c r="U2" s="34">
        <f t="shared" si="0"/>
        <v>43027</v>
      </c>
      <c r="V2" s="34">
        <f t="shared" si="0"/>
        <v>43028</v>
      </c>
      <c r="W2" s="34">
        <f t="shared" si="0"/>
        <v>43029</v>
      </c>
      <c r="X2" s="34">
        <f t="shared" si="0"/>
        <v>43030</v>
      </c>
      <c r="Y2" s="34">
        <f t="shared" si="0"/>
        <v>43031</v>
      </c>
      <c r="Z2" s="34">
        <f t="shared" si="0"/>
        <v>43032</v>
      </c>
      <c r="AA2" s="34">
        <f t="shared" si="0"/>
        <v>43033</v>
      </c>
      <c r="AB2" s="34">
        <f t="shared" si="0"/>
        <v>43034</v>
      </c>
      <c r="AC2" s="34">
        <f t="shared" si="0"/>
        <v>43035</v>
      </c>
      <c r="AD2" s="34">
        <f t="shared" si="0"/>
        <v>43036</v>
      </c>
      <c r="AE2" s="34">
        <f t="shared" si="0"/>
        <v>43037</v>
      </c>
      <c r="AF2" s="34">
        <f t="shared" si="0"/>
        <v>43038</v>
      </c>
      <c r="AG2" s="34">
        <f t="shared" si="0"/>
        <v>43039</v>
      </c>
      <c r="AH2" s="64" t="s">
        <v>20</v>
      </c>
    </row>
    <row r="3" spans="1:34" x14ac:dyDescent="0.2">
      <c r="B3" s="66"/>
      <c r="C3" s="3">
        <f>+C2</f>
        <v>43009</v>
      </c>
      <c r="D3" s="3">
        <f>+C3+1</f>
        <v>43010</v>
      </c>
      <c r="E3" s="3">
        <f t="shared" si="0"/>
        <v>43011</v>
      </c>
      <c r="F3" s="3">
        <f t="shared" si="0"/>
        <v>43012</v>
      </c>
      <c r="G3" s="3">
        <f t="shared" si="0"/>
        <v>43013</v>
      </c>
      <c r="H3" s="3">
        <f t="shared" si="0"/>
        <v>43014</v>
      </c>
      <c r="I3" s="3">
        <f t="shared" si="0"/>
        <v>43015</v>
      </c>
      <c r="J3" s="3">
        <f t="shared" si="0"/>
        <v>43016</v>
      </c>
      <c r="K3" s="3">
        <f t="shared" si="0"/>
        <v>43017</v>
      </c>
      <c r="L3" s="3">
        <f t="shared" si="0"/>
        <v>43018</v>
      </c>
      <c r="M3" s="3">
        <f t="shared" si="0"/>
        <v>43019</v>
      </c>
      <c r="N3" s="3">
        <f t="shared" si="0"/>
        <v>43020</v>
      </c>
      <c r="O3" s="3">
        <f t="shared" si="0"/>
        <v>43021</v>
      </c>
      <c r="P3" s="3">
        <f t="shared" si="0"/>
        <v>43022</v>
      </c>
      <c r="Q3" s="3">
        <f t="shared" si="0"/>
        <v>43023</v>
      </c>
      <c r="R3" s="3">
        <f t="shared" si="0"/>
        <v>43024</v>
      </c>
      <c r="S3" s="3">
        <f t="shared" si="0"/>
        <v>43025</v>
      </c>
      <c r="T3" s="3">
        <f t="shared" si="0"/>
        <v>43026</v>
      </c>
      <c r="U3" s="3">
        <f t="shared" si="0"/>
        <v>43027</v>
      </c>
      <c r="V3" s="3">
        <f t="shared" si="0"/>
        <v>43028</v>
      </c>
      <c r="W3" s="3">
        <f t="shared" si="0"/>
        <v>43029</v>
      </c>
      <c r="X3" s="3">
        <f t="shared" si="0"/>
        <v>43030</v>
      </c>
      <c r="Y3" s="3">
        <f t="shared" si="0"/>
        <v>43031</v>
      </c>
      <c r="Z3" s="3">
        <f t="shared" si="0"/>
        <v>43032</v>
      </c>
      <c r="AA3" s="3">
        <f t="shared" si="0"/>
        <v>43033</v>
      </c>
      <c r="AB3" s="3">
        <f t="shared" si="0"/>
        <v>43034</v>
      </c>
      <c r="AC3" s="3">
        <f t="shared" si="0"/>
        <v>43035</v>
      </c>
      <c r="AD3" s="3">
        <f t="shared" si="0"/>
        <v>43036</v>
      </c>
      <c r="AE3" s="3">
        <f t="shared" si="0"/>
        <v>43037</v>
      </c>
      <c r="AF3" s="3">
        <f t="shared" si="0"/>
        <v>43038</v>
      </c>
      <c r="AG3" s="3">
        <f t="shared" si="0"/>
        <v>43039</v>
      </c>
      <c r="AH3" s="65"/>
    </row>
    <row r="4" spans="1:34" x14ac:dyDescent="0.2">
      <c r="B4" s="16" t="s">
        <v>11</v>
      </c>
      <c r="C4" s="15">
        <f>+Données!$C$4</f>
        <v>91</v>
      </c>
      <c r="D4" s="15">
        <f>+Données!$C$4</f>
        <v>91</v>
      </c>
      <c r="E4" s="15">
        <f>+Données!$C$4</f>
        <v>91</v>
      </c>
      <c r="F4" s="15">
        <f>+Données!$C$4</f>
        <v>91</v>
      </c>
      <c r="G4" s="15">
        <f>+Données!$C$4</f>
        <v>91</v>
      </c>
      <c r="H4" s="15">
        <f>+Données!$C$4</f>
        <v>91</v>
      </c>
      <c r="I4" s="15">
        <f>+Données!$C$4</f>
        <v>91</v>
      </c>
      <c r="J4" s="15">
        <f>+Données!$C$4</f>
        <v>91</v>
      </c>
      <c r="K4" s="15">
        <f>+Données!$C$4</f>
        <v>91</v>
      </c>
      <c r="L4" s="15">
        <f>+Données!$C$4</f>
        <v>91</v>
      </c>
      <c r="M4" s="15">
        <f>+Données!$C$4</f>
        <v>91</v>
      </c>
      <c r="N4" s="15">
        <f>+Données!$C$4</f>
        <v>91</v>
      </c>
      <c r="O4" s="15">
        <f>+Données!$C$4</f>
        <v>91</v>
      </c>
      <c r="P4" s="15">
        <f>+Données!$C$4</f>
        <v>91</v>
      </c>
      <c r="Q4" s="15">
        <f>+Données!$C$4</f>
        <v>91</v>
      </c>
      <c r="R4" s="15">
        <f>+Données!$C$4</f>
        <v>91</v>
      </c>
      <c r="S4" s="15">
        <f>+Données!$C$4</f>
        <v>91</v>
      </c>
      <c r="T4" s="15">
        <f>+Données!$C$4</f>
        <v>91</v>
      </c>
      <c r="U4" s="15">
        <f>+Données!$C$4</f>
        <v>91</v>
      </c>
      <c r="V4" s="15">
        <f>+Données!$C$4</f>
        <v>91</v>
      </c>
      <c r="W4" s="15">
        <f>+Données!$C$4</f>
        <v>91</v>
      </c>
      <c r="X4" s="15">
        <f>+Données!$C$4</f>
        <v>91</v>
      </c>
      <c r="Y4" s="15">
        <f>+Données!$C$4</f>
        <v>91</v>
      </c>
      <c r="Z4" s="15">
        <f>+Données!$C$4</f>
        <v>91</v>
      </c>
      <c r="AA4" s="15">
        <f>+Données!$C$4</f>
        <v>91</v>
      </c>
      <c r="AB4" s="15">
        <f>+Données!$C$4</f>
        <v>91</v>
      </c>
      <c r="AC4" s="15">
        <f>+Données!$C$4</f>
        <v>91</v>
      </c>
      <c r="AD4" s="15">
        <f>+Données!$C$4</f>
        <v>91</v>
      </c>
      <c r="AE4" s="15">
        <f>+Données!$C$4</f>
        <v>91</v>
      </c>
      <c r="AF4" s="15">
        <f>+Données!$C$4</f>
        <v>91</v>
      </c>
      <c r="AG4" s="15">
        <f>+Données!$C$4</f>
        <v>91</v>
      </c>
      <c r="AH4" s="15">
        <f>SUM(C4:AG4)</f>
        <v>2821</v>
      </c>
    </row>
    <row r="5" spans="1:34" x14ac:dyDescent="0.2">
      <c r="B5" s="16" t="s">
        <v>15</v>
      </c>
      <c r="C5" s="15">
        <f>+C8+C10+C12+C14+C16+C18+C20+C22</f>
        <v>0</v>
      </c>
      <c r="D5" s="15">
        <f t="shared" ref="D5:AG5" si="1">+D8+D10+D12+D14+D16+D18+D20+D22</f>
        <v>0</v>
      </c>
      <c r="E5" s="15">
        <f t="shared" si="1"/>
        <v>0</v>
      </c>
      <c r="F5" s="15">
        <f t="shared" si="1"/>
        <v>0</v>
      </c>
      <c r="G5" s="15">
        <f t="shared" si="1"/>
        <v>0</v>
      </c>
      <c r="H5" s="15">
        <f t="shared" si="1"/>
        <v>0</v>
      </c>
      <c r="I5" s="15">
        <f t="shared" si="1"/>
        <v>0</v>
      </c>
      <c r="J5" s="15">
        <f t="shared" si="1"/>
        <v>0</v>
      </c>
      <c r="K5" s="15">
        <f t="shared" si="1"/>
        <v>0</v>
      </c>
      <c r="L5" s="15">
        <f t="shared" si="1"/>
        <v>0</v>
      </c>
      <c r="M5" s="15">
        <f t="shared" si="1"/>
        <v>0</v>
      </c>
      <c r="N5" s="15">
        <f t="shared" si="1"/>
        <v>0</v>
      </c>
      <c r="O5" s="15">
        <f t="shared" si="1"/>
        <v>0</v>
      </c>
      <c r="P5" s="15">
        <f t="shared" si="1"/>
        <v>0</v>
      </c>
      <c r="Q5" s="15">
        <f t="shared" si="1"/>
        <v>0</v>
      </c>
      <c r="R5" s="15">
        <f t="shared" si="1"/>
        <v>0</v>
      </c>
      <c r="S5" s="15">
        <f t="shared" si="1"/>
        <v>0</v>
      </c>
      <c r="T5" s="15">
        <f t="shared" si="1"/>
        <v>0</v>
      </c>
      <c r="U5" s="15">
        <f t="shared" si="1"/>
        <v>0</v>
      </c>
      <c r="V5" s="15">
        <f t="shared" si="1"/>
        <v>0</v>
      </c>
      <c r="W5" s="15">
        <f t="shared" si="1"/>
        <v>0</v>
      </c>
      <c r="X5" s="15">
        <f t="shared" si="1"/>
        <v>0</v>
      </c>
      <c r="Y5" s="15">
        <f t="shared" si="1"/>
        <v>0</v>
      </c>
      <c r="Z5" s="15">
        <f t="shared" si="1"/>
        <v>0</v>
      </c>
      <c r="AA5" s="15">
        <f t="shared" si="1"/>
        <v>0</v>
      </c>
      <c r="AB5" s="15">
        <f t="shared" si="1"/>
        <v>0</v>
      </c>
      <c r="AC5" s="15">
        <f t="shared" si="1"/>
        <v>0</v>
      </c>
      <c r="AD5" s="15">
        <f t="shared" si="1"/>
        <v>0</v>
      </c>
      <c r="AE5" s="15">
        <f t="shared" si="1"/>
        <v>0</v>
      </c>
      <c r="AF5" s="15">
        <f t="shared" si="1"/>
        <v>0</v>
      </c>
      <c r="AG5" s="15">
        <f t="shared" si="1"/>
        <v>0</v>
      </c>
      <c r="AH5" s="52">
        <f>SUM(C5:AG5)</f>
        <v>0</v>
      </c>
    </row>
    <row r="6" spans="1:34" x14ac:dyDescent="0.2">
      <c r="B6" s="16" t="s">
        <v>12</v>
      </c>
      <c r="C6" s="5">
        <f>+C5/C4</f>
        <v>0</v>
      </c>
      <c r="D6" s="5">
        <f t="shared" ref="D6:AH6" si="2">+D5/D4</f>
        <v>0</v>
      </c>
      <c r="E6" s="5">
        <f t="shared" si="2"/>
        <v>0</v>
      </c>
      <c r="F6" s="5">
        <f t="shared" si="2"/>
        <v>0</v>
      </c>
      <c r="G6" s="5">
        <f t="shared" si="2"/>
        <v>0</v>
      </c>
      <c r="H6" s="5">
        <f t="shared" si="2"/>
        <v>0</v>
      </c>
      <c r="I6" s="5">
        <f t="shared" si="2"/>
        <v>0</v>
      </c>
      <c r="J6" s="5">
        <f t="shared" si="2"/>
        <v>0</v>
      </c>
      <c r="K6" s="5">
        <f t="shared" si="2"/>
        <v>0</v>
      </c>
      <c r="L6" s="5">
        <f t="shared" si="2"/>
        <v>0</v>
      </c>
      <c r="M6" s="5">
        <f t="shared" si="2"/>
        <v>0</v>
      </c>
      <c r="N6" s="5">
        <f t="shared" si="2"/>
        <v>0</v>
      </c>
      <c r="O6" s="5">
        <f t="shared" si="2"/>
        <v>0</v>
      </c>
      <c r="P6" s="5">
        <f t="shared" si="2"/>
        <v>0</v>
      </c>
      <c r="Q6" s="5">
        <f t="shared" si="2"/>
        <v>0</v>
      </c>
      <c r="R6" s="5">
        <f t="shared" si="2"/>
        <v>0</v>
      </c>
      <c r="S6" s="5">
        <f t="shared" si="2"/>
        <v>0</v>
      </c>
      <c r="T6" s="5">
        <f t="shared" si="2"/>
        <v>0</v>
      </c>
      <c r="U6" s="5">
        <f t="shared" si="2"/>
        <v>0</v>
      </c>
      <c r="V6" s="5">
        <f t="shared" si="2"/>
        <v>0</v>
      </c>
      <c r="W6" s="5">
        <f t="shared" si="2"/>
        <v>0</v>
      </c>
      <c r="X6" s="5">
        <f t="shared" si="2"/>
        <v>0</v>
      </c>
      <c r="Y6" s="5">
        <f t="shared" si="2"/>
        <v>0</v>
      </c>
      <c r="Z6" s="5">
        <f t="shared" si="2"/>
        <v>0</v>
      </c>
      <c r="AA6" s="5">
        <f t="shared" si="2"/>
        <v>0</v>
      </c>
      <c r="AB6" s="5">
        <f t="shared" si="2"/>
        <v>0</v>
      </c>
      <c r="AC6" s="5">
        <f t="shared" si="2"/>
        <v>0</v>
      </c>
      <c r="AD6" s="5">
        <f t="shared" si="2"/>
        <v>0</v>
      </c>
      <c r="AE6" s="5">
        <f t="shared" si="2"/>
        <v>0</v>
      </c>
      <c r="AF6" s="5">
        <f t="shared" si="2"/>
        <v>0</v>
      </c>
      <c r="AG6" s="5">
        <f t="shared" si="2"/>
        <v>0</v>
      </c>
      <c r="AH6" s="53">
        <f t="shared" si="2"/>
        <v>0</v>
      </c>
    </row>
    <row r="7" spans="1:34" x14ac:dyDescent="0.2"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</row>
    <row r="8" spans="1:34" ht="14.25" customHeight="1" x14ac:dyDescent="0.2">
      <c r="A8" s="67" t="s">
        <v>0</v>
      </c>
      <c r="B8" s="18" t="s">
        <v>16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35">
        <f>SUM(C8:AG8)</f>
        <v>0</v>
      </c>
    </row>
    <row r="9" spans="1:34" ht="14.25" customHeight="1" x14ac:dyDescent="0.2">
      <c r="A9" s="67"/>
      <c r="B9" s="16" t="s">
        <v>17</v>
      </c>
      <c r="C9" s="5">
        <f>C8/(Données!$E$8-C27)</f>
        <v>0</v>
      </c>
      <c r="D9" s="5">
        <f>D8/(Données!$E$8-D27)</f>
        <v>0</v>
      </c>
      <c r="E9" s="5">
        <f>E8/(Données!$E$8-E27)</f>
        <v>0</v>
      </c>
      <c r="F9" s="5">
        <f>F8/(Données!$E$8-F27)</f>
        <v>0</v>
      </c>
      <c r="G9" s="5">
        <f>G8/(Données!$E$8-G27)</f>
        <v>0</v>
      </c>
      <c r="H9" s="5">
        <f>H8/(Données!$E$8-H27)</f>
        <v>0</v>
      </c>
      <c r="I9" s="5">
        <f>I8/(Données!$E$8-I27)</f>
        <v>0</v>
      </c>
      <c r="J9" s="5">
        <f>J8/(Données!$E$8-J27)</f>
        <v>0</v>
      </c>
      <c r="K9" s="5">
        <f>K8/(Données!$E$8-K27)</f>
        <v>0</v>
      </c>
      <c r="L9" s="5">
        <f>L8/(Données!$E$8-L27)</f>
        <v>0</v>
      </c>
      <c r="M9" s="5">
        <f>M8/(Données!$E$8-M27)</f>
        <v>0</v>
      </c>
      <c r="N9" s="5">
        <f>N8/(Données!$E$8-N27)</f>
        <v>0</v>
      </c>
      <c r="O9" s="5">
        <f>O8/(Données!$E$8-O27)</f>
        <v>0</v>
      </c>
      <c r="P9" s="5">
        <f>P8/(Données!$E$8-P27)</f>
        <v>0</v>
      </c>
      <c r="Q9" s="5">
        <f>Q8/(Données!$E$8-Q27)</f>
        <v>0</v>
      </c>
      <c r="R9" s="5">
        <f>R8/(Données!$E$8-R27)</f>
        <v>0</v>
      </c>
      <c r="S9" s="5">
        <f>S8/(Données!$E$8-S27)</f>
        <v>0</v>
      </c>
      <c r="T9" s="5">
        <f>T8/(Données!$E$8-T27)</f>
        <v>0</v>
      </c>
      <c r="U9" s="5">
        <f>U8/(Données!$E$8-U27)</f>
        <v>0</v>
      </c>
      <c r="V9" s="5">
        <f>V8/(Données!$E$8-V27)</f>
        <v>0</v>
      </c>
      <c r="W9" s="5">
        <f>W8/(Données!$E$8-W27)</f>
        <v>0</v>
      </c>
      <c r="X9" s="5">
        <f>X8/(Données!$E$8-X27)</f>
        <v>0</v>
      </c>
      <c r="Y9" s="5">
        <f>Y8/(Données!$E$8-Y27)</f>
        <v>0</v>
      </c>
      <c r="Z9" s="5">
        <f>Z8/(Données!$E$8-Z27)</f>
        <v>0</v>
      </c>
      <c r="AA9" s="5">
        <f>AA8/(Données!$E$8-AA27)</f>
        <v>0</v>
      </c>
      <c r="AB9" s="5">
        <f>AB8/(Données!$E$8-AB27)</f>
        <v>0</v>
      </c>
      <c r="AC9" s="5">
        <f>AC8/(Données!$E$8-AC27)</f>
        <v>0</v>
      </c>
      <c r="AD9" s="5">
        <f>AD8/(Données!$E$8-AD27)</f>
        <v>0</v>
      </c>
      <c r="AE9" s="5">
        <f>AE8/(Données!$E$8-AE27)</f>
        <v>0</v>
      </c>
      <c r="AF9" s="5">
        <f>AF8/(Données!$E$8-AF27)</f>
        <v>0</v>
      </c>
      <c r="AG9" s="5">
        <f>AG8/(Données!$E$8-AG27)</f>
        <v>0</v>
      </c>
      <c r="AH9" s="44" t="e">
        <f>AH8/(Données!$E$18-AH27)</f>
        <v>#DIV/0!</v>
      </c>
    </row>
    <row r="10" spans="1:34" x14ac:dyDescent="0.2">
      <c r="A10" s="74" t="s">
        <v>1</v>
      </c>
      <c r="B10" s="19" t="s">
        <v>16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36">
        <f>SUM(C10:AG10)</f>
        <v>0</v>
      </c>
    </row>
    <row r="11" spans="1:34" x14ac:dyDescent="0.2">
      <c r="A11" s="74"/>
      <c r="B11" s="16" t="s">
        <v>17</v>
      </c>
      <c r="C11" s="5">
        <f>C10/(Données!$F$8-C28)</f>
        <v>0</v>
      </c>
      <c r="D11" s="5">
        <f>D10/(Données!$F$8-D28)</f>
        <v>0</v>
      </c>
      <c r="E11" s="5">
        <f>E10/(Données!$F$8-E28)</f>
        <v>0</v>
      </c>
      <c r="F11" s="5">
        <f>F10/(Données!$F$8-F28)</f>
        <v>0</v>
      </c>
      <c r="G11" s="5">
        <f>G10/(Données!$F$8-G28)</f>
        <v>0</v>
      </c>
      <c r="H11" s="5">
        <f>H10/(Données!$F$8-H28)</f>
        <v>0</v>
      </c>
      <c r="I11" s="5">
        <f>I10/(Données!$F$8-I28)</f>
        <v>0</v>
      </c>
      <c r="J11" s="5">
        <f>J10/(Données!$F$8-J28)</f>
        <v>0</v>
      </c>
      <c r="K11" s="5">
        <f>K10/(Données!$F$8-K28)</f>
        <v>0</v>
      </c>
      <c r="L11" s="5">
        <f>L10/(Données!$F$8-L28)</f>
        <v>0</v>
      </c>
      <c r="M11" s="5">
        <f>M10/(Données!$F$8-M28)</f>
        <v>0</v>
      </c>
      <c r="N11" s="5">
        <f>N10/(Données!$F$8-N28)</f>
        <v>0</v>
      </c>
      <c r="O11" s="5">
        <f>O10/(Données!$F$8-O28)</f>
        <v>0</v>
      </c>
      <c r="P11" s="5">
        <f>P10/(Données!$F$8-P28)</f>
        <v>0</v>
      </c>
      <c r="Q11" s="5">
        <f>Q10/(Données!$F$8-Q28)</f>
        <v>0</v>
      </c>
      <c r="R11" s="5">
        <f>R10/(Données!$F$8-R28)</f>
        <v>0</v>
      </c>
      <c r="S11" s="5">
        <f>S10/(Données!$F$8-S28)</f>
        <v>0</v>
      </c>
      <c r="T11" s="5">
        <f>T10/(Données!$F$8-T28)</f>
        <v>0</v>
      </c>
      <c r="U11" s="5">
        <f>U10/(Données!$F$8-U28)</f>
        <v>0</v>
      </c>
      <c r="V11" s="5">
        <f>V10/(Données!$F$8-V28)</f>
        <v>0</v>
      </c>
      <c r="W11" s="5">
        <f>W10/(Données!$F$8-W28)</f>
        <v>0</v>
      </c>
      <c r="X11" s="5">
        <f>X10/(Données!$F$8-X28)</f>
        <v>0</v>
      </c>
      <c r="Y11" s="5">
        <f>Y10/(Données!$F$8-Y28)</f>
        <v>0</v>
      </c>
      <c r="Z11" s="5">
        <f>Z10/(Données!$F$8-Z28)</f>
        <v>0</v>
      </c>
      <c r="AA11" s="5">
        <f>AA10/(Données!$F$8-AA28)</f>
        <v>0</v>
      </c>
      <c r="AB11" s="5">
        <f>AB10/(Données!$F$8-AB28)</f>
        <v>0</v>
      </c>
      <c r="AC11" s="5">
        <f>AC10/(Données!$F$8-AC28)</f>
        <v>0</v>
      </c>
      <c r="AD11" s="5">
        <f>AD10/(Données!$F$8-AD28)</f>
        <v>0</v>
      </c>
      <c r="AE11" s="5">
        <f>AE10/(Données!$F$8-AE28)</f>
        <v>0</v>
      </c>
      <c r="AF11" s="5">
        <f>AF10/(Données!$F$8-AF28)</f>
        <v>0</v>
      </c>
      <c r="AG11" s="5">
        <f>AG10/(Données!$F$8-AG28)</f>
        <v>0</v>
      </c>
      <c r="AH11" s="45" t="e">
        <f>AH10/(Données!$F$18-AH28)</f>
        <v>#DIV/0!</v>
      </c>
    </row>
    <row r="12" spans="1:34" x14ac:dyDescent="0.2">
      <c r="A12" s="73" t="s">
        <v>2</v>
      </c>
      <c r="B12" s="20" t="s">
        <v>16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37">
        <f>SUM(C12:AG12)</f>
        <v>0</v>
      </c>
    </row>
    <row r="13" spans="1:34" x14ac:dyDescent="0.2">
      <c r="A13" s="73"/>
      <c r="B13" s="16" t="s">
        <v>17</v>
      </c>
      <c r="C13" s="5">
        <f>C12/(Données!$G$8-C29)</f>
        <v>0</v>
      </c>
      <c r="D13" s="5">
        <f>D12/(Données!$G$8-D29)</f>
        <v>0</v>
      </c>
      <c r="E13" s="5">
        <f>E12/(Données!$G$8-E29)</f>
        <v>0</v>
      </c>
      <c r="F13" s="5">
        <f>F12/(Données!$G$8-F29)</f>
        <v>0</v>
      </c>
      <c r="G13" s="5">
        <f>G12/(Données!$G$8-G29)</f>
        <v>0</v>
      </c>
      <c r="H13" s="5">
        <f>H12/(Données!$G$8-H29)</f>
        <v>0</v>
      </c>
      <c r="I13" s="5">
        <f>I12/(Données!$G$8-I29)</f>
        <v>0</v>
      </c>
      <c r="J13" s="5">
        <f>J12/(Données!$G$8-J29)</f>
        <v>0</v>
      </c>
      <c r="K13" s="5">
        <f>K12/(Données!$G$8-K29)</f>
        <v>0</v>
      </c>
      <c r="L13" s="5">
        <f>L12/(Données!$G$8-L29)</f>
        <v>0</v>
      </c>
      <c r="M13" s="5">
        <f>M12/(Données!$G$8-M29)</f>
        <v>0</v>
      </c>
      <c r="N13" s="5">
        <f>N12/(Données!$G$8-N29)</f>
        <v>0</v>
      </c>
      <c r="O13" s="5">
        <f>O12/(Données!$G$8-O29)</f>
        <v>0</v>
      </c>
      <c r="P13" s="5">
        <f>P12/(Données!$G$8-P29)</f>
        <v>0</v>
      </c>
      <c r="Q13" s="5">
        <f>Q12/(Données!$G$8-Q29)</f>
        <v>0</v>
      </c>
      <c r="R13" s="5">
        <f>R12/(Données!$G$8-R29)</f>
        <v>0</v>
      </c>
      <c r="S13" s="5">
        <f>S12/(Données!$G$8-S29)</f>
        <v>0</v>
      </c>
      <c r="T13" s="5">
        <f>T12/(Données!$G$8-T29)</f>
        <v>0</v>
      </c>
      <c r="U13" s="5">
        <f>U12/(Données!$G$8-U29)</f>
        <v>0</v>
      </c>
      <c r="V13" s="5">
        <f>V12/(Données!$G$8-V29)</f>
        <v>0</v>
      </c>
      <c r="W13" s="5">
        <f>W12/(Données!$G$8-W29)</f>
        <v>0</v>
      </c>
      <c r="X13" s="5">
        <f>X12/(Données!$G$8-X29)</f>
        <v>0</v>
      </c>
      <c r="Y13" s="5">
        <f>Y12/(Données!$G$8-Y29)</f>
        <v>0</v>
      </c>
      <c r="Z13" s="5">
        <f>Z12/(Données!$G$8-Z29)</f>
        <v>0</v>
      </c>
      <c r="AA13" s="5">
        <f>AA12/(Données!$G$8-AA29)</f>
        <v>0</v>
      </c>
      <c r="AB13" s="5">
        <f>AB12/(Données!$G$8-AB29)</f>
        <v>0</v>
      </c>
      <c r="AC13" s="5">
        <f>AC12/(Données!$G$8-AC29)</f>
        <v>0</v>
      </c>
      <c r="AD13" s="5">
        <f>AD12/(Données!$G$8-AD29)</f>
        <v>0</v>
      </c>
      <c r="AE13" s="5">
        <f>AE12/(Données!$G$8-AE29)</f>
        <v>0</v>
      </c>
      <c r="AF13" s="5">
        <f>AF12/(Données!$G$8-AF29)</f>
        <v>0</v>
      </c>
      <c r="AG13" s="5">
        <f>AG12/(Données!$G$8-AG29)</f>
        <v>0</v>
      </c>
      <c r="AH13" s="46" t="e">
        <f>AH12/(Données!$G$18-AH29)</f>
        <v>#DIV/0!</v>
      </c>
    </row>
    <row r="14" spans="1:34" x14ac:dyDescent="0.2">
      <c r="A14" s="72" t="s">
        <v>3</v>
      </c>
      <c r="B14" s="21" t="s">
        <v>16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38">
        <f>SUM(C14:AG14)</f>
        <v>0</v>
      </c>
    </row>
    <row r="15" spans="1:34" x14ac:dyDescent="0.2">
      <c r="A15" s="72"/>
      <c r="B15" s="16" t="s">
        <v>17</v>
      </c>
      <c r="C15" s="5">
        <f>C14/(Données!$H$8-C30)</f>
        <v>0</v>
      </c>
      <c r="D15" s="5">
        <f>D14/(Données!$H$8-D30)</f>
        <v>0</v>
      </c>
      <c r="E15" s="5">
        <f>E14/(Données!$H$8-E30)</f>
        <v>0</v>
      </c>
      <c r="F15" s="5">
        <f>F14/(Données!$H$8-F30)</f>
        <v>0</v>
      </c>
      <c r="G15" s="5">
        <f>G14/(Données!$H$8-G30)</f>
        <v>0</v>
      </c>
      <c r="H15" s="5">
        <f>H14/(Données!$H$8-H30)</f>
        <v>0</v>
      </c>
      <c r="I15" s="5">
        <f>I14/(Données!$H$8-I30)</f>
        <v>0</v>
      </c>
      <c r="J15" s="5">
        <f>J14/(Données!$H$8-J30)</f>
        <v>0</v>
      </c>
      <c r="K15" s="5">
        <f>K14/(Données!$H$8-K30)</f>
        <v>0</v>
      </c>
      <c r="L15" s="5">
        <f>L14/(Données!$H$8-L30)</f>
        <v>0</v>
      </c>
      <c r="M15" s="5">
        <f>M14/(Données!$H$8-M30)</f>
        <v>0</v>
      </c>
      <c r="N15" s="5">
        <f>N14/(Données!$H$8-N30)</f>
        <v>0</v>
      </c>
      <c r="O15" s="5">
        <f>O14/(Données!$H$8-O30)</f>
        <v>0</v>
      </c>
      <c r="P15" s="5">
        <f>P14/(Données!$H$8-P30)</f>
        <v>0</v>
      </c>
      <c r="Q15" s="5">
        <f>Q14/(Données!$H$8-Q30)</f>
        <v>0</v>
      </c>
      <c r="R15" s="5">
        <f>R14/(Données!$H$8-R30)</f>
        <v>0</v>
      </c>
      <c r="S15" s="5">
        <f>S14/(Données!$H$8-S30)</f>
        <v>0</v>
      </c>
      <c r="T15" s="5">
        <f>T14/(Données!$H$8-T30)</f>
        <v>0</v>
      </c>
      <c r="U15" s="5">
        <f>U14/(Données!$H$8-U30)</f>
        <v>0</v>
      </c>
      <c r="V15" s="5">
        <f>V14/(Données!$H$8-V30)</f>
        <v>0</v>
      </c>
      <c r="W15" s="5">
        <f>W14/(Données!$H$8-W30)</f>
        <v>0</v>
      </c>
      <c r="X15" s="5">
        <f>X14/(Données!$H$8-X30)</f>
        <v>0</v>
      </c>
      <c r="Y15" s="5">
        <f>Y14/(Données!$H$8-Y30)</f>
        <v>0</v>
      </c>
      <c r="Z15" s="5">
        <f>Z14/(Données!$H$8-Z30)</f>
        <v>0</v>
      </c>
      <c r="AA15" s="5">
        <f>AA14/(Données!$H$8-AA30)</f>
        <v>0</v>
      </c>
      <c r="AB15" s="5">
        <f>AB14/(Données!$H$8-AB30)</f>
        <v>0</v>
      </c>
      <c r="AC15" s="5">
        <f>AC14/(Données!$H$8-AC30)</f>
        <v>0</v>
      </c>
      <c r="AD15" s="5">
        <f>AD14/(Données!$H$8-AD30)</f>
        <v>0</v>
      </c>
      <c r="AE15" s="5">
        <f>AE14/(Données!$H$8-AE30)</f>
        <v>0</v>
      </c>
      <c r="AF15" s="5">
        <f>AF14/(Données!$H$8-AF30)</f>
        <v>0</v>
      </c>
      <c r="AG15" s="5">
        <f>AG14/(Données!$H$8-AG30)</f>
        <v>0</v>
      </c>
      <c r="AH15" s="47" t="e">
        <f>AH14/(Données!$H$18-AH30)</f>
        <v>#DIV/0!</v>
      </c>
    </row>
    <row r="16" spans="1:34" x14ac:dyDescent="0.2">
      <c r="A16" s="71" t="s">
        <v>4</v>
      </c>
      <c r="B16" s="22" t="s">
        <v>16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9">
        <f>SUM(C16:AG16)</f>
        <v>0</v>
      </c>
    </row>
    <row r="17" spans="1:34" x14ac:dyDescent="0.2">
      <c r="A17" s="71"/>
      <c r="B17" s="16" t="s">
        <v>17</v>
      </c>
      <c r="C17" s="5">
        <f>C16/(Données!$I$8-C31)</f>
        <v>0</v>
      </c>
      <c r="D17" s="5">
        <f>D16/(Données!$I$8-D31)</f>
        <v>0</v>
      </c>
      <c r="E17" s="5">
        <f>E16/(Données!$I$8-E31)</f>
        <v>0</v>
      </c>
      <c r="F17" s="5">
        <f>F16/(Données!$I$8-F31)</f>
        <v>0</v>
      </c>
      <c r="G17" s="5">
        <f>G16/(Données!$I$8-G31)</f>
        <v>0</v>
      </c>
      <c r="H17" s="5">
        <f>H16/(Données!$I$8-H31)</f>
        <v>0</v>
      </c>
      <c r="I17" s="5">
        <f>I16/(Données!$I$8-I31)</f>
        <v>0</v>
      </c>
      <c r="J17" s="5">
        <f>J16/(Données!$I$8-J31)</f>
        <v>0</v>
      </c>
      <c r="K17" s="5">
        <f>K16/(Données!$I$8-K31)</f>
        <v>0</v>
      </c>
      <c r="L17" s="5">
        <f>L16/(Données!$I$8-L31)</f>
        <v>0</v>
      </c>
      <c r="M17" s="5">
        <f>M16/(Données!$I$8-M31)</f>
        <v>0</v>
      </c>
      <c r="N17" s="5">
        <f>N16/(Données!$I$8-N31)</f>
        <v>0</v>
      </c>
      <c r="O17" s="5">
        <f>O16/(Données!$I$8-O31)</f>
        <v>0</v>
      </c>
      <c r="P17" s="5">
        <f>P16/(Données!$I$8-P31)</f>
        <v>0</v>
      </c>
      <c r="Q17" s="5">
        <f>Q16/(Données!$I$8-Q31)</f>
        <v>0</v>
      </c>
      <c r="R17" s="5">
        <f>R16/(Données!$I$8-R31)</f>
        <v>0</v>
      </c>
      <c r="S17" s="5">
        <f>S16/(Données!$I$8-S31)</f>
        <v>0</v>
      </c>
      <c r="T17" s="5">
        <f>T16/(Données!$I$8-T31)</f>
        <v>0</v>
      </c>
      <c r="U17" s="5">
        <f>U16/(Données!$I$8-U31)</f>
        <v>0</v>
      </c>
      <c r="V17" s="5">
        <f>V16/(Données!$I$8-V31)</f>
        <v>0</v>
      </c>
      <c r="W17" s="5">
        <f>W16/(Données!$I$8-W31)</f>
        <v>0</v>
      </c>
      <c r="X17" s="5">
        <f>X16/(Données!$I$8-X31)</f>
        <v>0</v>
      </c>
      <c r="Y17" s="5">
        <f>Y16/(Données!$I$8-Y31)</f>
        <v>0</v>
      </c>
      <c r="Z17" s="5">
        <f>Z16/(Données!$I$8-Z31)</f>
        <v>0</v>
      </c>
      <c r="AA17" s="5">
        <f>AA16/(Données!$I$8-AA31)</f>
        <v>0</v>
      </c>
      <c r="AB17" s="5">
        <f>AB16/(Données!$I$8-AB31)</f>
        <v>0</v>
      </c>
      <c r="AC17" s="5">
        <f>AC16/(Données!$I$8-AC31)</f>
        <v>0</v>
      </c>
      <c r="AD17" s="5">
        <f>AD16/(Données!$I$8-AD31)</f>
        <v>0</v>
      </c>
      <c r="AE17" s="5">
        <f>AE16/(Données!$I$8-AE31)</f>
        <v>0</v>
      </c>
      <c r="AF17" s="5">
        <f>AF16/(Données!$I$8-AF31)</f>
        <v>0</v>
      </c>
      <c r="AG17" s="5">
        <f>AG16/(Données!$I$8-AG31)</f>
        <v>0</v>
      </c>
      <c r="AH17" s="48" t="e">
        <f>AH16/(Données!$I$18-AH31)</f>
        <v>#DIV/0!</v>
      </c>
    </row>
    <row r="18" spans="1:34" x14ac:dyDescent="0.2">
      <c r="A18" s="70" t="s">
        <v>5</v>
      </c>
      <c r="B18" s="23" t="s">
        <v>16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40">
        <f>SUM(C18:AG18)</f>
        <v>0</v>
      </c>
    </row>
    <row r="19" spans="1:34" x14ac:dyDescent="0.2">
      <c r="A19" s="70"/>
      <c r="B19" s="16" t="s">
        <v>17</v>
      </c>
      <c r="C19" s="5">
        <f>C18/(Données!$J$8-C32)</f>
        <v>0</v>
      </c>
      <c r="D19" s="5">
        <f>D18/(Données!$J$8-D32)</f>
        <v>0</v>
      </c>
      <c r="E19" s="5">
        <f>E18/(Données!$J$8-E32)</f>
        <v>0</v>
      </c>
      <c r="F19" s="5">
        <f>F18/(Données!$J$8-F32)</f>
        <v>0</v>
      </c>
      <c r="G19" s="5">
        <f>G18/(Données!$J$8-G32)</f>
        <v>0</v>
      </c>
      <c r="H19" s="5">
        <f>H18/(Données!$J$8-H32)</f>
        <v>0</v>
      </c>
      <c r="I19" s="5">
        <f>I18/(Données!$J$8-I32)</f>
        <v>0</v>
      </c>
      <c r="J19" s="5">
        <f>J18/(Données!$J$8-J32)</f>
        <v>0</v>
      </c>
      <c r="K19" s="5">
        <f>K18/(Données!$J$8-K32)</f>
        <v>0</v>
      </c>
      <c r="L19" s="5">
        <f>L18/(Données!$J$8-L32)</f>
        <v>0</v>
      </c>
      <c r="M19" s="5">
        <f>M18/(Données!$J$8-M32)</f>
        <v>0</v>
      </c>
      <c r="N19" s="5">
        <f>N18/(Données!$J$8-N32)</f>
        <v>0</v>
      </c>
      <c r="O19" s="5">
        <f>O18/(Données!$J$8-O32)</f>
        <v>0</v>
      </c>
      <c r="P19" s="5">
        <f>P18/(Données!$J$8-P32)</f>
        <v>0</v>
      </c>
      <c r="Q19" s="5">
        <f>Q18/(Données!$J$8-Q32)</f>
        <v>0</v>
      </c>
      <c r="R19" s="5">
        <f>R18/(Données!$J$8-R32)</f>
        <v>0</v>
      </c>
      <c r="S19" s="5">
        <f>S18/(Données!$J$8-S32)</f>
        <v>0</v>
      </c>
      <c r="T19" s="5">
        <f>T18/(Données!$J$8-T32)</f>
        <v>0</v>
      </c>
      <c r="U19" s="5">
        <f>U18/(Données!$J$8-U32)</f>
        <v>0</v>
      </c>
      <c r="V19" s="5">
        <f>V18/(Données!$J$8-V32)</f>
        <v>0</v>
      </c>
      <c r="W19" s="5">
        <f>W18/(Données!$J$8-W32)</f>
        <v>0</v>
      </c>
      <c r="X19" s="5">
        <f>X18/(Données!$J$8-X32)</f>
        <v>0</v>
      </c>
      <c r="Y19" s="5">
        <f>Y18/(Données!$J$8-Y32)</f>
        <v>0</v>
      </c>
      <c r="Z19" s="5">
        <f>Z18/(Données!$J$8-Z32)</f>
        <v>0</v>
      </c>
      <c r="AA19" s="5">
        <f>AA18/(Données!$J$8-AA32)</f>
        <v>0</v>
      </c>
      <c r="AB19" s="5">
        <f>AB18/(Données!$J$8-AB32)</f>
        <v>0</v>
      </c>
      <c r="AC19" s="5">
        <f>AC18/(Données!$J$8-AC32)</f>
        <v>0</v>
      </c>
      <c r="AD19" s="5">
        <f>AD18/(Données!$J$8-AD32)</f>
        <v>0</v>
      </c>
      <c r="AE19" s="5">
        <f>AE18/(Données!$J$8-AE32)</f>
        <v>0</v>
      </c>
      <c r="AF19" s="5">
        <f>AF18/(Données!$J$8-AF32)</f>
        <v>0</v>
      </c>
      <c r="AG19" s="5">
        <f>AG18/(Données!$J$8-AG32)</f>
        <v>0</v>
      </c>
      <c r="AH19" s="49" t="e">
        <f>AH18/(Données!$J$18-AH32)</f>
        <v>#DIV/0!</v>
      </c>
    </row>
    <row r="20" spans="1:34" x14ac:dyDescent="0.2">
      <c r="A20" s="69" t="s">
        <v>6</v>
      </c>
      <c r="B20" s="24" t="s">
        <v>16</v>
      </c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41">
        <f>SUM(C20:AG20)</f>
        <v>0</v>
      </c>
    </row>
    <row r="21" spans="1:34" x14ac:dyDescent="0.2">
      <c r="A21" s="69"/>
      <c r="B21" s="16" t="s">
        <v>17</v>
      </c>
      <c r="C21" s="5">
        <f>C20/(Données!$K$8-C33)</f>
        <v>0</v>
      </c>
      <c r="D21" s="5">
        <f>D20/(Données!$K$8-D33)</f>
        <v>0</v>
      </c>
      <c r="E21" s="5">
        <f>E20/(Données!$K$8-E33)</f>
        <v>0</v>
      </c>
      <c r="F21" s="5">
        <f>F20/(Données!$K$8-F33)</f>
        <v>0</v>
      </c>
      <c r="G21" s="5">
        <f>G20/(Données!$K$8-G33)</f>
        <v>0</v>
      </c>
      <c r="H21" s="5">
        <f>H20/(Données!$K$8-H33)</f>
        <v>0</v>
      </c>
      <c r="I21" s="5">
        <f>I20/(Données!$K$8-I33)</f>
        <v>0</v>
      </c>
      <c r="J21" s="5">
        <f>J20/(Données!$K$8-J33)</f>
        <v>0</v>
      </c>
      <c r="K21" s="5">
        <f>K20/(Données!$K$8-K33)</f>
        <v>0</v>
      </c>
      <c r="L21" s="5">
        <f>L20/(Données!$K$8-L33)</f>
        <v>0</v>
      </c>
      <c r="M21" s="5">
        <f>M20/(Données!$K$8-M33)</f>
        <v>0</v>
      </c>
      <c r="N21" s="5">
        <f>N20/(Données!$K$8-N33)</f>
        <v>0</v>
      </c>
      <c r="O21" s="5">
        <f>O20/(Données!$K$8-O33)</f>
        <v>0</v>
      </c>
      <c r="P21" s="5">
        <f>P20/(Données!$K$8-P33)</f>
        <v>0</v>
      </c>
      <c r="Q21" s="5">
        <f>Q20/(Données!$K$8-Q33)</f>
        <v>0</v>
      </c>
      <c r="R21" s="5">
        <f>R20/(Données!$K$8-R33)</f>
        <v>0</v>
      </c>
      <c r="S21" s="5">
        <f>S20/(Données!$K$8-S33)</f>
        <v>0</v>
      </c>
      <c r="T21" s="5">
        <f>T20/(Données!$K$8-T33)</f>
        <v>0</v>
      </c>
      <c r="U21" s="5">
        <f>U20/(Données!$K$8-U33)</f>
        <v>0</v>
      </c>
      <c r="V21" s="5">
        <f>V20/(Données!$K$8-V33)</f>
        <v>0</v>
      </c>
      <c r="W21" s="5">
        <f>W20/(Données!$K$8-W33)</f>
        <v>0</v>
      </c>
      <c r="X21" s="5">
        <f>X20/(Données!$K$8-X33)</f>
        <v>0</v>
      </c>
      <c r="Y21" s="5">
        <f>Y20/(Données!$K$8-Y33)</f>
        <v>0</v>
      </c>
      <c r="Z21" s="5">
        <f>Z20/(Données!$K$8-Z33)</f>
        <v>0</v>
      </c>
      <c r="AA21" s="5">
        <f>AA20/(Données!$K$8-AA33)</f>
        <v>0</v>
      </c>
      <c r="AB21" s="5">
        <f>AB20/(Données!$K$8-AB33)</f>
        <v>0</v>
      </c>
      <c r="AC21" s="5">
        <f>AC20/(Données!$K$8-AC33)</f>
        <v>0</v>
      </c>
      <c r="AD21" s="5">
        <f>AD20/(Données!$K$8-AD33)</f>
        <v>0</v>
      </c>
      <c r="AE21" s="5">
        <f>AE20/(Données!$K$8-AE33)</f>
        <v>0</v>
      </c>
      <c r="AF21" s="5">
        <f>AF20/(Données!$K$8-AF33)</f>
        <v>0</v>
      </c>
      <c r="AG21" s="5">
        <f>AG20/(Données!$K$8-AG33)</f>
        <v>0</v>
      </c>
      <c r="AH21" s="50" t="e">
        <f>AH20/(Données!$K$18-AH33)</f>
        <v>#DIV/0!</v>
      </c>
    </row>
    <row r="22" spans="1:34" x14ac:dyDescent="0.2">
      <c r="A22" s="68" t="s">
        <v>7</v>
      </c>
      <c r="B22" s="25" t="s">
        <v>16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42">
        <f>SUM(C22:AG22)</f>
        <v>0</v>
      </c>
    </row>
    <row r="23" spans="1:34" x14ac:dyDescent="0.2">
      <c r="A23" s="68"/>
      <c r="B23" s="16" t="s">
        <v>17</v>
      </c>
      <c r="C23" s="5">
        <f>C22/(Données!$L$8-C34)</f>
        <v>0</v>
      </c>
      <c r="D23" s="5">
        <f>D22/(Données!$L$8-D34)</f>
        <v>0</v>
      </c>
      <c r="E23" s="5">
        <f>E22/(Données!$L$8-E34)</f>
        <v>0</v>
      </c>
      <c r="F23" s="5">
        <f>F22/(Données!$L$8-F34)</f>
        <v>0</v>
      </c>
      <c r="G23" s="5">
        <f>G22/(Données!$L$8-G34)</f>
        <v>0</v>
      </c>
      <c r="H23" s="5">
        <f>H22/(Données!$L$8-H34)</f>
        <v>0</v>
      </c>
      <c r="I23" s="5">
        <f>I22/(Données!$L$8-I34)</f>
        <v>0</v>
      </c>
      <c r="J23" s="5">
        <f>J22/(Données!$L$8-J34)</f>
        <v>0</v>
      </c>
      <c r="K23" s="5">
        <f>K22/(Données!$L$8-K34)</f>
        <v>0</v>
      </c>
      <c r="L23" s="5">
        <f>L22/(Données!$L$8-L34)</f>
        <v>0</v>
      </c>
      <c r="M23" s="5">
        <f>M22/(Données!$L$8-M34)</f>
        <v>0</v>
      </c>
      <c r="N23" s="5">
        <f>N22/(Données!$L$8-N34)</f>
        <v>0</v>
      </c>
      <c r="O23" s="5">
        <f>O22/(Données!$L$8-O34)</f>
        <v>0</v>
      </c>
      <c r="P23" s="5">
        <f>P22/(Données!$L$8-P34)</f>
        <v>0</v>
      </c>
      <c r="Q23" s="5">
        <f>Q22/(Données!$L$8-Q34)</f>
        <v>0</v>
      </c>
      <c r="R23" s="5">
        <f>R22/(Données!$L$8-R34)</f>
        <v>0</v>
      </c>
      <c r="S23" s="5">
        <f>S22/(Données!$L$8-S34)</f>
        <v>0</v>
      </c>
      <c r="T23" s="5">
        <f>T22/(Données!$L$8-T34)</f>
        <v>0</v>
      </c>
      <c r="U23" s="5">
        <f>U22/(Données!$L$8-U34)</f>
        <v>0</v>
      </c>
      <c r="V23" s="5">
        <f>V22/(Données!$L$8-V34)</f>
        <v>0</v>
      </c>
      <c r="W23" s="5">
        <f>W22/(Données!$L$8-W34)</f>
        <v>0</v>
      </c>
      <c r="X23" s="5">
        <f>X22/(Données!$L$8-X34)</f>
        <v>0</v>
      </c>
      <c r="Y23" s="5">
        <f>Y22/(Données!$L$8-Y34)</f>
        <v>0</v>
      </c>
      <c r="Z23" s="5">
        <f>Z22/(Données!$L$8-Z34)</f>
        <v>0</v>
      </c>
      <c r="AA23" s="5">
        <f>AA22/(Données!$L$8-AA34)</f>
        <v>0</v>
      </c>
      <c r="AB23" s="5">
        <f>AB22/(Données!$L$8-AB34)</f>
        <v>0</v>
      </c>
      <c r="AC23" s="5">
        <f>AC22/(Données!$L$8-AC34)</f>
        <v>0</v>
      </c>
      <c r="AD23" s="5">
        <f>AD22/(Données!$L$8-AD34)</f>
        <v>0</v>
      </c>
      <c r="AE23" s="5">
        <f>AE22/(Données!$L$8-AE34)</f>
        <v>0</v>
      </c>
      <c r="AF23" s="5">
        <f>AF22/(Données!$L$8-AF34)</f>
        <v>0</v>
      </c>
      <c r="AG23" s="5">
        <f>AG22/(Données!$L$8-AG34)</f>
        <v>0</v>
      </c>
      <c r="AH23" s="51" t="e">
        <f>AH22/(Données!$L$18-AH34)</f>
        <v>#DIV/0!</v>
      </c>
    </row>
    <row r="24" spans="1:34" x14ac:dyDescent="0.2">
      <c r="AH24" s="43"/>
    </row>
    <row r="25" spans="1:34" x14ac:dyDescent="0.2">
      <c r="AH25" s="43"/>
    </row>
    <row r="26" spans="1:34" x14ac:dyDescent="0.2">
      <c r="AH26" s="43"/>
    </row>
    <row r="27" spans="1:34" x14ac:dyDescent="0.2">
      <c r="A27" s="26" t="s">
        <v>0</v>
      </c>
      <c r="B27" s="18" t="s">
        <v>21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35">
        <f t="shared" ref="AH27:AH34" si="3">SUM(C27:AG27)</f>
        <v>0</v>
      </c>
    </row>
    <row r="28" spans="1:34" x14ac:dyDescent="0.2">
      <c r="A28" s="27" t="s">
        <v>1</v>
      </c>
      <c r="B28" s="19" t="s">
        <v>21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36">
        <f t="shared" si="3"/>
        <v>0</v>
      </c>
    </row>
    <row r="29" spans="1:34" x14ac:dyDescent="0.2">
      <c r="A29" s="28" t="s">
        <v>2</v>
      </c>
      <c r="B29" s="20" t="s">
        <v>21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37">
        <f t="shared" si="3"/>
        <v>0</v>
      </c>
    </row>
    <row r="30" spans="1:34" x14ac:dyDescent="0.2">
      <c r="A30" s="29" t="s">
        <v>3</v>
      </c>
      <c r="B30" s="21" t="s">
        <v>21</v>
      </c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38">
        <f t="shared" si="3"/>
        <v>0</v>
      </c>
    </row>
    <row r="31" spans="1:34" x14ac:dyDescent="0.2">
      <c r="A31" s="30" t="s">
        <v>4</v>
      </c>
      <c r="B31" s="22" t="s">
        <v>21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9">
        <f t="shared" si="3"/>
        <v>0</v>
      </c>
    </row>
    <row r="32" spans="1:34" x14ac:dyDescent="0.2">
      <c r="A32" s="31" t="s">
        <v>5</v>
      </c>
      <c r="B32" s="23" t="s">
        <v>21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40">
        <f t="shared" si="3"/>
        <v>0</v>
      </c>
    </row>
    <row r="33" spans="1:34" x14ac:dyDescent="0.2">
      <c r="A33" s="32" t="s">
        <v>6</v>
      </c>
      <c r="B33" s="24" t="s">
        <v>21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41">
        <f t="shared" si="3"/>
        <v>0</v>
      </c>
    </row>
    <row r="34" spans="1:34" x14ac:dyDescent="0.2">
      <c r="A34" s="33" t="s">
        <v>7</v>
      </c>
      <c r="B34" s="25" t="s">
        <v>21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42">
        <f t="shared" si="3"/>
        <v>0</v>
      </c>
    </row>
  </sheetData>
  <mergeCells count="10">
    <mergeCell ref="A16:A17"/>
    <mergeCell ref="A18:A19"/>
    <mergeCell ref="A20:A21"/>
    <mergeCell ref="A22:A23"/>
    <mergeCell ref="B2:B3"/>
    <mergeCell ref="AH2:AH3"/>
    <mergeCell ref="A8:A9"/>
    <mergeCell ref="A10:A11"/>
    <mergeCell ref="A12:A13"/>
    <mergeCell ref="A14:A1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34"/>
  <sheetViews>
    <sheetView workbookViewId="0">
      <selection activeCell="C35" sqref="C35"/>
    </sheetView>
  </sheetViews>
  <sheetFormatPr baseColWidth="10" defaultColWidth="11.28515625" defaultRowHeight="12.75" x14ac:dyDescent="0.2"/>
  <cols>
    <col min="1" max="1" width="9.85546875" style="17" bestFit="1" customWidth="1"/>
    <col min="2" max="2" width="33.140625" style="17" bestFit="1" customWidth="1"/>
    <col min="3" max="11" width="4.7109375" style="17" bestFit="1" customWidth="1"/>
    <col min="12" max="32" width="5.7109375" style="17" bestFit="1" customWidth="1"/>
    <col min="33" max="33" width="9.28515625" style="17" bestFit="1" customWidth="1"/>
    <col min="34" max="16384" width="11.28515625" style="17"/>
  </cols>
  <sheetData>
    <row r="2" spans="1:33" x14ac:dyDescent="0.2">
      <c r="B2" s="66" t="s">
        <v>14</v>
      </c>
      <c r="C2" s="34">
        <v>43040</v>
      </c>
      <c r="D2" s="34">
        <f>+C2+1</f>
        <v>43041</v>
      </c>
      <c r="E2" s="34">
        <f t="shared" ref="E2:AF3" si="0">+D2+1</f>
        <v>43042</v>
      </c>
      <c r="F2" s="34">
        <f t="shared" si="0"/>
        <v>43043</v>
      </c>
      <c r="G2" s="34">
        <f t="shared" si="0"/>
        <v>43044</v>
      </c>
      <c r="H2" s="34">
        <f t="shared" si="0"/>
        <v>43045</v>
      </c>
      <c r="I2" s="34">
        <f t="shared" si="0"/>
        <v>43046</v>
      </c>
      <c r="J2" s="34">
        <f t="shared" si="0"/>
        <v>43047</v>
      </c>
      <c r="K2" s="34">
        <f t="shared" si="0"/>
        <v>43048</v>
      </c>
      <c r="L2" s="34">
        <f t="shared" si="0"/>
        <v>43049</v>
      </c>
      <c r="M2" s="34">
        <f t="shared" si="0"/>
        <v>43050</v>
      </c>
      <c r="N2" s="34">
        <f t="shared" si="0"/>
        <v>43051</v>
      </c>
      <c r="O2" s="34">
        <f t="shared" si="0"/>
        <v>43052</v>
      </c>
      <c r="P2" s="34">
        <f t="shared" si="0"/>
        <v>43053</v>
      </c>
      <c r="Q2" s="34">
        <f t="shared" si="0"/>
        <v>43054</v>
      </c>
      <c r="R2" s="34">
        <f t="shared" si="0"/>
        <v>43055</v>
      </c>
      <c r="S2" s="34">
        <f t="shared" si="0"/>
        <v>43056</v>
      </c>
      <c r="T2" s="34">
        <f t="shared" si="0"/>
        <v>43057</v>
      </c>
      <c r="U2" s="34">
        <f t="shared" si="0"/>
        <v>43058</v>
      </c>
      <c r="V2" s="34">
        <f t="shared" si="0"/>
        <v>43059</v>
      </c>
      <c r="W2" s="34">
        <f t="shared" si="0"/>
        <v>43060</v>
      </c>
      <c r="X2" s="34">
        <f t="shared" si="0"/>
        <v>43061</v>
      </c>
      <c r="Y2" s="34">
        <f t="shared" si="0"/>
        <v>43062</v>
      </c>
      <c r="Z2" s="34">
        <f t="shared" si="0"/>
        <v>43063</v>
      </c>
      <c r="AA2" s="34">
        <f t="shared" si="0"/>
        <v>43064</v>
      </c>
      <c r="AB2" s="34">
        <f t="shared" si="0"/>
        <v>43065</v>
      </c>
      <c r="AC2" s="34">
        <f t="shared" si="0"/>
        <v>43066</v>
      </c>
      <c r="AD2" s="34">
        <f t="shared" si="0"/>
        <v>43067</v>
      </c>
      <c r="AE2" s="34">
        <f t="shared" si="0"/>
        <v>43068</v>
      </c>
      <c r="AF2" s="34">
        <f t="shared" si="0"/>
        <v>43069</v>
      </c>
      <c r="AG2" s="64" t="s">
        <v>20</v>
      </c>
    </row>
    <row r="3" spans="1:33" x14ac:dyDescent="0.2">
      <c r="B3" s="66"/>
      <c r="C3" s="3">
        <f>+C2</f>
        <v>43040</v>
      </c>
      <c r="D3" s="3">
        <f>+C3+1</f>
        <v>43041</v>
      </c>
      <c r="E3" s="3">
        <f t="shared" si="0"/>
        <v>43042</v>
      </c>
      <c r="F3" s="3">
        <f t="shared" si="0"/>
        <v>43043</v>
      </c>
      <c r="G3" s="3">
        <f t="shared" si="0"/>
        <v>43044</v>
      </c>
      <c r="H3" s="3">
        <f t="shared" si="0"/>
        <v>43045</v>
      </c>
      <c r="I3" s="3">
        <f t="shared" si="0"/>
        <v>43046</v>
      </c>
      <c r="J3" s="3">
        <f t="shared" si="0"/>
        <v>43047</v>
      </c>
      <c r="K3" s="3">
        <f t="shared" si="0"/>
        <v>43048</v>
      </c>
      <c r="L3" s="3">
        <f t="shared" si="0"/>
        <v>43049</v>
      </c>
      <c r="M3" s="3">
        <f t="shared" si="0"/>
        <v>43050</v>
      </c>
      <c r="N3" s="3">
        <f t="shared" si="0"/>
        <v>43051</v>
      </c>
      <c r="O3" s="3">
        <f t="shared" si="0"/>
        <v>43052</v>
      </c>
      <c r="P3" s="3">
        <f t="shared" si="0"/>
        <v>43053</v>
      </c>
      <c r="Q3" s="3">
        <f t="shared" si="0"/>
        <v>43054</v>
      </c>
      <c r="R3" s="3">
        <f t="shared" si="0"/>
        <v>43055</v>
      </c>
      <c r="S3" s="3">
        <f t="shared" si="0"/>
        <v>43056</v>
      </c>
      <c r="T3" s="3">
        <f t="shared" si="0"/>
        <v>43057</v>
      </c>
      <c r="U3" s="3">
        <f t="shared" si="0"/>
        <v>43058</v>
      </c>
      <c r="V3" s="3">
        <f t="shared" si="0"/>
        <v>43059</v>
      </c>
      <c r="W3" s="3">
        <f t="shared" si="0"/>
        <v>43060</v>
      </c>
      <c r="X3" s="3">
        <f t="shared" si="0"/>
        <v>43061</v>
      </c>
      <c r="Y3" s="3">
        <f t="shared" si="0"/>
        <v>43062</v>
      </c>
      <c r="Z3" s="3">
        <f t="shared" si="0"/>
        <v>43063</v>
      </c>
      <c r="AA3" s="3">
        <f t="shared" si="0"/>
        <v>43064</v>
      </c>
      <c r="AB3" s="3">
        <f t="shared" si="0"/>
        <v>43065</v>
      </c>
      <c r="AC3" s="3">
        <f t="shared" si="0"/>
        <v>43066</v>
      </c>
      <c r="AD3" s="3">
        <f t="shared" si="0"/>
        <v>43067</v>
      </c>
      <c r="AE3" s="3">
        <f t="shared" si="0"/>
        <v>43068</v>
      </c>
      <c r="AF3" s="3">
        <f t="shared" si="0"/>
        <v>43069</v>
      </c>
      <c r="AG3" s="65"/>
    </row>
    <row r="4" spans="1:33" x14ac:dyDescent="0.2">
      <c r="B4" s="16" t="s">
        <v>11</v>
      </c>
      <c r="C4" s="15">
        <f>+Données!$C$4</f>
        <v>91</v>
      </c>
      <c r="D4" s="15">
        <f>+Données!$C$4</f>
        <v>91</v>
      </c>
      <c r="E4" s="15">
        <f>+Données!$C$4</f>
        <v>91</v>
      </c>
      <c r="F4" s="15">
        <f>+Données!$C$4</f>
        <v>91</v>
      </c>
      <c r="G4" s="15">
        <f>+Données!$C$4</f>
        <v>91</v>
      </c>
      <c r="H4" s="15">
        <f>+Données!$C$4</f>
        <v>91</v>
      </c>
      <c r="I4" s="15">
        <f>+Données!$C$4</f>
        <v>91</v>
      </c>
      <c r="J4" s="15">
        <f>+Données!$C$4</f>
        <v>91</v>
      </c>
      <c r="K4" s="15">
        <f>+Données!$C$4</f>
        <v>91</v>
      </c>
      <c r="L4" s="15">
        <f>+Données!$C$4</f>
        <v>91</v>
      </c>
      <c r="M4" s="15">
        <f>+Données!$C$4</f>
        <v>91</v>
      </c>
      <c r="N4" s="15">
        <f>+Données!$C$4</f>
        <v>91</v>
      </c>
      <c r="O4" s="15">
        <f>+Données!$C$4</f>
        <v>91</v>
      </c>
      <c r="P4" s="15">
        <f>+Données!$C$4</f>
        <v>91</v>
      </c>
      <c r="Q4" s="15">
        <f>+Données!$C$4</f>
        <v>91</v>
      </c>
      <c r="R4" s="15">
        <f>+Données!$C$4</f>
        <v>91</v>
      </c>
      <c r="S4" s="15">
        <f>+Données!$C$4</f>
        <v>91</v>
      </c>
      <c r="T4" s="15">
        <f>+Données!$C$4</f>
        <v>91</v>
      </c>
      <c r="U4" s="15">
        <f>+Données!$C$4</f>
        <v>91</v>
      </c>
      <c r="V4" s="15">
        <f>+Données!$C$4</f>
        <v>91</v>
      </c>
      <c r="W4" s="15">
        <f>+Données!$C$4</f>
        <v>91</v>
      </c>
      <c r="X4" s="15">
        <f>+Données!$C$4</f>
        <v>91</v>
      </c>
      <c r="Y4" s="15">
        <f>+Données!$C$4</f>
        <v>91</v>
      </c>
      <c r="Z4" s="15">
        <f>+Données!$C$4</f>
        <v>91</v>
      </c>
      <c r="AA4" s="15">
        <f>+Données!$C$4</f>
        <v>91</v>
      </c>
      <c r="AB4" s="15">
        <f>+Données!$C$4</f>
        <v>91</v>
      </c>
      <c r="AC4" s="15">
        <f>+Données!$C$4</f>
        <v>91</v>
      </c>
      <c r="AD4" s="15">
        <f>+Données!$C$4</f>
        <v>91</v>
      </c>
      <c r="AE4" s="15">
        <f>+Données!$C$4</f>
        <v>91</v>
      </c>
      <c r="AF4" s="15">
        <f>+Données!$C$4</f>
        <v>91</v>
      </c>
      <c r="AG4" s="15">
        <f>SUM(C4:AF4)</f>
        <v>2730</v>
      </c>
    </row>
    <row r="5" spans="1:33" x14ac:dyDescent="0.2">
      <c r="B5" s="16" t="s">
        <v>15</v>
      </c>
      <c r="C5" s="15">
        <f>+C8+C10+C12+C14+C16+C18+C20+C22</f>
        <v>0</v>
      </c>
      <c r="D5" s="15">
        <f t="shared" ref="D5:AF5" si="1">+D8+D10+D12+D14+D16+D18+D20+D22</f>
        <v>0</v>
      </c>
      <c r="E5" s="15">
        <f t="shared" si="1"/>
        <v>0</v>
      </c>
      <c r="F5" s="15">
        <f t="shared" si="1"/>
        <v>0</v>
      </c>
      <c r="G5" s="15">
        <f t="shared" si="1"/>
        <v>0</v>
      </c>
      <c r="H5" s="15">
        <f t="shared" si="1"/>
        <v>0</v>
      </c>
      <c r="I5" s="15">
        <f t="shared" si="1"/>
        <v>0</v>
      </c>
      <c r="J5" s="15">
        <f t="shared" si="1"/>
        <v>0</v>
      </c>
      <c r="K5" s="15">
        <f t="shared" si="1"/>
        <v>0</v>
      </c>
      <c r="L5" s="15">
        <f t="shared" si="1"/>
        <v>0</v>
      </c>
      <c r="M5" s="15">
        <f t="shared" si="1"/>
        <v>0</v>
      </c>
      <c r="N5" s="15">
        <f t="shared" si="1"/>
        <v>0</v>
      </c>
      <c r="O5" s="15">
        <f t="shared" si="1"/>
        <v>0</v>
      </c>
      <c r="P5" s="15">
        <f t="shared" si="1"/>
        <v>0</v>
      </c>
      <c r="Q5" s="15">
        <f t="shared" si="1"/>
        <v>0</v>
      </c>
      <c r="R5" s="15">
        <f t="shared" si="1"/>
        <v>0</v>
      </c>
      <c r="S5" s="15">
        <f t="shared" si="1"/>
        <v>0</v>
      </c>
      <c r="T5" s="15">
        <f t="shared" si="1"/>
        <v>0</v>
      </c>
      <c r="U5" s="15">
        <f t="shared" si="1"/>
        <v>0</v>
      </c>
      <c r="V5" s="15">
        <f t="shared" si="1"/>
        <v>0</v>
      </c>
      <c r="W5" s="15">
        <f t="shared" si="1"/>
        <v>0</v>
      </c>
      <c r="X5" s="15">
        <f t="shared" si="1"/>
        <v>0</v>
      </c>
      <c r="Y5" s="15">
        <f t="shared" si="1"/>
        <v>0</v>
      </c>
      <c r="Z5" s="15">
        <f t="shared" si="1"/>
        <v>0</v>
      </c>
      <c r="AA5" s="15">
        <f t="shared" si="1"/>
        <v>0</v>
      </c>
      <c r="AB5" s="15">
        <f t="shared" si="1"/>
        <v>0</v>
      </c>
      <c r="AC5" s="15">
        <f t="shared" si="1"/>
        <v>0</v>
      </c>
      <c r="AD5" s="15">
        <f t="shared" si="1"/>
        <v>0</v>
      </c>
      <c r="AE5" s="15">
        <f t="shared" si="1"/>
        <v>0</v>
      </c>
      <c r="AF5" s="15">
        <f t="shared" si="1"/>
        <v>0</v>
      </c>
      <c r="AG5" s="52">
        <f>SUM(C5:AF5)</f>
        <v>0</v>
      </c>
    </row>
    <row r="6" spans="1:33" x14ac:dyDescent="0.2">
      <c r="B6" s="16" t="s">
        <v>12</v>
      </c>
      <c r="C6" s="5">
        <f>+C5/C4</f>
        <v>0</v>
      </c>
      <c r="D6" s="5">
        <f t="shared" ref="D6:AG6" si="2">+D5/D4</f>
        <v>0</v>
      </c>
      <c r="E6" s="5">
        <f t="shared" si="2"/>
        <v>0</v>
      </c>
      <c r="F6" s="5">
        <f t="shared" si="2"/>
        <v>0</v>
      </c>
      <c r="G6" s="5">
        <f t="shared" si="2"/>
        <v>0</v>
      </c>
      <c r="H6" s="5">
        <f t="shared" si="2"/>
        <v>0</v>
      </c>
      <c r="I6" s="5">
        <f t="shared" si="2"/>
        <v>0</v>
      </c>
      <c r="J6" s="5">
        <f t="shared" si="2"/>
        <v>0</v>
      </c>
      <c r="K6" s="5">
        <f t="shared" si="2"/>
        <v>0</v>
      </c>
      <c r="L6" s="5">
        <f t="shared" si="2"/>
        <v>0</v>
      </c>
      <c r="M6" s="5">
        <f t="shared" si="2"/>
        <v>0</v>
      </c>
      <c r="N6" s="5">
        <f t="shared" si="2"/>
        <v>0</v>
      </c>
      <c r="O6" s="5">
        <f t="shared" si="2"/>
        <v>0</v>
      </c>
      <c r="P6" s="5">
        <f t="shared" si="2"/>
        <v>0</v>
      </c>
      <c r="Q6" s="5">
        <f t="shared" si="2"/>
        <v>0</v>
      </c>
      <c r="R6" s="5">
        <f t="shared" si="2"/>
        <v>0</v>
      </c>
      <c r="S6" s="5">
        <f t="shared" si="2"/>
        <v>0</v>
      </c>
      <c r="T6" s="5">
        <f t="shared" si="2"/>
        <v>0</v>
      </c>
      <c r="U6" s="5">
        <f t="shared" si="2"/>
        <v>0</v>
      </c>
      <c r="V6" s="5">
        <f t="shared" si="2"/>
        <v>0</v>
      </c>
      <c r="W6" s="5">
        <f t="shared" si="2"/>
        <v>0</v>
      </c>
      <c r="X6" s="5">
        <f t="shared" si="2"/>
        <v>0</v>
      </c>
      <c r="Y6" s="5">
        <f t="shared" si="2"/>
        <v>0</v>
      </c>
      <c r="Z6" s="5">
        <f t="shared" si="2"/>
        <v>0</v>
      </c>
      <c r="AA6" s="5">
        <f t="shared" si="2"/>
        <v>0</v>
      </c>
      <c r="AB6" s="5">
        <f t="shared" si="2"/>
        <v>0</v>
      </c>
      <c r="AC6" s="5">
        <f t="shared" si="2"/>
        <v>0</v>
      </c>
      <c r="AD6" s="5">
        <f t="shared" si="2"/>
        <v>0</v>
      </c>
      <c r="AE6" s="5">
        <f t="shared" si="2"/>
        <v>0</v>
      </c>
      <c r="AF6" s="5">
        <f t="shared" si="2"/>
        <v>0</v>
      </c>
      <c r="AG6" s="53">
        <f t="shared" si="2"/>
        <v>0</v>
      </c>
    </row>
    <row r="7" spans="1:33" x14ac:dyDescent="0.2"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4.25" customHeight="1" x14ac:dyDescent="0.2">
      <c r="A8" s="67" t="s">
        <v>0</v>
      </c>
      <c r="B8" s="18" t="s">
        <v>16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35">
        <f>SUM(C8:AF8)</f>
        <v>0</v>
      </c>
    </row>
    <row r="9" spans="1:33" ht="14.25" customHeight="1" x14ac:dyDescent="0.2">
      <c r="A9" s="67"/>
      <c r="B9" s="16" t="s">
        <v>17</v>
      </c>
      <c r="C9" s="5">
        <f>C8/(Données!$E$8-C27)</f>
        <v>0</v>
      </c>
      <c r="D9" s="5">
        <f>D8/(Données!$E$8-D27)</f>
        <v>0</v>
      </c>
      <c r="E9" s="5">
        <f>E8/(Données!$E$8-E27)</f>
        <v>0</v>
      </c>
      <c r="F9" s="5">
        <f>F8/(Données!$E$8-F27)</f>
        <v>0</v>
      </c>
      <c r="G9" s="5">
        <f>G8/(Données!$E$8-G27)</f>
        <v>0</v>
      </c>
      <c r="H9" s="5">
        <f>H8/(Données!$E$8-H27)</f>
        <v>0</v>
      </c>
      <c r="I9" s="5">
        <f>I8/(Données!$E$8-I27)</f>
        <v>0</v>
      </c>
      <c r="J9" s="5">
        <f>J8/(Données!$E$8-J27)</f>
        <v>0</v>
      </c>
      <c r="K9" s="5">
        <f>K8/(Données!$E$8-K27)</f>
        <v>0</v>
      </c>
      <c r="L9" s="5">
        <f>L8/(Données!$E$8-L27)</f>
        <v>0</v>
      </c>
      <c r="M9" s="5">
        <f>M8/(Données!$E$8-M27)</f>
        <v>0</v>
      </c>
      <c r="N9" s="5">
        <f>N8/(Données!$E$8-N27)</f>
        <v>0</v>
      </c>
      <c r="O9" s="5">
        <f>O8/(Données!$E$8-O27)</f>
        <v>0</v>
      </c>
      <c r="P9" s="5">
        <f>P8/(Données!$E$8-P27)</f>
        <v>0</v>
      </c>
      <c r="Q9" s="5">
        <f>Q8/(Données!$E$8-Q27)</f>
        <v>0</v>
      </c>
      <c r="R9" s="5">
        <f>R8/(Données!$E$8-R27)</f>
        <v>0</v>
      </c>
      <c r="S9" s="5">
        <f>S8/(Données!$E$8-S27)</f>
        <v>0</v>
      </c>
      <c r="T9" s="5">
        <f>T8/(Données!$E$8-T27)</f>
        <v>0</v>
      </c>
      <c r="U9" s="5">
        <f>U8/(Données!$E$8-U27)</f>
        <v>0</v>
      </c>
      <c r="V9" s="5">
        <f>V8/(Données!$E$8-V27)</f>
        <v>0</v>
      </c>
      <c r="W9" s="5">
        <f>W8/(Données!$E$8-W27)</f>
        <v>0</v>
      </c>
      <c r="X9" s="5">
        <f>X8/(Données!$E$8-X27)</f>
        <v>0</v>
      </c>
      <c r="Y9" s="5">
        <f>Y8/(Données!$E$8-Y27)</f>
        <v>0</v>
      </c>
      <c r="Z9" s="5">
        <f>Z8/(Données!$E$8-Z27)</f>
        <v>0</v>
      </c>
      <c r="AA9" s="5">
        <f>AA8/(Données!$E$8-AA27)</f>
        <v>0</v>
      </c>
      <c r="AB9" s="5">
        <f>AB8/(Données!$E$8-AB27)</f>
        <v>0</v>
      </c>
      <c r="AC9" s="5">
        <f>AC8/(Données!$E$8-AC27)</f>
        <v>0</v>
      </c>
      <c r="AD9" s="5">
        <f>AD8/(Données!$E$8-AD27)</f>
        <v>0</v>
      </c>
      <c r="AE9" s="5">
        <f>AE8/(Données!$E$8-AE27)</f>
        <v>0</v>
      </c>
      <c r="AF9" s="5">
        <f>AF8/(Données!$E$8-AF27)</f>
        <v>0</v>
      </c>
      <c r="AG9" s="44" t="e">
        <f>AG8/(Données!$E$19-AG27)</f>
        <v>#DIV/0!</v>
      </c>
    </row>
    <row r="10" spans="1:33" x14ac:dyDescent="0.2">
      <c r="A10" s="74" t="s">
        <v>1</v>
      </c>
      <c r="B10" s="19" t="s">
        <v>16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36">
        <f>SUM(C10:AF10)</f>
        <v>0</v>
      </c>
    </row>
    <row r="11" spans="1:33" x14ac:dyDescent="0.2">
      <c r="A11" s="74"/>
      <c r="B11" s="16" t="s">
        <v>17</v>
      </c>
      <c r="C11" s="5">
        <f>C10/(Données!$F$8-C28)</f>
        <v>0</v>
      </c>
      <c r="D11" s="5">
        <f>D10/(Données!$F$8-D28)</f>
        <v>0</v>
      </c>
      <c r="E11" s="5">
        <f>E10/(Données!$F$8-E28)</f>
        <v>0</v>
      </c>
      <c r="F11" s="5">
        <f>F10/(Données!$F$8-F28)</f>
        <v>0</v>
      </c>
      <c r="G11" s="5">
        <f>G10/(Données!$F$8-G28)</f>
        <v>0</v>
      </c>
      <c r="H11" s="5">
        <f>H10/(Données!$F$8-H28)</f>
        <v>0</v>
      </c>
      <c r="I11" s="5">
        <f>I10/(Données!$F$8-I28)</f>
        <v>0</v>
      </c>
      <c r="J11" s="5">
        <f>J10/(Données!$F$8-J28)</f>
        <v>0</v>
      </c>
      <c r="K11" s="5">
        <f>K10/(Données!$F$8-K28)</f>
        <v>0</v>
      </c>
      <c r="L11" s="5">
        <f>L10/(Données!$F$8-L28)</f>
        <v>0</v>
      </c>
      <c r="M11" s="5">
        <f>M10/(Données!$F$8-M28)</f>
        <v>0</v>
      </c>
      <c r="N11" s="5">
        <f>N10/(Données!$F$8-N28)</f>
        <v>0</v>
      </c>
      <c r="O11" s="5">
        <f>O10/(Données!$F$8-O28)</f>
        <v>0</v>
      </c>
      <c r="P11" s="5">
        <f>P10/(Données!$F$8-P28)</f>
        <v>0</v>
      </c>
      <c r="Q11" s="5">
        <f>Q10/(Données!$F$8-Q28)</f>
        <v>0</v>
      </c>
      <c r="R11" s="5">
        <f>R10/(Données!$F$8-R28)</f>
        <v>0</v>
      </c>
      <c r="S11" s="5">
        <f>S10/(Données!$F$8-S28)</f>
        <v>0</v>
      </c>
      <c r="T11" s="5">
        <f>T10/(Données!$F$8-T28)</f>
        <v>0</v>
      </c>
      <c r="U11" s="5">
        <f>U10/(Données!$F$8-U28)</f>
        <v>0</v>
      </c>
      <c r="V11" s="5">
        <f>V10/(Données!$F$8-V28)</f>
        <v>0</v>
      </c>
      <c r="W11" s="5">
        <f>W10/(Données!$F$8-W28)</f>
        <v>0</v>
      </c>
      <c r="X11" s="5">
        <f>X10/(Données!$F$8-X28)</f>
        <v>0</v>
      </c>
      <c r="Y11" s="5">
        <f>Y10/(Données!$F$8-Y28)</f>
        <v>0</v>
      </c>
      <c r="Z11" s="5">
        <f>Z10/(Données!$F$8-Z28)</f>
        <v>0</v>
      </c>
      <c r="AA11" s="5">
        <f>AA10/(Données!$F$8-AA28)</f>
        <v>0</v>
      </c>
      <c r="AB11" s="5">
        <f>AB10/(Données!$F$8-AB28)</f>
        <v>0</v>
      </c>
      <c r="AC11" s="5">
        <f>AC10/(Données!$F$8-AC28)</f>
        <v>0</v>
      </c>
      <c r="AD11" s="5">
        <f>AD10/(Données!$F$8-AD28)</f>
        <v>0</v>
      </c>
      <c r="AE11" s="5">
        <f>AE10/(Données!$F$8-AE28)</f>
        <v>0</v>
      </c>
      <c r="AF11" s="5">
        <f>AF10/(Données!$F$8-AF28)</f>
        <v>0</v>
      </c>
      <c r="AG11" s="45" t="e">
        <f>AG10/(Données!$F$19-AG28)</f>
        <v>#DIV/0!</v>
      </c>
    </row>
    <row r="12" spans="1:33" x14ac:dyDescent="0.2">
      <c r="A12" s="73" t="s">
        <v>2</v>
      </c>
      <c r="B12" s="20" t="s">
        <v>16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37">
        <f>SUM(C12:AF12)</f>
        <v>0</v>
      </c>
    </row>
    <row r="13" spans="1:33" x14ac:dyDescent="0.2">
      <c r="A13" s="73"/>
      <c r="B13" s="16" t="s">
        <v>17</v>
      </c>
      <c r="C13" s="5">
        <f>C12/(Données!$G$8-C29)</f>
        <v>0</v>
      </c>
      <c r="D13" s="5">
        <f>D12/(Données!$G$8-D29)</f>
        <v>0</v>
      </c>
      <c r="E13" s="5">
        <f>E12/(Données!$G$8-E29)</f>
        <v>0</v>
      </c>
      <c r="F13" s="5">
        <f>F12/(Données!$G$8-F29)</f>
        <v>0</v>
      </c>
      <c r="G13" s="5">
        <f>G12/(Données!$G$8-G29)</f>
        <v>0</v>
      </c>
      <c r="H13" s="5">
        <f>H12/(Données!$G$8-H29)</f>
        <v>0</v>
      </c>
      <c r="I13" s="5">
        <f>I12/(Données!$G$8-I29)</f>
        <v>0</v>
      </c>
      <c r="J13" s="5">
        <f>J12/(Données!$G$8-J29)</f>
        <v>0</v>
      </c>
      <c r="K13" s="5">
        <f>K12/(Données!$G$8-K29)</f>
        <v>0</v>
      </c>
      <c r="L13" s="5">
        <f>L12/(Données!$G$8-L29)</f>
        <v>0</v>
      </c>
      <c r="M13" s="5">
        <f>M12/(Données!$G$8-M29)</f>
        <v>0</v>
      </c>
      <c r="N13" s="5">
        <f>N12/(Données!$G$8-N29)</f>
        <v>0</v>
      </c>
      <c r="O13" s="5">
        <f>O12/(Données!$G$8-O29)</f>
        <v>0</v>
      </c>
      <c r="P13" s="5">
        <f>P12/(Données!$G$8-P29)</f>
        <v>0</v>
      </c>
      <c r="Q13" s="5">
        <f>Q12/(Données!$G$8-Q29)</f>
        <v>0</v>
      </c>
      <c r="R13" s="5">
        <f>R12/(Données!$G$8-R29)</f>
        <v>0</v>
      </c>
      <c r="S13" s="5">
        <f>S12/(Données!$G$8-S29)</f>
        <v>0</v>
      </c>
      <c r="T13" s="5">
        <f>T12/(Données!$G$8-T29)</f>
        <v>0</v>
      </c>
      <c r="U13" s="5">
        <f>U12/(Données!$G$8-U29)</f>
        <v>0</v>
      </c>
      <c r="V13" s="5">
        <f>V12/(Données!$G$8-V29)</f>
        <v>0</v>
      </c>
      <c r="W13" s="5">
        <f>W12/(Données!$G$8-W29)</f>
        <v>0</v>
      </c>
      <c r="X13" s="5">
        <f>X12/(Données!$G$8-X29)</f>
        <v>0</v>
      </c>
      <c r="Y13" s="5">
        <f>Y12/(Données!$G$8-Y29)</f>
        <v>0</v>
      </c>
      <c r="Z13" s="5">
        <f>Z12/(Données!$G$8-Z29)</f>
        <v>0</v>
      </c>
      <c r="AA13" s="5">
        <f>AA12/(Données!$G$8-AA29)</f>
        <v>0</v>
      </c>
      <c r="AB13" s="5">
        <f>AB12/(Données!$G$8-AB29)</f>
        <v>0</v>
      </c>
      <c r="AC13" s="5">
        <f>AC12/(Données!$G$8-AC29)</f>
        <v>0</v>
      </c>
      <c r="AD13" s="5">
        <f>AD12/(Données!$G$8-AD29)</f>
        <v>0</v>
      </c>
      <c r="AE13" s="5">
        <f>AE12/(Données!$G$8-AE29)</f>
        <v>0</v>
      </c>
      <c r="AF13" s="5">
        <f>AF12/(Données!$G$8-AF29)</f>
        <v>0</v>
      </c>
      <c r="AG13" s="46" t="e">
        <f>AG12/(Données!$G$19-AG29)</f>
        <v>#DIV/0!</v>
      </c>
    </row>
    <row r="14" spans="1:33" x14ac:dyDescent="0.2">
      <c r="A14" s="72" t="s">
        <v>3</v>
      </c>
      <c r="B14" s="21" t="s">
        <v>16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38">
        <f>SUM(C14:AF14)</f>
        <v>0</v>
      </c>
    </row>
    <row r="15" spans="1:33" x14ac:dyDescent="0.2">
      <c r="A15" s="72"/>
      <c r="B15" s="16" t="s">
        <v>17</v>
      </c>
      <c r="C15" s="5">
        <f>C14/(Données!$H$8-C30)</f>
        <v>0</v>
      </c>
      <c r="D15" s="5">
        <f>D14/(Données!$H$8-D30)</f>
        <v>0</v>
      </c>
      <c r="E15" s="5">
        <f>E14/(Données!$H$8-E30)</f>
        <v>0</v>
      </c>
      <c r="F15" s="5">
        <f>F14/(Données!$H$8-F30)</f>
        <v>0</v>
      </c>
      <c r="G15" s="5">
        <f>G14/(Données!$H$8-G30)</f>
        <v>0</v>
      </c>
      <c r="H15" s="5">
        <f>H14/(Données!$H$8-H30)</f>
        <v>0</v>
      </c>
      <c r="I15" s="5">
        <f>I14/(Données!$H$8-I30)</f>
        <v>0</v>
      </c>
      <c r="J15" s="5">
        <f>J14/(Données!$H$8-J30)</f>
        <v>0</v>
      </c>
      <c r="K15" s="5">
        <f>K14/(Données!$H$8-K30)</f>
        <v>0</v>
      </c>
      <c r="L15" s="5">
        <f>L14/(Données!$H$8-L30)</f>
        <v>0</v>
      </c>
      <c r="M15" s="5">
        <f>M14/(Données!$H$8-M30)</f>
        <v>0</v>
      </c>
      <c r="N15" s="5">
        <f>N14/(Données!$H$8-N30)</f>
        <v>0</v>
      </c>
      <c r="O15" s="5">
        <f>O14/(Données!$H$8-O30)</f>
        <v>0</v>
      </c>
      <c r="P15" s="5">
        <f>P14/(Données!$H$8-P30)</f>
        <v>0</v>
      </c>
      <c r="Q15" s="5">
        <f>Q14/(Données!$H$8-Q30)</f>
        <v>0</v>
      </c>
      <c r="R15" s="5">
        <f>R14/(Données!$H$8-R30)</f>
        <v>0</v>
      </c>
      <c r="S15" s="5">
        <f>S14/(Données!$H$8-S30)</f>
        <v>0</v>
      </c>
      <c r="T15" s="5">
        <f>T14/(Données!$H$8-T30)</f>
        <v>0</v>
      </c>
      <c r="U15" s="5">
        <f>U14/(Données!$H$8-U30)</f>
        <v>0</v>
      </c>
      <c r="V15" s="5">
        <f>V14/(Données!$H$8-V30)</f>
        <v>0</v>
      </c>
      <c r="W15" s="5">
        <f>W14/(Données!$H$8-W30)</f>
        <v>0</v>
      </c>
      <c r="X15" s="5">
        <f>X14/(Données!$H$8-X30)</f>
        <v>0</v>
      </c>
      <c r="Y15" s="5">
        <f>Y14/(Données!$H$8-Y30)</f>
        <v>0</v>
      </c>
      <c r="Z15" s="5">
        <f>Z14/(Données!$H$8-Z30)</f>
        <v>0</v>
      </c>
      <c r="AA15" s="5">
        <f>AA14/(Données!$H$8-AA30)</f>
        <v>0</v>
      </c>
      <c r="AB15" s="5">
        <f>AB14/(Données!$H$8-AB30)</f>
        <v>0</v>
      </c>
      <c r="AC15" s="5">
        <f>AC14/(Données!$H$8-AC30)</f>
        <v>0</v>
      </c>
      <c r="AD15" s="5">
        <f>AD14/(Données!$H$8-AD30)</f>
        <v>0</v>
      </c>
      <c r="AE15" s="5">
        <f>AE14/(Données!$H$8-AE30)</f>
        <v>0</v>
      </c>
      <c r="AF15" s="5">
        <f>AF14/(Données!$H$8-AF30)</f>
        <v>0</v>
      </c>
      <c r="AG15" s="47" t="e">
        <f>AG14/(Données!$H$19-AG30)</f>
        <v>#DIV/0!</v>
      </c>
    </row>
    <row r="16" spans="1:33" x14ac:dyDescent="0.2">
      <c r="A16" s="71" t="s">
        <v>4</v>
      </c>
      <c r="B16" s="22" t="s">
        <v>16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9">
        <f>SUM(C16:AF16)</f>
        <v>0</v>
      </c>
    </row>
    <row r="17" spans="1:33" x14ac:dyDescent="0.2">
      <c r="A17" s="71"/>
      <c r="B17" s="16" t="s">
        <v>17</v>
      </c>
      <c r="C17" s="5">
        <f>C16/(Données!$I$8-C31)</f>
        <v>0</v>
      </c>
      <c r="D17" s="5">
        <f>D16/(Données!$I$8-D31)</f>
        <v>0</v>
      </c>
      <c r="E17" s="5">
        <f>E16/(Données!$I$8-E31)</f>
        <v>0</v>
      </c>
      <c r="F17" s="5">
        <f>F16/(Données!$I$8-F31)</f>
        <v>0</v>
      </c>
      <c r="G17" s="5">
        <f>G16/(Données!$I$8-G31)</f>
        <v>0</v>
      </c>
      <c r="H17" s="5">
        <f>H16/(Données!$I$8-H31)</f>
        <v>0</v>
      </c>
      <c r="I17" s="5">
        <f>I16/(Données!$I$8-I31)</f>
        <v>0</v>
      </c>
      <c r="J17" s="5">
        <f>J16/(Données!$I$8-J31)</f>
        <v>0</v>
      </c>
      <c r="K17" s="5">
        <f>K16/(Données!$I$8-K31)</f>
        <v>0</v>
      </c>
      <c r="L17" s="5">
        <f>L16/(Données!$I$8-L31)</f>
        <v>0</v>
      </c>
      <c r="M17" s="5">
        <f>M16/(Données!$I$8-M31)</f>
        <v>0</v>
      </c>
      <c r="N17" s="5">
        <f>N16/(Données!$I$8-N31)</f>
        <v>0</v>
      </c>
      <c r="O17" s="5">
        <f>O16/(Données!$I$8-O31)</f>
        <v>0</v>
      </c>
      <c r="P17" s="5">
        <f>P16/(Données!$I$8-P31)</f>
        <v>0</v>
      </c>
      <c r="Q17" s="5">
        <f>Q16/(Données!$I$8-Q31)</f>
        <v>0</v>
      </c>
      <c r="R17" s="5">
        <f>R16/(Données!$I$8-R31)</f>
        <v>0</v>
      </c>
      <c r="S17" s="5">
        <f>S16/(Données!$I$8-S31)</f>
        <v>0</v>
      </c>
      <c r="T17" s="5">
        <f>T16/(Données!$I$8-T31)</f>
        <v>0</v>
      </c>
      <c r="U17" s="5">
        <f>U16/(Données!$I$8-U31)</f>
        <v>0</v>
      </c>
      <c r="V17" s="5">
        <f>V16/(Données!$I$8-V31)</f>
        <v>0</v>
      </c>
      <c r="W17" s="5">
        <f>W16/(Données!$I$8-W31)</f>
        <v>0</v>
      </c>
      <c r="X17" s="5">
        <f>X16/(Données!$I$8-X31)</f>
        <v>0</v>
      </c>
      <c r="Y17" s="5">
        <f>Y16/(Données!$I$8-Y31)</f>
        <v>0</v>
      </c>
      <c r="Z17" s="5">
        <f>Z16/(Données!$I$8-Z31)</f>
        <v>0</v>
      </c>
      <c r="AA17" s="5">
        <f>AA16/(Données!$I$8-AA31)</f>
        <v>0</v>
      </c>
      <c r="AB17" s="5">
        <f>AB16/(Données!$I$8-AB31)</f>
        <v>0</v>
      </c>
      <c r="AC17" s="5">
        <f>AC16/(Données!$I$8-AC31)</f>
        <v>0</v>
      </c>
      <c r="AD17" s="5">
        <f>AD16/(Données!$I$8-AD31)</f>
        <v>0</v>
      </c>
      <c r="AE17" s="5">
        <f>AE16/(Données!$I$8-AE31)</f>
        <v>0</v>
      </c>
      <c r="AF17" s="5">
        <f>AF16/(Données!$I$8-AF31)</f>
        <v>0</v>
      </c>
      <c r="AG17" s="48" t="e">
        <f>AG16/(Données!$I$19-AG31)</f>
        <v>#DIV/0!</v>
      </c>
    </row>
    <row r="18" spans="1:33" x14ac:dyDescent="0.2">
      <c r="A18" s="70" t="s">
        <v>5</v>
      </c>
      <c r="B18" s="23" t="s">
        <v>16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40">
        <f>SUM(C18:AF18)</f>
        <v>0</v>
      </c>
    </row>
    <row r="19" spans="1:33" x14ac:dyDescent="0.2">
      <c r="A19" s="70"/>
      <c r="B19" s="16" t="s">
        <v>17</v>
      </c>
      <c r="C19" s="5">
        <f>C18/(Données!$J$8-C32)</f>
        <v>0</v>
      </c>
      <c r="D19" s="5">
        <f>D18/(Données!$J$8-D32)</f>
        <v>0</v>
      </c>
      <c r="E19" s="5">
        <f>E18/(Données!$J$8-E32)</f>
        <v>0</v>
      </c>
      <c r="F19" s="5">
        <f>F18/(Données!$J$8-F32)</f>
        <v>0</v>
      </c>
      <c r="G19" s="5">
        <f>G18/(Données!$J$8-G32)</f>
        <v>0</v>
      </c>
      <c r="H19" s="5">
        <f>H18/(Données!$J$8-H32)</f>
        <v>0</v>
      </c>
      <c r="I19" s="5">
        <f>I18/(Données!$J$8-I32)</f>
        <v>0</v>
      </c>
      <c r="J19" s="5">
        <f>J18/(Données!$J$8-J32)</f>
        <v>0</v>
      </c>
      <c r="K19" s="5">
        <f>K18/(Données!$J$8-K32)</f>
        <v>0</v>
      </c>
      <c r="L19" s="5">
        <f>L18/(Données!$J$8-L32)</f>
        <v>0</v>
      </c>
      <c r="M19" s="5">
        <f>M18/(Données!$J$8-M32)</f>
        <v>0</v>
      </c>
      <c r="N19" s="5">
        <f>N18/(Données!$J$8-N32)</f>
        <v>0</v>
      </c>
      <c r="O19" s="5">
        <f>O18/(Données!$J$8-O32)</f>
        <v>0</v>
      </c>
      <c r="P19" s="5">
        <f>P18/(Données!$J$8-P32)</f>
        <v>0</v>
      </c>
      <c r="Q19" s="5">
        <f>Q18/(Données!$J$8-Q32)</f>
        <v>0</v>
      </c>
      <c r="R19" s="5">
        <f>R18/(Données!$J$8-R32)</f>
        <v>0</v>
      </c>
      <c r="S19" s="5">
        <f>S18/(Données!$J$8-S32)</f>
        <v>0</v>
      </c>
      <c r="T19" s="5">
        <f>T18/(Données!$J$8-T32)</f>
        <v>0</v>
      </c>
      <c r="U19" s="5">
        <f>U18/(Données!$J$8-U32)</f>
        <v>0</v>
      </c>
      <c r="V19" s="5">
        <f>V18/(Données!$J$8-V32)</f>
        <v>0</v>
      </c>
      <c r="W19" s="5">
        <f>W18/(Données!$J$8-W32)</f>
        <v>0</v>
      </c>
      <c r="X19" s="5">
        <f>X18/(Données!$J$8-X32)</f>
        <v>0</v>
      </c>
      <c r="Y19" s="5">
        <f>Y18/(Données!$J$8-Y32)</f>
        <v>0</v>
      </c>
      <c r="Z19" s="5">
        <f>Z18/(Données!$J$8-Z32)</f>
        <v>0</v>
      </c>
      <c r="AA19" s="5">
        <f>AA18/(Données!$J$8-AA32)</f>
        <v>0</v>
      </c>
      <c r="AB19" s="5">
        <f>AB18/(Données!$J$8-AB32)</f>
        <v>0</v>
      </c>
      <c r="AC19" s="5">
        <f>AC18/(Données!$J$8-AC32)</f>
        <v>0</v>
      </c>
      <c r="AD19" s="5">
        <f>AD18/(Données!$J$8-AD32)</f>
        <v>0</v>
      </c>
      <c r="AE19" s="5">
        <f>AE18/(Données!$J$8-AE32)</f>
        <v>0</v>
      </c>
      <c r="AF19" s="5">
        <f>AF18/(Données!$J$8-AF32)</f>
        <v>0</v>
      </c>
      <c r="AG19" s="49" t="e">
        <f>AG18/(Données!$J$19-AG32)</f>
        <v>#DIV/0!</v>
      </c>
    </row>
    <row r="20" spans="1:33" x14ac:dyDescent="0.2">
      <c r="A20" s="69" t="s">
        <v>6</v>
      </c>
      <c r="B20" s="24" t="s">
        <v>16</v>
      </c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41">
        <f>SUM(C20:AF20)</f>
        <v>0</v>
      </c>
    </row>
    <row r="21" spans="1:33" x14ac:dyDescent="0.2">
      <c r="A21" s="69"/>
      <c r="B21" s="16" t="s">
        <v>17</v>
      </c>
      <c r="C21" s="5">
        <f>C20/(Données!$K$8-C33)</f>
        <v>0</v>
      </c>
      <c r="D21" s="5">
        <f>D20/(Données!$K$8-D33)</f>
        <v>0</v>
      </c>
      <c r="E21" s="5">
        <f>E20/(Données!$K$8-E33)</f>
        <v>0</v>
      </c>
      <c r="F21" s="5">
        <f>F20/(Données!$K$8-F33)</f>
        <v>0</v>
      </c>
      <c r="G21" s="5">
        <f>G20/(Données!$K$8-G33)</f>
        <v>0</v>
      </c>
      <c r="H21" s="5">
        <f>H20/(Données!$K$8-H33)</f>
        <v>0</v>
      </c>
      <c r="I21" s="5">
        <f>I20/(Données!$K$8-I33)</f>
        <v>0</v>
      </c>
      <c r="J21" s="5">
        <f>J20/(Données!$K$8-J33)</f>
        <v>0</v>
      </c>
      <c r="K21" s="5">
        <f>K20/(Données!$K$8-K33)</f>
        <v>0</v>
      </c>
      <c r="L21" s="5">
        <f>L20/(Données!$K$8-L33)</f>
        <v>0</v>
      </c>
      <c r="M21" s="5">
        <f>M20/(Données!$K$8-M33)</f>
        <v>0</v>
      </c>
      <c r="N21" s="5">
        <f>N20/(Données!$K$8-N33)</f>
        <v>0</v>
      </c>
      <c r="O21" s="5">
        <f>O20/(Données!$K$8-O33)</f>
        <v>0</v>
      </c>
      <c r="P21" s="5">
        <f>P20/(Données!$K$8-P33)</f>
        <v>0</v>
      </c>
      <c r="Q21" s="5">
        <f>Q20/(Données!$K$8-Q33)</f>
        <v>0</v>
      </c>
      <c r="R21" s="5">
        <f>R20/(Données!$K$8-R33)</f>
        <v>0</v>
      </c>
      <c r="S21" s="5">
        <f>S20/(Données!$K$8-S33)</f>
        <v>0</v>
      </c>
      <c r="T21" s="5">
        <f>T20/(Données!$K$8-T33)</f>
        <v>0</v>
      </c>
      <c r="U21" s="5">
        <f>U20/(Données!$K$8-U33)</f>
        <v>0</v>
      </c>
      <c r="V21" s="5">
        <f>V20/(Données!$K$8-V33)</f>
        <v>0</v>
      </c>
      <c r="W21" s="5">
        <f>W20/(Données!$K$8-W33)</f>
        <v>0</v>
      </c>
      <c r="X21" s="5">
        <f>X20/(Données!$K$8-X33)</f>
        <v>0</v>
      </c>
      <c r="Y21" s="5">
        <f>Y20/(Données!$K$8-Y33)</f>
        <v>0</v>
      </c>
      <c r="Z21" s="5">
        <f>Z20/(Données!$K$8-Z33)</f>
        <v>0</v>
      </c>
      <c r="AA21" s="5">
        <f>AA20/(Données!$K$8-AA33)</f>
        <v>0</v>
      </c>
      <c r="AB21" s="5">
        <f>AB20/(Données!$K$8-AB33)</f>
        <v>0</v>
      </c>
      <c r="AC21" s="5">
        <f>AC20/(Données!$K$8-AC33)</f>
        <v>0</v>
      </c>
      <c r="AD21" s="5">
        <f>AD20/(Données!$K$8-AD33)</f>
        <v>0</v>
      </c>
      <c r="AE21" s="5">
        <f>AE20/(Données!$K$8-AE33)</f>
        <v>0</v>
      </c>
      <c r="AF21" s="5">
        <f>AF20/(Données!$K$8-AF33)</f>
        <v>0</v>
      </c>
      <c r="AG21" s="50" t="e">
        <f>AG20/(Données!$K$19-AG33)</f>
        <v>#DIV/0!</v>
      </c>
    </row>
    <row r="22" spans="1:33" x14ac:dyDescent="0.2">
      <c r="A22" s="68" t="s">
        <v>7</v>
      </c>
      <c r="B22" s="25" t="s">
        <v>16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42">
        <f>SUM(C22:AF22)</f>
        <v>0</v>
      </c>
    </row>
    <row r="23" spans="1:33" x14ac:dyDescent="0.2">
      <c r="A23" s="68"/>
      <c r="B23" s="16" t="s">
        <v>17</v>
      </c>
      <c r="C23" s="5">
        <f>C22/(Données!$L$8-C34)</f>
        <v>0</v>
      </c>
      <c r="D23" s="5">
        <f>D22/(Données!$L$8-D34)</f>
        <v>0</v>
      </c>
      <c r="E23" s="5">
        <f>E22/(Données!$L$8-E34)</f>
        <v>0</v>
      </c>
      <c r="F23" s="5">
        <f>F22/(Données!$L$8-F34)</f>
        <v>0</v>
      </c>
      <c r="G23" s="5">
        <f>G22/(Données!$L$8-G34)</f>
        <v>0</v>
      </c>
      <c r="H23" s="5">
        <f>H22/(Données!$L$8-H34)</f>
        <v>0</v>
      </c>
      <c r="I23" s="5">
        <f>I22/(Données!$L$8-I34)</f>
        <v>0</v>
      </c>
      <c r="J23" s="5">
        <f>J22/(Données!$L$8-J34)</f>
        <v>0</v>
      </c>
      <c r="K23" s="5">
        <f>K22/(Données!$L$8-K34)</f>
        <v>0</v>
      </c>
      <c r="L23" s="5">
        <f>L22/(Données!$L$8-L34)</f>
        <v>0</v>
      </c>
      <c r="M23" s="5">
        <f>M22/(Données!$L$8-M34)</f>
        <v>0</v>
      </c>
      <c r="N23" s="5">
        <f>N22/(Données!$L$8-N34)</f>
        <v>0</v>
      </c>
      <c r="O23" s="5">
        <f>O22/(Données!$L$8-O34)</f>
        <v>0</v>
      </c>
      <c r="P23" s="5">
        <f>P22/(Données!$L$8-P34)</f>
        <v>0</v>
      </c>
      <c r="Q23" s="5">
        <f>Q22/(Données!$L$8-Q34)</f>
        <v>0</v>
      </c>
      <c r="R23" s="5">
        <f>R22/(Données!$L$8-R34)</f>
        <v>0</v>
      </c>
      <c r="S23" s="5">
        <f>S22/(Données!$L$8-S34)</f>
        <v>0</v>
      </c>
      <c r="T23" s="5">
        <f>T22/(Données!$L$8-T34)</f>
        <v>0</v>
      </c>
      <c r="U23" s="5">
        <f>U22/(Données!$L$8-U34)</f>
        <v>0</v>
      </c>
      <c r="V23" s="5">
        <f>V22/(Données!$L$8-V34)</f>
        <v>0</v>
      </c>
      <c r="W23" s="5">
        <f>W22/(Données!$L$8-W34)</f>
        <v>0</v>
      </c>
      <c r="X23" s="5">
        <f>X22/(Données!$L$8-X34)</f>
        <v>0</v>
      </c>
      <c r="Y23" s="5">
        <f>Y22/(Données!$L$8-Y34)</f>
        <v>0</v>
      </c>
      <c r="Z23" s="5">
        <f>Z22/(Données!$L$8-Z34)</f>
        <v>0</v>
      </c>
      <c r="AA23" s="5">
        <f>AA22/(Données!$L$8-AA34)</f>
        <v>0</v>
      </c>
      <c r="AB23" s="5">
        <f>AB22/(Données!$L$8-AB34)</f>
        <v>0</v>
      </c>
      <c r="AC23" s="5">
        <f>AC22/(Données!$L$8-AC34)</f>
        <v>0</v>
      </c>
      <c r="AD23" s="5">
        <f>AD22/(Données!$L$8-AD34)</f>
        <v>0</v>
      </c>
      <c r="AE23" s="5">
        <f>AE22/(Données!$L$8-AE34)</f>
        <v>0</v>
      </c>
      <c r="AF23" s="5">
        <f>AF22/(Données!$L$8-AF34)</f>
        <v>0</v>
      </c>
      <c r="AG23" s="51" t="e">
        <f>AG22/(Données!$L$19-AG34)</f>
        <v>#DIV/0!</v>
      </c>
    </row>
    <row r="24" spans="1:33" x14ac:dyDescent="0.2">
      <c r="AG24" s="43"/>
    </row>
    <row r="25" spans="1:33" x14ac:dyDescent="0.2">
      <c r="AG25" s="43"/>
    </row>
    <row r="26" spans="1:33" x14ac:dyDescent="0.2">
      <c r="AG26" s="43"/>
    </row>
    <row r="27" spans="1:33" x14ac:dyDescent="0.2">
      <c r="A27" s="26" t="s">
        <v>0</v>
      </c>
      <c r="B27" s="18" t="s">
        <v>21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35">
        <f t="shared" ref="AG27:AG34" si="3">SUM(C27:AF27)</f>
        <v>0</v>
      </c>
    </row>
    <row r="28" spans="1:33" x14ac:dyDescent="0.2">
      <c r="A28" s="27" t="s">
        <v>1</v>
      </c>
      <c r="B28" s="19" t="s">
        <v>21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36">
        <f t="shared" si="3"/>
        <v>0</v>
      </c>
    </row>
    <row r="29" spans="1:33" x14ac:dyDescent="0.2">
      <c r="A29" s="28" t="s">
        <v>2</v>
      </c>
      <c r="B29" s="20" t="s">
        <v>21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37">
        <f t="shared" si="3"/>
        <v>0</v>
      </c>
    </row>
    <row r="30" spans="1:33" x14ac:dyDescent="0.2">
      <c r="A30" s="29" t="s">
        <v>3</v>
      </c>
      <c r="B30" s="21" t="s">
        <v>21</v>
      </c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38">
        <f t="shared" si="3"/>
        <v>0</v>
      </c>
    </row>
    <row r="31" spans="1:33" x14ac:dyDescent="0.2">
      <c r="A31" s="30" t="s">
        <v>4</v>
      </c>
      <c r="B31" s="22" t="s">
        <v>21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9">
        <f t="shared" si="3"/>
        <v>0</v>
      </c>
    </row>
    <row r="32" spans="1:33" x14ac:dyDescent="0.2">
      <c r="A32" s="31" t="s">
        <v>5</v>
      </c>
      <c r="B32" s="23" t="s">
        <v>21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40">
        <f t="shared" si="3"/>
        <v>0</v>
      </c>
    </row>
    <row r="33" spans="1:33" x14ac:dyDescent="0.2">
      <c r="A33" s="32" t="s">
        <v>6</v>
      </c>
      <c r="B33" s="24" t="s">
        <v>21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41">
        <f t="shared" si="3"/>
        <v>0</v>
      </c>
    </row>
    <row r="34" spans="1:33" x14ac:dyDescent="0.2">
      <c r="A34" s="33" t="s">
        <v>7</v>
      </c>
      <c r="B34" s="25" t="s">
        <v>21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42">
        <f t="shared" si="3"/>
        <v>0</v>
      </c>
    </row>
  </sheetData>
  <mergeCells count="10">
    <mergeCell ref="A16:A17"/>
    <mergeCell ref="A18:A19"/>
    <mergeCell ref="A20:A21"/>
    <mergeCell ref="A22:A23"/>
    <mergeCell ref="B2:B3"/>
    <mergeCell ref="AG2:AG3"/>
    <mergeCell ref="A8:A9"/>
    <mergeCell ref="A10:A11"/>
    <mergeCell ref="A12:A13"/>
    <mergeCell ref="A14:A1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34"/>
  <sheetViews>
    <sheetView workbookViewId="0">
      <selection activeCell="C35" sqref="C35"/>
    </sheetView>
  </sheetViews>
  <sheetFormatPr baseColWidth="10" defaultColWidth="11.28515625" defaultRowHeight="12.75" x14ac:dyDescent="0.2"/>
  <cols>
    <col min="1" max="1" width="9.85546875" style="17" bestFit="1" customWidth="1"/>
    <col min="2" max="2" width="33.140625" style="17" bestFit="1" customWidth="1"/>
    <col min="3" max="11" width="4.7109375" style="17" bestFit="1" customWidth="1"/>
    <col min="12" max="33" width="5.7109375" style="17" bestFit="1" customWidth="1"/>
    <col min="34" max="34" width="9.28515625" style="17" bestFit="1" customWidth="1"/>
    <col min="35" max="16384" width="11.28515625" style="17"/>
  </cols>
  <sheetData>
    <row r="2" spans="1:34" x14ac:dyDescent="0.2">
      <c r="B2" s="66" t="s">
        <v>14</v>
      </c>
      <c r="C2" s="34">
        <v>43070</v>
      </c>
      <c r="D2" s="34">
        <f>+C2+1</f>
        <v>43071</v>
      </c>
      <c r="E2" s="34">
        <f t="shared" ref="E2:AG3" si="0">+D2+1</f>
        <v>43072</v>
      </c>
      <c r="F2" s="34">
        <f t="shared" si="0"/>
        <v>43073</v>
      </c>
      <c r="G2" s="34">
        <f t="shared" si="0"/>
        <v>43074</v>
      </c>
      <c r="H2" s="34">
        <f t="shared" si="0"/>
        <v>43075</v>
      </c>
      <c r="I2" s="34">
        <f t="shared" si="0"/>
        <v>43076</v>
      </c>
      <c r="J2" s="34">
        <f t="shared" si="0"/>
        <v>43077</v>
      </c>
      <c r="K2" s="34">
        <f t="shared" si="0"/>
        <v>43078</v>
      </c>
      <c r="L2" s="34">
        <f t="shared" si="0"/>
        <v>43079</v>
      </c>
      <c r="M2" s="34">
        <f t="shared" si="0"/>
        <v>43080</v>
      </c>
      <c r="N2" s="34">
        <f t="shared" si="0"/>
        <v>43081</v>
      </c>
      <c r="O2" s="34">
        <f t="shared" si="0"/>
        <v>43082</v>
      </c>
      <c r="P2" s="34">
        <f t="shared" si="0"/>
        <v>43083</v>
      </c>
      <c r="Q2" s="34">
        <f t="shared" si="0"/>
        <v>43084</v>
      </c>
      <c r="R2" s="34">
        <f t="shared" si="0"/>
        <v>43085</v>
      </c>
      <c r="S2" s="34">
        <f t="shared" si="0"/>
        <v>43086</v>
      </c>
      <c r="T2" s="34">
        <f t="shared" si="0"/>
        <v>43087</v>
      </c>
      <c r="U2" s="34">
        <f t="shared" si="0"/>
        <v>43088</v>
      </c>
      <c r="V2" s="34">
        <f t="shared" si="0"/>
        <v>43089</v>
      </c>
      <c r="W2" s="34">
        <f t="shared" si="0"/>
        <v>43090</v>
      </c>
      <c r="X2" s="34">
        <f t="shared" si="0"/>
        <v>43091</v>
      </c>
      <c r="Y2" s="34">
        <f t="shared" si="0"/>
        <v>43092</v>
      </c>
      <c r="Z2" s="34">
        <f t="shared" si="0"/>
        <v>43093</v>
      </c>
      <c r="AA2" s="34">
        <f t="shared" si="0"/>
        <v>43094</v>
      </c>
      <c r="AB2" s="34">
        <f t="shared" si="0"/>
        <v>43095</v>
      </c>
      <c r="AC2" s="34">
        <f t="shared" si="0"/>
        <v>43096</v>
      </c>
      <c r="AD2" s="34">
        <f t="shared" si="0"/>
        <v>43097</v>
      </c>
      <c r="AE2" s="34">
        <f t="shared" si="0"/>
        <v>43098</v>
      </c>
      <c r="AF2" s="34">
        <f t="shared" si="0"/>
        <v>43099</v>
      </c>
      <c r="AG2" s="34">
        <f t="shared" si="0"/>
        <v>43100</v>
      </c>
      <c r="AH2" s="64" t="s">
        <v>20</v>
      </c>
    </row>
    <row r="3" spans="1:34" x14ac:dyDescent="0.2">
      <c r="B3" s="66"/>
      <c r="C3" s="3">
        <f>+C2</f>
        <v>43070</v>
      </c>
      <c r="D3" s="3">
        <f>+C3+1</f>
        <v>43071</v>
      </c>
      <c r="E3" s="3">
        <f t="shared" si="0"/>
        <v>43072</v>
      </c>
      <c r="F3" s="3">
        <f t="shared" si="0"/>
        <v>43073</v>
      </c>
      <c r="G3" s="3">
        <f t="shared" si="0"/>
        <v>43074</v>
      </c>
      <c r="H3" s="3">
        <f t="shared" si="0"/>
        <v>43075</v>
      </c>
      <c r="I3" s="3">
        <f t="shared" si="0"/>
        <v>43076</v>
      </c>
      <c r="J3" s="3">
        <f t="shared" si="0"/>
        <v>43077</v>
      </c>
      <c r="K3" s="3">
        <f t="shared" si="0"/>
        <v>43078</v>
      </c>
      <c r="L3" s="3">
        <f t="shared" si="0"/>
        <v>43079</v>
      </c>
      <c r="M3" s="3">
        <f t="shared" si="0"/>
        <v>43080</v>
      </c>
      <c r="N3" s="3">
        <f t="shared" si="0"/>
        <v>43081</v>
      </c>
      <c r="O3" s="3">
        <f t="shared" si="0"/>
        <v>43082</v>
      </c>
      <c r="P3" s="3">
        <f t="shared" si="0"/>
        <v>43083</v>
      </c>
      <c r="Q3" s="3">
        <f t="shared" si="0"/>
        <v>43084</v>
      </c>
      <c r="R3" s="3">
        <f t="shared" si="0"/>
        <v>43085</v>
      </c>
      <c r="S3" s="3">
        <f t="shared" si="0"/>
        <v>43086</v>
      </c>
      <c r="T3" s="3">
        <f t="shared" si="0"/>
        <v>43087</v>
      </c>
      <c r="U3" s="3">
        <f t="shared" si="0"/>
        <v>43088</v>
      </c>
      <c r="V3" s="3">
        <f t="shared" si="0"/>
        <v>43089</v>
      </c>
      <c r="W3" s="3">
        <f t="shared" si="0"/>
        <v>43090</v>
      </c>
      <c r="X3" s="3">
        <f t="shared" si="0"/>
        <v>43091</v>
      </c>
      <c r="Y3" s="3">
        <f t="shared" si="0"/>
        <v>43092</v>
      </c>
      <c r="Z3" s="3">
        <f t="shared" si="0"/>
        <v>43093</v>
      </c>
      <c r="AA3" s="3">
        <f t="shared" si="0"/>
        <v>43094</v>
      </c>
      <c r="AB3" s="3">
        <f t="shared" si="0"/>
        <v>43095</v>
      </c>
      <c r="AC3" s="3">
        <f t="shared" si="0"/>
        <v>43096</v>
      </c>
      <c r="AD3" s="3">
        <f t="shared" si="0"/>
        <v>43097</v>
      </c>
      <c r="AE3" s="3">
        <f t="shared" si="0"/>
        <v>43098</v>
      </c>
      <c r="AF3" s="3">
        <f t="shared" si="0"/>
        <v>43099</v>
      </c>
      <c r="AG3" s="3">
        <f t="shared" si="0"/>
        <v>43100</v>
      </c>
      <c r="AH3" s="65"/>
    </row>
    <row r="4" spans="1:34" x14ac:dyDescent="0.2">
      <c r="B4" s="16" t="s">
        <v>11</v>
      </c>
      <c r="C4" s="15">
        <f>+Données!$C$4</f>
        <v>91</v>
      </c>
      <c r="D4" s="15">
        <f>+Données!$C$4</f>
        <v>91</v>
      </c>
      <c r="E4" s="15">
        <f>+Données!$C$4</f>
        <v>91</v>
      </c>
      <c r="F4" s="15">
        <f>+Données!$C$4</f>
        <v>91</v>
      </c>
      <c r="G4" s="15">
        <f>+Données!$C$4</f>
        <v>91</v>
      </c>
      <c r="H4" s="15">
        <f>+Données!$C$4</f>
        <v>91</v>
      </c>
      <c r="I4" s="15">
        <f>+Données!$C$4</f>
        <v>91</v>
      </c>
      <c r="J4" s="15">
        <f>+Données!$C$4</f>
        <v>91</v>
      </c>
      <c r="K4" s="15">
        <f>+Données!$C$4</f>
        <v>91</v>
      </c>
      <c r="L4" s="15">
        <f>+Données!$C$4</f>
        <v>91</v>
      </c>
      <c r="M4" s="15">
        <f>+Données!$C$4</f>
        <v>91</v>
      </c>
      <c r="N4" s="15">
        <f>+Données!$C$4</f>
        <v>91</v>
      </c>
      <c r="O4" s="15">
        <f>+Données!$C$4</f>
        <v>91</v>
      </c>
      <c r="P4" s="15">
        <f>+Données!$C$4</f>
        <v>91</v>
      </c>
      <c r="Q4" s="15">
        <f>+Données!$C$4</f>
        <v>91</v>
      </c>
      <c r="R4" s="15">
        <f>+Données!$C$4</f>
        <v>91</v>
      </c>
      <c r="S4" s="15">
        <f>+Données!$C$4</f>
        <v>91</v>
      </c>
      <c r="T4" s="15">
        <f>+Données!$C$4</f>
        <v>91</v>
      </c>
      <c r="U4" s="15">
        <f>+Données!$C$4</f>
        <v>91</v>
      </c>
      <c r="V4" s="15">
        <f>+Données!$C$4</f>
        <v>91</v>
      </c>
      <c r="W4" s="15">
        <f>+Données!$C$4</f>
        <v>91</v>
      </c>
      <c r="X4" s="15">
        <f>+Données!$C$4</f>
        <v>91</v>
      </c>
      <c r="Y4" s="15">
        <f>+Données!$C$4</f>
        <v>91</v>
      </c>
      <c r="Z4" s="15">
        <f>+Données!$C$4</f>
        <v>91</v>
      </c>
      <c r="AA4" s="15">
        <f>+Données!$C$4</f>
        <v>91</v>
      </c>
      <c r="AB4" s="15">
        <f>+Données!$C$4</f>
        <v>91</v>
      </c>
      <c r="AC4" s="15">
        <f>+Données!$C$4</f>
        <v>91</v>
      </c>
      <c r="AD4" s="15">
        <f>+Données!$C$4</f>
        <v>91</v>
      </c>
      <c r="AE4" s="15">
        <f>+Données!$C$4</f>
        <v>91</v>
      </c>
      <c r="AF4" s="15">
        <f>+Données!$C$4</f>
        <v>91</v>
      </c>
      <c r="AG4" s="15">
        <f>+Données!$C$4</f>
        <v>91</v>
      </c>
      <c r="AH4" s="15">
        <f>SUM(C4:AG4)</f>
        <v>2821</v>
      </c>
    </row>
    <row r="5" spans="1:34" x14ac:dyDescent="0.2">
      <c r="B5" s="16" t="s">
        <v>15</v>
      </c>
      <c r="C5" s="15">
        <f>+C8+C10+C12+C14+C16+C18+C20+C22</f>
        <v>0</v>
      </c>
      <c r="D5" s="15">
        <f t="shared" ref="D5:AG5" si="1">+D8+D10+D12+D14+D16+D18+D20+D22</f>
        <v>0</v>
      </c>
      <c r="E5" s="15">
        <f t="shared" si="1"/>
        <v>0</v>
      </c>
      <c r="F5" s="15">
        <f t="shared" si="1"/>
        <v>0</v>
      </c>
      <c r="G5" s="15">
        <f t="shared" si="1"/>
        <v>0</v>
      </c>
      <c r="H5" s="15">
        <f t="shared" si="1"/>
        <v>0</v>
      </c>
      <c r="I5" s="15">
        <f t="shared" si="1"/>
        <v>0</v>
      </c>
      <c r="J5" s="15">
        <f t="shared" si="1"/>
        <v>0</v>
      </c>
      <c r="K5" s="15">
        <f t="shared" si="1"/>
        <v>0</v>
      </c>
      <c r="L5" s="15">
        <f t="shared" si="1"/>
        <v>0</v>
      </c>
      <c r="M5" s="15">
        <f t="shared" si="1"/>
        <v>0</v>
      </c>
      <c r="N5" s="15">
        <f t="shared" si="1"/>
        <v>0</v>
      </c>
      <c r="O5" s="15">
        <f t="shared" si="1"/>
        <v>0</v>
      </c>
      <c r="P5" s="15">
        <f t="shared" si="1"/>
        <v>0</v>
      </c>
      <c r="Q5" s="15">
        <f t="shared" si="1"/>
        <v>0</v>
      </c>
      <c r="R5" s="15">
        <f t="shared" si="1"/>
        <v>0</v>
      </c>
      <c r="S5" s="15">
        <f t="shared" si="1"/>
        <v>0</v>
      </c>
      <c r="T5" s="15">
        <f t="shared" si="1"/>
        <v>0</v>
      </c>
      <c r="U5" s="15">
        <f t="shared" si="1"/>
        <v>0</v>
      </c>
      <c r="V5" s="15">
        <f t="shared" si="1"/>
        <v>0</v>
      </c>
      <c r="W5" s="15">
        <f t="shared" si="1"/>
        <v>0</v>
      </c>
      <c r="X5" s="15">
        <f t="shared" si="1"/>
        <v>0</v>
      </c>
      <c r="Y5" s="15">
        <f t="shared" si="1"/>
        <v>0</v>
      </c>
      <c r="Z5" s="15">
        <f t="shared" si="1"/>
        <v>0</v>
      </c>
      <c r="AA5" s="15">
        <f t="shared" si="1"/>
        <v>0</v>
      </c>
      <c r="AB5" s="15">
        <f t="shared" si="1"/>
        <v>0</v>
      </c>
      <c r="AC5" s="15">
        <f t="shared" si="1"/>
        <v>0</v>
      </c>
      <c r="AD5" s="15">
        <f t="shared" si="1"/>
        <v>0</v>
      </c>
      <c r="AE5" s="15">
        <f t="shared" si="1"/>
        <v>0</v>
      </c>
      <c r="AF5" s="15">
        <f t="shared" si="1"/>
        <v>0</v>
      </c>
      <c r="AG5" s="15">
        <f t="shared" si="1"/>
        <v>0</v>
      </c>
      <c r="AH5" s="52">
        <f>SUM(C5:AG5)</f>
        <v>0</v>
      </c>
    </row>
    <row r="6" spans="1:34" x14ac:dyDescent="0.2">
      <c r="B6" s="16" t="s">
        <v>12</v>
      </c>
      <c r="C6" s="5">
        <f>+C5/C4</f>
        <v>0</v>
      </c>
      <c r="D6" s="5">
        <f t="shared" ref="D6:AH6" si="2">+D5/D4</f>
        <v>0</v>
      </c>
      <c r="E6" s="5">
        <f t="shared" si="2"/>
        <v>0</v>
      </c>
      <c r="F6" s="5">
        <f t="shared" si="2"/>
        <v>0</v>
      </c>
      <c r="G6" s="5">
        <f t="shared" si="2"/>
        <v>0</v>
      </c>
      <c r="H6" s="5">
        <f t="shared" si="2"/>
        <v>0</v>
      </c>
      <c r="I6" s="5">
        <f t="shared" si="2"/>
        <v>0</v>
      </c>
      <c r="J6" s="5">
        <f t="shared" si="2"/>
        <v>0</v>
      </c>
      <c r="K6" s="5">
        <f t="shared" si="2"/>
        <v>0</v>
      </c>
      <c r="L6" s="5">
        <f t="shared" si="2"/>
        <v>0</v>
      </c>
      <c r="M6" s="5">
        <f t="shared" si="2"/>
        <v>0</v>
      </c>
      <c r="N6" s="5">
        <f t="shared" si="2"/>
        <v>0</v>
      </c>
      <c r="O6" s="5">
        <f t="shared" si="2"/>
        <v>0</v>
      </c>
      <c r="P6" s="5">
        <f t="shared" si="2"/>
        <v>0</v>
      </c>
      <c r="Q6" s="5">
        <f t="shared" si="2"/>
        <v>0</v>
      </c>
      <c r="R6" s="5">
        <f t="shared" si="2"/>
        <v>0</v>
      </c>
      <c r="S6" s="5">
        <f t="shared" si="2"/>
        <v>0</v>
      </c>
      <c r="T6" s="5">
        <f t="shared" si="2"/>
        <v>0</v>
      </c>
      <c r="U6" s="5">
        <f t="shared" si="2"/>
        <v>0</v>
      </c>
      <c r="V6" s="5">
        <f t="shared" si="2"/>
        <v>0</v>
      </c>
      <c r="W6" s="5">
        <f t="shared" si="2"/>
        <v>0</v>
      </c>
      <c r="X6" s="5">
        <f t="shared" si="2"/>
        <v>0</v>
      </c>
      <c r="Y6" s="5">
        <f t="shared" si="2"/>
        <v>0</v>
      </c>
      <c r="Z6" s="5">
        <f t="shared" si="2"/>
        <v>0</v>
      </c>
      <c r="AA6" s="5">
        <f t="shared" si="2"/>
        <v>0</v>
      </c>
      <c r="AB6" s="5">
        <f t="shared" si="2"/>
        <v>0</v>
      </c>
      <c r="AC6" s="5">
        <f t="shared" si="2"/>
        <v>0</v>
      </c>
      <c r="AD6" s="5">
        <f t="shared" si="2"/>
        <v>0</v>
      </c>
      <c r="AE6" s="5">
        <f t="shared" si="2"/>
        <v>0</v>
      </c>
      <c r="AF6" s="5">
        <f t="shared" si="2"/>
        <v>0</v>
      </c>
      <c r="AG6" s="5">
        <f t="shared" si="2"/>
        <v>0</v>
      </c>
      <c r="AH6" s="53">
        <f t="shared" si="2"/>
        <v>0</v>
      </c>
    </row>
    <row r="7" spans="1:34" x14ac:dyDescent="0.2"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</row>
    <row r="8" spans="1:34" ht="14.25" customHeight="1" x14ac:dyDescent="0.2">
      <c r="A8" s="67" t="s">
        <v>0</v>
      </c>
      <c r="B8" s="18" t="s">
        <v>16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35">
        <f>SUM(C8:AG8)</f>
        <v>0</v>
      </c>
    </row>
    <row r="9" spans="1:34" ht="14.25" customHeight="1" x14ac:dyDescent="0.2">
      <c r="A9" s="67"/>
      <c r="B9" s="16" t="s">
        <v>17</v>
      </c>
      <c r="C9" s="5">
        <f>C8/(Données!$E$8-C27)</f>
        <v>0</v>
      </c>
      <c r="D9" s="5">
        <f>D8/(Données!$E$8-D27)</f>
        <v>0</v>
      </c>
      <c r="E9" s="5">
        <f>E8/(Données!$E$8-E27)</f>
        <v>0</v>
      </c>
      <c r="F9" s="5">
        <f>F8/(Données!$E$8-F27)</f>
        <v>0</v>
      </c>
      <c r="G9" s="5">
        <f>G8/(Données!$E$8-G27)</f>
        <v>0</v>
      </c>
      <c r="H9" s="5">
        <f>H8/(Données!$E$8-H27)</f>
        <v>0</v>
      </c>
      <c r="I9" s="5">
        <f>I8/(Données!$E$8-I27)</f>
        <v>0</v>
      </c>
      <c r="J9" s="5">
        <f>J8/(Données!$E$8-J27)</f>
        <v>0</v>
      </c>
      <c r="K9" s="5">
        <f>K8/(Données!$E$8-K27)</f>
        <v>0</v>
      </c>
      <c r="L9" s="5">
        <f>L8/(Données!$E$8-L27)</f>
        <v>0</v>
      </c>
      <c r="M9" s="5">
        <f>M8/(Données!$E$8-M27)</f>
        <v>0</v>
      </c>
      <c r="N9" s="5">
        <f>N8/(Données!$E$8-N27)</f>
        <v>0</v>
      </c>
      <c r="O9" s="5">
        <f>O8/(Données!$E$8-O27)</f>
        <v>0</v>
      </c>
      <c r="P9" s="5">
        <f>P8/(Données!$E$8-P27)</f>
        <v>0</v>
      </c>
      <c r="Q9" s="5">
        <f>Q8/(Données!$E$8-Q27)</f>
        <v>0</v>
      </c>
      <c r="R9" s="5">
        <f>R8/(Données!$E$8-R27)</f>
        <v>0</v>
      </c>
      <c r="S9" s="5">
        <f>S8/(Données!$E$8-S27)</f>
        <v>0</v>
      </c>
      <c r="T9" s="5">
        <f>T8/(Données!$E$8-T27)</f>
        <v>0</v>
      </c>
      <c r="U9" s="5">
        <f>U8/(Données!$E$8-U27)</f>
        <v>0</v>
      </c>
      <c r="V9" s="5">
        <f>V8/(Données!$E$8-V27)</f>
        <v>0</v>
      </c>
      <c r="W9" s="5">
        <f>W8/(Données!$E$8-W27)</f>
        <v>0</v>
      </c>
      <c r="X9" s="5">
        <f>X8/(Données!$E$8-X27)</f>
        <v>0</v>
      </c>
      <c r="Y9" s="5">
        <f>Y8/(Données!$E$8-Y27)</f>
        <v>0</v>
      </c>
      <c r="Z9" s="5">
        <f>Z8/(Données!$E$8-Z27)</f>
        <v>0</v>
      </c>
      <c r="AA9" s="5">
        <f>AA8/(Données!$E$8-AA27)</f>
        <v>0</v>
      </c>
      <c r="AB9" s="5">
        <f>AB8/(Données!$E$8-AB27)</f>
        <v>0</v>
      </c>
      <c r="AC9" s="5">
        <f>AC8/(Données!$E$8-AC27)</f>
        <v>0</v>
      </c>
      <c r="AD9" s="5">
        <f>AD8/(Données!$E$8-AD27)</f>
        <v>0</v>
      </c>
      <c r="AE9" s="5">
        <f>AE8/(Données!$E$8-AE27)</f>
        <v>0</v>
      </c>
      <c r="AF9" s="5">
        <f>AF8/(Données!$E$8-AF27)</f>
        <v>0</v>
      </c>
      <c r="AG9" s="5">
        <f>AG8/(Données!$E$8-AG27)</f>
        <v>0</v>
      </c>
      <c r="AH9" s="44" t="e">
        <f>AH8/(Données!$E$20-AH27)</f>
        <v>#DIV/0!</v>
      </c>
    </row>
    <row r="10" spans="1:34" x14ac:dyDescent="0.2">
      <c r="A10" s="74" t="s">
        <v>1</v>
      </c>
      <c r="B10" s="19" t="s">
        <v>16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36">
        <f>SUM(C10:AG10)</f>
        <v>0</v>
      </c>
    </row>
    <row r="11" spans="1:34" x14ac:dyDescent="0.2">
      <c r="A11" s="74"/>
      <c r="B11" s="16" t="s">
        <v>17</v>
      </c>
      <c r="C11" s="5">
        <f>C10/(Données!$F$8-C28)</f>
        <v>0</v>
      </c>
      <c r="D11" s="5">
        <f>D10/(Données!$F$8-D28)</f>
        <v>0</v>
      </c>
      <c r="E11" s="5">
        <f>E10/(Données!$F$8-E28)</f>
        <v>0</v>
      </c>
      <c r="F11" s="5">
        <f>F10/(Données!$F$8-F28)</f>
        <v>0</v>
      </c>
      <c r="G11" s="5">
        <f>G10/(Données!$F$8-G28)</f>
        <v>0</v>
      </c>
      <c r="H11" s="5">
        <f>H10/(Données!$F$8-H28)</f>
        <v>0</v>
      </c>
      <c r="I11" s="5">
        <f>I10/(Données!$F$8-I28)</f>
        <v>0</v>
      </c>
      <c r="J11" s="5">
        <f>J10/(Données!$F$8-J28)</f>
        <v>0</v>
      </c>
      <c r="K11" s="5">
        <f>K10/(Données!$F$8-K28)</f>
        <v>0</v>
      </c>
      <c r="L11" s="5">
        <f>L10/(Données!$F$8-L28)</f>
        <v>0</v>
      </c>
      <c r="M11" s="5">
        <f>M10/(Données!$F$8-M28)</f>
        <v>0</v>
      </c>
      <c r="N11" s="5">
        <f>N10/(Données!$F$8-N28)</f>
        <v>0</v>
      </c>
      <c r="O11" s="5">
        <f>O10/(Données!$F$8-O28)</f>
        <v>0</v>
      </c>
      <c r="P11" s="5">
        <f>P10/(Données!$F$8-P28)</f>
        <v>0</v>
      </c>
      <c r="Q11" s="5">
        <f>Q10/(Données!$F$8-Q28)</f>
        <v>0</v>
      </c>
      <c r="R11" s="5">
        <f>R10/(Données!$F$8-R28)</f>
        <v>0</v>
      </c>
      <c r="S11" s="5">
        <f>S10/(Données!$F$8-S28)</f>
        <v>0</v>
      </c>
      <c r="T11" s="5">
        <f>T10/(Données!$F$8-T28)</f>
        <v>0</v>
      </c>
      <c r="U11" s="5">
        <f>U10/(Données!$F$8-U28)</f>
        <v>0</v>
      </c>
      <c r="V11" s="5">
        <f>V10/(Données!$F$8-V28)</f>
        <v>0</v>
      </c>
      <c r="W11" s="5">
        <f>W10/(Données!$F$8-W28)</f>
        <v>0</v>
      </c>
      <c r="X11" s="5">
        <f>X10/(Données!$F$8-X28)</f>
        <v>0</v>
      </c>
      <c r="Y11" s="5">
        <f>Y10/(Données!$F$8-Y28)</f>
        <v>0</v>
      </c>
      <c r="Z11" s="5">
        <f>Z10/(Données!$F$8-Z28)</f>
        <v>0</v>
      </c>
      <c r="AA11" s="5">
        <f>AA10/(Données!$F$8-AA28)</f>
        <v>0</v>
      </c>
      <c r="AB11" s="5">
        <f>AB10/(Données!$F$8-AB28)</f>
        <v>0</v>
      </c>
      <c r="AC11" s="5">
        <f>AC10/(Données!$F$8-AC28)</f>
        <v>0</v>
      </c>
      <c r="AD11" s="5">
        <f>AD10/(Données!$F$8-AD28)</f>
        <v>0</v>
      </c>
      <c r="AE11" s="5">
        <f>AE10/(Données!$F$8-AE28)</f>
        <v>0</v>
      </c>
      <c r="AF11" s="5">
        <f>AF10/(Données!$F$8-AF28)</f>
        <v>0</v>
      </c>
      <c r="AG11" s="5">
        <f>AG10/(Données!$F$8-AG28)</f>
        <v>0</v>
      </c>
      <c r="AH11" s="45" t="e">
        <f>AH10/(Données!$F$20-AH28)</f>
        <v>#DIV/0!</v>
      </c>
    </row>
    <row r="12" spans="1:34" x14ac:dyDescent="0.2">
      <c r="A12" s="73" t="s">
        <v>2</v>
      </c>
      <c r="B12" s="20" t="s">
        <v>16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37">
        <f>SUM(C12:AG12)</f>
        <v>0</v>
      </c>
    </row>
    <row r="13" spans="1:34" x14ac:dyDescent="0.2">
      <c r="A13" s="73"/>
      <c r="B13" s="16" t="s">
        <v>17</v>
      </c>
      <c r="C13" s="5">
        <f>C12/(Données!$G$8-C29)</f>
        <v>0</v>
      </c>
      <c r="D13" s="5">
        <f>D12/(Données!$G$8-D29)</f>
        <v>0</v>
      </c>
      <c r="E13" s="5">
        <f>E12/(Données!$G$8-E29)</f>
        <v>0</v>
      </c>
      <c r="F13" s="5">
        <f>F12/(Données!$G$8-F29)</f>
        <v>0</v>
      </c>
      <c r="G13" s="5">
        <f>G12/(Données!$G$8-G29)</f>
        <v>0</v>
      </c>
      <c r="H13" s="5">
        <f>H12/(Données!$G$8-H29)</f>
        <v>0</v>
      </c>
      <c r="I13" s="5">
        <f>I12/(Données!$G$8-I29)</f>
        <v>0</v>
      </c>
      <c r="J13" s="5">
        <f>J12/(Données!$G$8-J29)</f>
        <v>0</v>
      </c>
      <c r="K13" s="5">
        <f>K12/(Données!$G$8-K29)</f>
        <v>0</v>
      </c>
      <c r="L13" s="5">
        <f>L12/(Données!$G$8-L29)</f>
        <v>0</v>
      </c>
      <c r="M13" s="5">
        <f>M12/(Données!$G$8-M29)</f>
        <v>0</v>
      </c>
      <c r="N13" s="5">
        <f>N12/(Données!$G$8-N29)</f>
        <v>0</v>
      </c>
      <c r="O13" s="5">
        <f>O12/(Données!$G$8-O29)</f>
        <v>0</v>
      </c>
      <c r="P13" s="5">
        <f>P12/(Données!$G$8-P29)</f>
        <v>0</v>
      </c>
      <c r="Q13" s="5">
        <f>Q12/(Données!$G$8-Q29)</f>
        <v>0</v>
      </c>
      <c r="R13" s="5">
        <f>R12/(Données!$G$8-R29)</f>
        <v>0</v>
      </c>
      <c r="S13" s="5">
        <f>S12/(Données!$G$8-S29)</f>
        <v>0</v>
      </c>
      <c r="T13" s="5">
        <f>T12/(Données!$G$8-T29)</f>
        <v>0</v>
      </c>
      <c r="U13" s="5">
        <f>U12/(Données!$G$8-U29)</f>
        <v>0</v>
      </c>
      <c r="V13" s="5">
        <f>V12/(Données!$G$8-V29)</f>
        <v>0</v>
      </c>
      <c r="W13" s="5">
        <f>W12/(Données!$G$8-W29)</f>
        <v>0</v>
      </c>
      <c r="X13" s="5">
        <f>X12/(Données!$G$8-X29)</f>
        <v>0</v>
      </c>
      <c r="Y13" s="5">
        <f>Y12/(Données!$G$8-Y29)</f>
        <v>0</v>
      </c>
      <c r="Z13" s="5">
        <f>Z12/(Données!$G$8-Z29)</f>
        <v>0</v>
      </c>
      <c r="AA13" s="5">
        <f>AA12/(Données!$G$8-AA29)</f>
        <v>0</v>
      </c>
      <c r="AB13" s="5">
        <f>AB12/(Données!$G$8-AB29)</f>
        <v>0</v>
      </c>
      <c r="AC13" s="5">
        <f>AC12/(Données!$G$8-AC29)</f>
        <v>0</v>
      </c>
      <c r="AD13" s="5">
        <f>AD12/(Données!$G$8-AD29)</f>
        <v>0</v>
      </c>
      <c r="AE13" s="5">
        <f>AE12/(Données!$G$8-AE29)</f>
        <v>0</v>
      </c>
      <c r="AF13" s="5">
        <f>AF12/(Données!$G$8-AF29)</f>
        <v>0</v>
      </c>
      <c r="AG13" s="5">
        <f>AG12/(Données!$G$8-AG29)</f>
        <v>0</v>
      </c>
      <c r="AH13" s="46" t="e">
        <f>AH12/(Données!$G$20-AH29)</f>
        <v>#DIV/0!</v>
      </c>
    </row>
    <row r="14" spans="1:34" x14ac:dyDescent="0.2">
      <c r="A14" s="72" t="s">
        <v>3</v>
      </c>
      <c r="B14" s="21" t="s">
        <v>16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38">
        <f>SUM(C14:AG14)</f>
        <v>0</v>
      </c>
    </row>
    <row r="15" spans="1:34" x14ac:dyDescent="0.2">
      <c r="A15" s="72"/>
      <c r="B15" s="16" t="s">
        <v>17</v>
      </c>
      <c r="C15" s="5">
        <f>C14/(Données!$H$8-C30)</f>
        <v>0</v>
      </c>
      <c r="D15" s="5">
        <f>D14/(Données!$H$8-D30)</f>
        <v>0</v>
      </c>
      <c r="E15" s="5">
        <f>E14/(Données!$H$8-E30)</f>
        <v>0</v>
      </c>
      <c r="F15" s="5">
        <f>F14/(Données!$H$8-F30)</f>
        <v>0</v>
      </c>
      <c r="G15" s="5">
        <f>G14/(Données!$H$8-G30)</f>
        <v>0</v>
      </c>
      <c r="H15" s="5">
        <f>H14/(Données!$H$8-H30)</f>
        <v>0</v>
      </c>
      <c r="I15" s="5">
        <f>I14/(Données!$H$8-I30)</f>
        <v>0</v>
      </c>
      <c r="J15" s="5">
        <f>J14/(Données!$H$8-J30)</f>
        <v>0</v>
      </c>
      <c r="K15" s="5">
        <f>K14/(Données!$H$8-K30)</f>
        <v>0</v>
      </c>
      <c r="L15" s="5">
        <f>L14/(Données!$H$8-L30)</f>
        <v>0</v>
      </c>
      <c r="M15" s="5">
        <f>M14/(Données!$H$8-M30)</f>
        <v>0</v>
      </c>
      <c r="N15" s="5">
        <f>N14/(Données!$H$8-N30)</f>
        <v>0</v>
      </c>
      <c r="O15" s="5">
        <f>O14/(Données!$H$8-O30)</f>
        <v>0</v>
      </c>
      <c r="P15" s="5">
        <f>P14/(Données!$H$8-P30)</f>
        <v>0</v>
      </c>
      <c r="Q15" s="5">
        <f>Q14/(Données!$H$8-Q30)</f>
        <v>0</v>
      </c>
      <c r="R15" s="5">
        <f>R14/(Données!$H$8-R30)</f>
        <v>0</v>
      </c>
      <c r="S15" s="5">
        <f>S14/(Données!$H$8-S30)</f>
        <v>0</v>
      </c>
      <c r="T15" s="5">
        <f>T14/(Données!$H$8-T30)</f>
        <v>0</v>
      </c>
      <c r="U15" s="5">
        <f>U14/(Données!$H$8-U30)</f>
        <v>0</v>
      </c>
      <c r="V15" s="5">
        <f>V14/(Données!$H$8-V30)</f>
        <v>0</v>
      </c>
      <c r="W15" s="5">
        <f>W14/(Données!$H$8-W30)</f>
        <v>0</v>
      </c>
      <c r="X15" s="5">
        <f>X14/(Données!$H$8-X30)</f>
        <v>0</v>
      </c>
      <c r="Y15" s="5">
        <f>Y14/(Données!$H$8-Y30)</f>
        <v>0</v>
      </c>
      <c r="Z15" s="5">
        <f>Z14/(Données!$H$8-Z30)</f>
        <v>0</v>
      </c>
      <c r="AA15" s="5">
        <f>AA14/(Données!$H$8-AA30)</f>
        <v>0</v>
      </c>
      <c r="AB15" s="5">
        <f>AB14/(Données!$H$8-AB30)</f>
        <v>0</v>
      </c>
      <c r="AC15" s="5">
        <f>AC14/(Données!$H$8-AC30)</f>
        <v>0</v>
      </c>
      <c r="AD15" s="5">
        <f>AD14/(Données!$H$8-AD30)</f>
        <v>0</v>
      </c>
      <c r="AE15" s="5">
        <f>AE14/(Données!$H$8-AE30)</f>
        <v>0</v>
      </c>
      <c r="AF15" s="5">
        <f>AF14/(Données!$H$8-AF30)</f>
        <v>0</v>
      </c>
      <c r="AG15" s="5">
        <f>AG14/(Données!$H$8-AG30)</f>
        <v>0</v>
      </c>
      <c r="AH15" s="47" t="e">
        <f>AH14/(Données!$H$20-AH30)</f>
        <v>#DIV/0!</v>
      </c>
    </row>
    <row r="16" spans="1:34" x14ac:dyDescent="0.2">
      <c r="A16" s="71" t="s">
        <v>4</v>
      </c>
      <c r="B16" s="22" t="s">
        <v>16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9">
        <f>SUM(C16:AG16)</f>
        <v>0</v>
      </c>
    </row>
    <row r="17" spans="1:34" x14ac:dyDescent="0.2">
      <c r="A17" s="71"/>
      <c r="B17" s="16" t="s">
        <v>17</v>
      </c>
      <c r="C17" s="5">
        <f>C16/(Données!$I$8-C31)</f>
        <v>0</v>
      </c>
      <c r="D17" s="5">
        <f>D16/(Données!$I$8-D31)</f>
        <v>0</v>
      </c>
      <c r="E17" s="5">
        <f>E16/(Données!$I$8-E31)</f>
        <v>0</v>
      </c>
      <c r="F17" s="5">
        <f>F16/(Données!$I$8-F31)</f>
        <v>0</v>
      </c>
      <c r="G17" s="5">
        <f>G16/(Données!$I$8-G31)</f>
        <v>0</v>
      </c>
      <c r="H17" s="5">
        <f>H16/(Données!$I$8-H31)</f>
        <v>0</v>
      </c>
      <c r="I17" s="5">
        <f>I16/(Données!$I$8-I31)</f>
        <v>0</v>
      </c>
      <c r="J17" s="5">
        <f>J16/(Données!$I$8-J31)</f>
        <v>0</v>
      </c>
      <c r="K17" s="5">
        <f>K16/(Données!$I$8-K31)</f>
        <v>0</v>
      </c>
      <c r="L17" s="5">
        <f>L16/(Données!$I$8-L31)</f>
        <v>0</v>
      </c>
      <c r="M17" s="5">
        <f>M16/(Données!$I$8-M31)</f>
        <v>0</v>
      </c>
      <c r="N17" s="5">
        <f>N16/(Données!$I$8-N31)</f>
        <v>0</v>
      </c>
      <c r="O17" s="5">
        <f>O16/(Données!$I$8-O31)</f>
        <v>0</v>
      </c>
      <c r="P17" s="5">
        <f>P16/(Données!$I$8-P31)</f>
        <v>0</v>
      </c>
      <c r="Q17" s="5">
        <f>Q16/(Données!$I$8-Q31)</f>
        <v>0</v>
      </c>
      <c r="R17" s="5">
        <f>R16/(Données!$I$8-R31)</f>
        <v>0</v>
      </c>
      <c r="S17" s="5">
        <f>S16/(Données!$I$8-S31)</f>
        <v>0</v>
      </c>
      <c r="T17" s="5">
        <f>T16/(Données!$I$8-T31)</f>
        <v>0</v>
      </c>
      <c r="U17" s="5">
        <f>U16/(Données!$I$8-U31)</f>
        <v>0</v>
      </c>
      <c r="V17" s="5">
        <f>V16/(Données!$I$8-V31)</f>
        <v>0</v>
      </c>
      <c r="W17" s="5">
        <f>W16/(Données!$I$8-W31)</f>
        <v>0</v>
      </c>
      <c r="X17" s="5">
        <f>X16/(Données!$I$8-X31)</f>
        <v>0</v>
      </c>
      <c r="Y17" s="5">
        <f>Y16/(Données!$I$8-Y31)</f>
        <v>0</v>
      </c>
      <c r="Z17" s="5">
        <f>Z16/(Données!$I$8-Z31)</f>
        <v>0</v>
      </c>
      <c r="AA17" s="5">
        <f>AA16/(Données!$I$8-AA31)</f>
        <v>0</v>
      </c>
      <c r="AB17" s="5">
        <f>AB16/(Données!$I$8-AB31)</f>
        <v>0</v>
      </c>
      <c r="AC17" s="5">
        <f>AC16/(Données!$I$8-AC31)</f>
        <v>0</v>
      </c>
      <c r="AD17" s="5">
        <f>AD16/(Données!$I$8-AD31)</f>
        <v>0</v>
      </c>
      <c r="AE17" s="5">
        <f>AE16/(Données!$I$8-AE31)</f>
        <v>0</v>
      </c>
      <c r="AF17" s="5">
        <f>AF16/(Données!$I$8-AF31)</f>
        <v>0</v>
      </c>
      <c r="AG17" s="5">
        <f>AG16/(Données!$I$8-AG31)</f>
        <v>0</v>
      </c>
      <c r="AH17" s="48" t="e">
        <f>AH16/(Données!$I$20-AH31)</f>
        <v>#DIV/0!</v>
      </c>
    </row>
    <row r="18" spans="1:34" x14ac:dyDescent="0.2">
      <c r="A18" s="70" t="s">
        <v>5</v>
      </c>
      <c r="B18" s="23" t="s">
        <v>16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40">
        <f>SUM(C18:AG18)</f>
        <v>0</v>
      </c>
    </row>
    <row r="19" spans="1:34" x14ac:dyDescent="0.2">
      <c r="A19" s="70"/>
      <c r="B19" s="16" t="s">
        <v>17</v>
      </c>
      <c r="C19" s="5">
        <f>C18/(Données!$J$8-C32)</f>
        <v>0</v>
      </c>
      <c r="D19" s="5">
        <f>D18/(Données!$J$8-D32)</f>
        <v>0</v>
      </c>
      <c r="E19" s="5">
        <f>E18/(Données!$J$8-E32)</f>
        <v>0</v>
      </c>
      <c r="F19" s="5">
        <f>F18/(Données!$J$8-F32)</f>
        <v>0</v>
      </c>
      <c r="G19" s="5">
        <f>G18/(Données!$J$8-G32)</f>
        <v>0</v>
      </c>
      <c r="H19" s="5">
        <f>H18/(Données!$J$8-H32)</f>
        <v>0</v>
      </c>
      <c r="I19" s="5">
        <f>I18/(Données!$J$8-I32)</f>
        <v>0</v>
      </c>
      <c r="J19" s="5">
        <f>J18/(Données!$J$8-J32)</f>
        <v>0</v>
      </c>
      <c r="K19" s="5">
        <f>K18/(Données!$J$8-K32)</f>
        <v>0</v>
      </c>
      <c r="L19" s="5">
        <f>L18/(Données!$J$8-L32)</f>
        <v>0</v>
      </c>
      <c r="M19" s="5">
        <f>M18/(Données!$J$8-M32)</f>
        <v>0</v>
      </c>
      <c r="N19" s="5">
        <f>N18/(Données!$J$8-N32)</f>
        <v>0</v>
      </c>
      <c r="O19" s="5">
        <f>O18/(Données!$J$8-O32)</f>
        <v>0</v>
      </c>
      <c r="P19" s="5">
        <f>P18/(Données!$J$8-P32)</f>
        <v>0</v>
      </c>
      <c r="Q19" s="5">
        <f>Q18/(Données!$J$8-Q32)</f>
        <v>0</v>
      </c>
      <c r="R19" s="5">
        <f>R18/(Données!$J$8-R32)</f>
        <v>0</v>
      </c>
      <c r="S19" s="5">
        <f>S18/(Données!$J$8-S32)</f>
        <v>0</v>
      </c>
      <c r="T19" s="5">
        <f>T18/(Données!$J$8-T32)</f>
        <v>0</v>
      </c>
      <c r="U19" s="5">
        <f>U18/(Données!$J$8-U32)</f>
        <v>0</v>
      </c>
      <c r="V19" s="5">
        <f>V18/(Données!$J$8-V32)</f>
        <v>0</v>
      </c>
      <c r="W19" s="5">
        <f>W18/(Données!$J$8-W32)</f>
        <v>0</v>
      </c>
      <c r="X19" s="5">
        <f>X18/(Données!$J$8-X32)</f>
        <v>0</v>
      </c>
      <c r="Y19" s="5">
        <f>Y18/(Données!$J$8-Y32)</f>
        <v>0</v>
      </c>
      <c r="Z19" s="5">
        <f>Z18/(Données!$J$8-Z32)</f>
        <v>0</v>
      </c>
      <c r="AA19" s="5">
        <f>AA18/(Données!$J$8-AA32)</f>
        <v>0</v>
      </c>
      <c r="AB19" s="5">
        <f>AB18/(Données!$J$8-AB32)</f>
        <v>0</v>
      </c>
      <c r="AC19" s="5">
        <f>AC18/(Données!$J$8-AC32)</f>
        <v>0</v>
      </c>
      <c r="AD19" s="5">
        <f>AD18/(Données!$J$8-AD32)</f>
        <v>0</v>
      </c>
      <c r="AE19" s="5">
        <f>AE18/(Données!$J$8-AE32)</f>
        <v>0</v>
      </c>
      <c r="AF19" s="5">
        <f>AF18/(Données!$J$8-AF32)</f>
        <v>0</v>
      </c>
      <c r="AG19" s="5">
        <f>AG18/(Données!$J$8-AG32)</f>
        <v>0</v>
      </c>
      <c r="AH19" s="49" t="e">
        <f>AH18/(Données!$J$20-AH32)</f>
        <v>#DIV/0!</v>
      </c>
    </row>
    <row r="20" spans="1:34" x14ac:dyDescent="0.2">
      <c r="A20" s="69" t="s">
        <v>6</v>
      </c>
      <c r="B20" s="24" t="s">
        <v>16</v>
      </c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41">
        <f>SUM(C20:AG20)</f>
        <v>0</v>
      </c>
    </row>
    <row r="21" spans="1:34" x14ac:dyDescent="0.2">
      <c r="A21" s="69"/>
      <c r="B21" s="16" t="s">
        <v>17</v>
      </c>
      <c r="C21" s="5">
        <f>C20/(Données!$K$8-C33)</f>
        <v>0</v>
      </c>
      <c r="D21" s="5">
        <f>D20/(Données!$K$8-D33)</f>
        <v>0</v>
      </c>
      <c r="E21" s="5">
        <f>E20/(Données!$K$8-E33)</f>
        <v>0</v>
      </c>
      <c r="F21" s="5">
        <f>F20/(Données!$K$8-F33)</f>
        <v>0</v>
      </c>
      <c r="G21" s="5">
        <f>G20/(Données!$K$8-G33)</f>
        <v>0</v>
      </c>
      <c r="H21" s="5">
        <f>H20/(Données!$K$8-H33)</f>
        <v>0</v>
      </c>
      <c r="I21" s="5">
        <f>I20/(Données!$K$8-I33)</f>
        <v>0</v>
      </c>
      <c r="J21" s="5">
        <f>J20/(Données!$K$8-J33)</f>
        <v>0</v>
      </c>
      <c r="K21" s="5">
        <f>K20/(Données!$K$8-K33)</f>
        <v>0</v>
      </c>
      <c r="L21" s="5">
        <f>L20/(Données!$K$8-L33)</f>
        <v>0</v>
      </c>
      <c r="M21" s="5">
        <f>M20/(Données!$K$8-M33)</f>
        <v>0</v>
      </c>
      <c r="N21" s="5">
        <f>N20/(Données!$K$8-N33)</f>
        <v>0</v>
      </c>
      <c r="O21" s="5">
        <f>O20/(Données!$K$8-O33)</f>
        <v>0</v>
      </c>
      <c r="P21" s="5">
        <f>P20/(Données!$K$8-P33)</f>
        <v>0</v>
      </c>
      <c r="Q21" s="5">
        <f>Q20/(Données!$K$8-Q33)</f>
        <v>0</v>
      </c>
      <c r="R21" s="5">
        <f>R20/(Données!$K$8-R33)</f>
        <v>0</v>
      </c>
      <c r="S21" s="5">
        <f>S20/(Données!$K$8-S33)</f>
        <v>0</v>
      </c>
      <c r="T21" s="5">
        <f>T20/(Données!$K$8-T33)</f>
        <v>0</v>
      </c>
      <c r="U21" s="5">
        <f>U20/(Données!$K$8-U33)</f>
        <v>0</v>
      </c>
      <c r="V21" s="5">
        <f>V20/(Données!$K$8-V33)</f>
        <v>0</v>
      </c>
      <c r="W21" s="5">
        <f>W20/(Données!$K$8-W33)</f>
        <v>0</v>
      </c>
      <c r="X21" s="5">
        <f>X20/(Données!$K$8-X33)</f>
        <v>0</v>
      </c>
      <c r="Y21" s="5">
        <f>Y20/(Données!$K$8-Y33)</f>
        <v>0</v>
      </c>
      <c r="Z21" s="5">
        <f>Z20/(Données!$K$8-Z33)</f>
        <v>0</v>
      </c>
      <c r="AA21" s="5">
        <f>AA20/(Données!$K$8-AA33)</f>
        <v>0</v>
      </c>
      <c r="AB21" s="5">
        <f>AB20/(Données!$K$8-AB33)</f>
        <v>0</v>
      </c>
      <c r="AC21" s="5">
        <f>AC20/(Données!$K$8-AC33)</f>
        <v>0</v>
      </c>
      <c r="AD21" s="5">
        <f>AD20/(Données!$K$8-AD33)</f>
        <v>0</v>
      </c>
      <c r="AE21" s="5">
        <f>AE20/(Données!$K$8-AE33)</f>
        <v>0</v>
      </c>
      <c r="AF21" s="5">
        <f>AF20/(Données!$K$8-AF33)</f>
        <v>0</v>
      </c>
      <c r="AG21" s="5">
        <f>AG20/(Données!$K$8-AG33)</f>
        <v>0</v>
      </c>
      <c r="AH21" s="50" t="e">
        <f>AH20/(Données!$K$20-AH33)</f>
        <v>#DIV/0!</v>
      </c>
    </row>
    <row r="22" spans="1:34" x14ac:dyDescent="0.2">
      <c r="A22" s="68" t="s">
        <v>7</v>
      </c>
      <c r="B22" s="25" t="s">
        <v>16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42">
        <f>SUM(C22:AG22)</f>
        <v>0</v>
      </c>
    </row>
    <row r="23" spans="1:34" x14ac:dyDescent="0.2">
      <c r="A23" s="68"/>
      <c r="B23" s="16" t="s">
        <v>17</v>
      </c>
      <c r="C23" s="5">
        <f>C22/(Données!$L$8-C34)</f>
        <v>0</v>
      </c>
      <c r="D23" s="5">
        <f>D22/(Données!$L$8-D34)</f>
        <v>0</v>
      </c>
      <c r="E23" s="5">
        <f>E22/(Données!$L$8-E34)</f>
        <v>0</v>
      </c>
      <c r="F23" s="5">
        <f>F22/(Données!$L$8-F34)</f>
        <v>0</v>
      </c>
      <c r="G23" s="5">
        <f>G22/(Données!$L$8-G34)</f>
        <v>0</v>
      </c>
      <c r="H23" s="5">
        <f>H22/(Données!$L$8-H34)</f>
        <v>0</v>
      </c>
      <c r="I23" s="5">
        <f>I22/(Données!$L$8-I34)</f>
        <v>0</v>
      </c>
      <c r="J23" s="5">
        <f>J22/(Données!$L$8-J34)</f>
        <v>0</v>
      </c>
      <c r="K23" s="5">
        <f>K22/(Données!$L$8-K34)</f>
        <v>0</v>
      </c>
      <c r="L23" s="5">
        <f>L22/(Données!$L$8-L34)</f>
        <v>0</v>
      </c>
      <c r="M23" s="5">
        <f>M22/(Données!$L$8-M34)</f>
        <v>0</v>
      </c>
      <c r="N23" s="5">
        <f>N22/(Données!$L$8-N34)</f>
        <v>0</v>
      </c>
      <c r="O23" s="5">
        <f>O22/(Données!$L$8-O34)</f>
        <v>0</v>
      </c>
      <c r="P23" s="5">
        <f>P22/(Données!$L$8-P34)</f>
        <v>0</v>
      </c>
      <c r="Q23" s="5">
        <f>Q22/(Données!$L$8-Q34)</f>
        <v>0</v>
      </c>
      <c r="R23" s="5">
        <f>R22/(Données!$L$8-R34)</f>
        <v>0</v>
      </c>
      <c r="S23" s="5">
        <f>S22/(Données!$L$8-S34)</f>
        <v>0</v>
      </c>
      <c r="T23" s="5">
        <f>T22/(Données!$L$8-T34)</f>
        <v>0</v>
      </c>
      <c r="U23" s="5">
        <f>U22/(Données!$L$8-U34)</f>
        <v>0</v>
      </c>
      <c r="V23" s="5">
        <f>V22/(Données!$L$8-V34)</f>
        <v>0</v>
      </c>
      <c r="W23" s="5">
        <f>W22/(Données!$L$8-W34)</f>
        <v>0</v>
      </c>
      <c r="X23" s="5">
        <f>X22/(Données!$L$8-X34)</f>
        <v>0</v>
      </c>
      <c r="Y23" s="5">
        <f>Y22/(Données!$L$8-Y34)</f>
        <v>0</v>
      </c>
      <c r="Z23" s="5">
        <f>Z22/(Données!$L$8-Z34)</f>
        <v>0</v>
      </c>
      <c r="AA23" s="5">
        <f>AA22/(Données!$L$8-AA34)</f>
        <v>0</v>
      </c>
      <c r="AB23" s="5">
        <f>AB22/(Données!$L$8-AB34)</f>
        <v>0</v>
      </c>
      <c r="AC23" s="5">
        <f>AC22/(Données!$L$8-AC34)</f>
        <v>0</v>
      </c>
      <c r="AD23" s="5">
        <f>AD22/(Données!$L$8-AD34)</f>
        <v>0</v>
      </c>
      <c r="AE23" s="5">
        <f>AE22/(Données!$L$8-AE34)</f>
        <v>0</v>
      </c>
      <c r="AF23" s="5">
        <f>AF22/(Données!$L$8-AF34)</f>
        <v>0</v>
      </c>
      <c r="AG23" s="5">
        <f>AG22/(Données!$L$8-AG34)</f>
        <v>0</v>
      </c>
      <c r="AH23" s="51" t="e">
        <f>AH22/(Données!$L$20-AH34)</f>
        <v>#DIV/0!</v>
      </c>
    </row>
    <row r="24" spans="1:34" x14ac:dyDescent="0.2">
      <c r="AH24" s="43"/>
    </row>
    <row r="25" spans="1:34" x14ac:dyDescent="0.2">
      <c r="AH25" s="43"/>
    </row>
    <row r="26" spans="1:34" x14ac:dyDescent="0.2">
      <c r="AH26" s="43"/>
    </row>
    <row r="27" spans="1:34" x14ac:dyDescent="0.2">
      <c r="A27" s="26" t="s">
        <v>0</v>
      </c>
      <c r="B27" s="18" t="s">
        <v>21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35">
        <f t="shared" ref="AH27:AH34" si="3">SUM(C27:AG27)</f>
        <v>0</v>
      </c>
    </row>
    <row r="28" spans="1:34" x14ac:dyDescent="0.2">
      <c r="A28" s="27" t="s">
        <v>1</v>
      </c>
      <c r="B28" s="19" t="s">
        <v>21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36">
        <f t="shared" si="3"/>
        <v>0</v>
      </c>
    </row>
    <row r="29" spans="1:34" x14ac:dyDescent="0.2">
      <c r="A29" s="28" t="s">
        <v>2</v>
      </c>
      <c r="B29" s="20" t="s">
        <v>21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37">
        <f t="shared" si="3"/>
        <v>0</v>
      </c>
    </row>
    <row r="30" spans="1:34" x14ac:dyDescent="0.2">
      <c r="A30" s="29" t="s">
        <v>3</v>
      </c>
      <c r="B30" s="21" t="s">
        <v>21</v>
      </c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38">
        <f t="shared" si="3"/>
        <v>0</v>
      </c>
    </row>
    <row r="31" spans="1:34" x14ac:dyDescent="0.2">
      <c r="A31" s="30" t="s">
        <v>4</v>
      </c>
      <c r="B31" s="22" t="s">
        <v>21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9">
        <f t="shared" si="3"/>
        <v>0</v>
      </c>
    </row>
    <row r="32" spans="1:34" x14ac:dyDescent="0.2">
      <c r="A32" s="31" t="s">
        <v>5</v>
      </c>
      <c r="B32" s="23" t="s">
        <v>21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40">
        <f t="shared" si="3"/>
        <v>0</v>
      </c>
    </row>
    <row r="33" spans="1:34" x14ac:dyDescent="0.2">
      <c r="A33" s="32" t="s">
        <v>6</v>
      </c>
      <c r="B33" s="24" t="s">
        <v>21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41">
        <f t="shared" si="3"/>
        <v>0</v>
      </c>
    </row>
    <row r="34" spans="1:34" x14ac:dyDescent="0.2">
      <c r="A34" s="33" t="s">
        <v>7</v>
      </c>
      <c r="B34" s="25" t="s">
        <v>21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42">
        <f t="shared" si="3"/>
        <v>0</v>
      </c>
    </row>
  </sheetData>
  <mergeCells count="10">
    <mergeCell ref="A16:A17"/>
    <mergeCell ref="A18:A19"/>
    <mergeCell ref="A20:A21"/>
    <mergeCell ref="A22:A23"/>
    <mergeCell ref="B2:B3"/>
    <mergeCell ref="AH2:AH3"/>
    <mergeCell ref="A8:A9"/>
    <mergeCell ref="A10:A11"/>
    <mergeCell ref="A12:A13"/>
    <mergeCell ref="A14:A15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20"/>
  <sheetViews>
    <sheetView workbookViewId="0">
      <selection activeCell="D18" sqref="D18"/>
    </sheetView>
  </sheetViews>
  <sheetFormatPr baseColWidth="10" defaultRowHeight="15" x14ac:dyDescent="0.25"/>
  <cols>
    <col min="2" max="2" width="45.5703125" bestFit="1" customWidth="1"/>
    <col min="5" max="5" width="5.5703125" bestFit="1" customWidth="1"/>
    <col min="6" max="6" width="8.140625" bestFit="1" customWidth="1"/>
    <col min="7" max="7" width="7.28515625" bestFit="1" customWidth="1"/>
    <col min="8" max="8" width="10" bestFit="1" customWidth="1"/>
    <col min="9" max="9" width="8.42578125" bestFit="1" customWidth="1"/>
    <col min="10" max="10" width="5.5703125" bestFit="1" customWidth="1"/>
    <col min="11" max="11" width="5.7109375" bestFit="1" customWidth="1"/>
    <col min="12" max="12" width="7.85546875" bestFit="1" customWidth="1"/>
  </cols>
  <sheetData>
    <row r="2" spans="2:12" x14ac:dyDescent="0.25">
      <c r="B2" s="1" t="s">
        <v>8</v>
      </c>
      <c r="C2" s="1">
        <v>7</v>
      </c>
      <c r="D2" s="1"/>
    </row>
    <row r="3" spans="2:12" x14ac:dyDescent="0.25">
      <c r="B3" s="1" t="s">
        <v>9</v>
      </c>
      <c r="C3" s="2">
        <v>13</v>
      </c>
      <c r="D3" s="1" t="s">
        <v>13</v>
      </c>
    </row>
    <row r="4" spans="2:12" x14ac:dyDescent="0.25">
      <c r="B4" s="1" t="s">
        <v>10</v>
      </c>
      <c r="C4" s="1">
        <f>+C3*C2</f>
        <v>91</v>
      </c>
      <c r="D4" s="1" t="s">
        <v>13</v>
      </c>
    </row>
    <row r="6" spans="2:12" x14ac:dyDescent="0.25">
      <c r="E6" s="75" t="s">
        <v>18</v>
      </c>
      <c r="F6" s="75"/>
      <c r="G6" s="75"/>
      <c r="H6" s="75"/>
      <c r="I6" s="75"/>
      <c r="J6" s="75"/>
      <c r="K6" s="75"/>
      <c r="L6" s="75"/>
    </row>
    <row r="7" spans="2:12" x14ac:dyDescent="0.25">
      <c r="E7" s="26" t="s">
        <v>0</v>
      </c>
      <c r="F7" s="27" t="s">
        <v>1</v>
      </c>
      <c r="G7" s="28" t="s">
        <v>2</v>
      </c>
      <c r="H7" s="29" t="s">
        <v>3</v>
      </c>
      <c r="I7" s="30" t="s">
        <v>4</v>
      </c>
      <c r="J7" s="31" t="s">
        <v>5</v>
      </c>
      <c r="K7" s="32" t="s">
        <v>6</v>
      </c>
      <c r="L7" s="33" t="s">
        <v>7</v>
      </c>
    </row>
    <row r="8" spans="2:12" x14ac:dyDescent="0.25">
      <c r="D8" s="1" t="s">
        <v>19</v>
      </c>
      <c r="E8" s="1">
        <v>8.17</v>
      </c>
      <c r="F8" s="1">
        <v>8.17</v>
      </c>
      <c r="G8" s="1">
        <v>8.17</v>
      </c>
      <c r="H8" s="1">
        <v>8.17</v>
      </c>
      <c r="I8" s="1">
        <v>8.17</v>
      </c>
      <c r="J8" s="1">
        <v>7</v>
      </c>
      <c r="K8" s="1">
        <v>7</v>
      </c>
      <c r="L8" s="1">
        <v>8.17</v>
      </c>
    </row>
    <row r="9" spans="2:12" x14ac:dyDescent="0.25">
      <c r="D9" s="1" t="s">
        <v>22</v>
      </c>
      <c r="E9" s="1">
        <f>+E8*22</f>
        <v>179.74</v>
      </c>
      <c r="F9" s="1">
        <f t="shared" ref="F9:L9" si="0">+F8*22</f>
        <v>179.74</v>
      </c>
      <c r="G9" s="1">
        <f t="shared" si="0"/>
        <v>179.74</v>
      </c>
      <c r="H9" s="1">
        <f t="shared" si="0"/>
        <v>179.74</v>
      </c>
      <c r="I9" s="1">
        <f t="shared" si="0"/>
        <v>179.74</v>
      </c>
      <c r="J9" s="1">
        <f t="shared" si="0"/>
        <v>154</v>
      </c>
      <c r="K9" s="1">
        <f t="shared" si="0"/>
        <v>154</v>
      </c>
      <c r="L9" s="1">
        <f t="shared" si="0"/>
        <v>179.74</v>
      </c>
    </row>
    <row r="10" spans="2:12" x14ac:dyDescent="0.25">
      <c r="D10" s="1" t="s">
        <v>23</v>
      </c>
      <c r="E10" s="1"/>
      <c r="F10" s="1"/>
      <c r="G10" s="1"/>
      <c r="H10" s="1"/>
      <c r="I10" s="1"/>
      <c r="J10" s="1"/>
      <c r="K10" s="1"/>
      <c r="L10" s="1"/>
    </row>
    <row r="11" spans="2:12" x14ac:dyDescent="0.25">
      <c r="D11" s="1" t="s">
        <v>24</v>
      </c>
      <c r="E11" s="1"/>
      <c r="F11" s="1"/>
      <c r="G11" s="1"/>
      <c r="H11" s="1"/>
      <c r="I11" s="1"/>
      <c r="J11" s="1"/>
      <c r="K11" s="1"/>
      <c r="L11" s="1"/>
    </row>
    <row r="12" spans="2:12" x14ac:dyDescent="0.25">
      <c r="D12" s="1" t="s">
        <v>25</v>
      </c>
      <c r="E12" s="1"/>
      <c r="F12" s="1"/>
      <c r="G12" s="1"/>
      <c r="H12" s="1"/>
      <c r="I12" s="1"/>
      <c r="J12" s="1"/>
      <c r="K12" s="1"/>
      <c r="L12" s="1"/>
    </row>
    <row r="13" spans="2:12" x14ac:dyDescent="0.25">
      <c r="D13" s="1" t="s">
        <v>26</v>
      </c>
      <c r="E13" s="1"/>
      <c r="F13" s="1"/>
      <c r="G13" s="1"/>
      <c r="H13" s="1"/>
      <c r="I13" s="1"/>
      <c r="J13" s="1"/>
      <c r="K13" s="1"/>
      <c r="L13" s="1"/>
    </row>
    <row r="14" spans="2:12" x14ac:dyDescent="0.25">
      <c r="D14" s="1" t="s">
        <v>27</v>
      </c>
      <c r="E14" s="1"/>
      <c r="F14" s="1"/>
      <c r="G14" s="1"/>
      <c r="H14" s="1"/>
      <c r="I14" s="1"/>
      <c r="J14" s="1"/>
      <c r="K14" s="1"/>
      <c r="L14" s="1"/>
    </row>
    <row r="15" spans="2:12" x14ac:dyDescent="0.25">
      <c r="D15" s="1" t="s">
        <v>28</v>
      </c>
      <c r="E15" s="1"/>
      <c r="F15" s="1"/>
      <c r="G15" s="1"/>
      <c r="H15" s="1"/>
      <c r="I15" s="1"/>
      <c r="J15" s="1"/>
      <c r="K15" s="1"/>
      <c r="L15" s="1"/>
    </row>
    <row r="16" spans="2:12" x14ac:dyDescent="0.25">
      <c r="D16" s="1" t="s">
        <v>29</v>
      </c>
      <c r="E16" s="1"/>
      <c r="F16" s="1"/>
      <c r="G16" s="1"/>
      <c r="H16" s="1"/>
      <c r="I16" s="1"/>
      <c r="J16" s="1"/>
      <c r="K16" s="1"/>
      <c r="L16" s="1"/>
    </row>
    <row r="17" spans="4:12" x14ac:dyDescent="0.25">
      <c r="D17" s="1" t="s">
        <v>30</v>
      </c>
      <c r="E17" s="1"/>
      <c r="F17" s="1"/>
      <c r="G17" s="1"/>
      <c r="H17" s="1"/>
      <c r="I17" s="1"/>
      <c r="J17" s="1"/>
      <c r="K17" s="1"/>
      <c r="L17" s="1"/>
    </row>
    <row r="18" spans="4:12" x14ac:dyDescent="0.25">
      <c r="D18" s="1" t="s">
        <v>31</v>
      </c>
      <c r="E18" s="1"/>
      <c r="F18" s="1"/>
      <c r="G18" s="1"/>
      <c r="H18" s="1"/>
      <c r="I18" s="1"/>
      <c r="J18" s="1"/>
      <c r="K18" s="1"/>
      <c r="L18" s="1"/>
    </row>
    <row r="19" spans="4:12" x14ac:dyDescent="0.25">
      <c r="D19" s="1" t="s">
        <v>32</v>
      </c>
      <c r="E19" s="1"/>
      <c r="F19" s="1"/>
      <c r="G19" s="1"/>
      <c r="H19" s="1"/>
      <c r="I19" s="1"/>
      <c r="J19" s="1"/>
      <c r="K19" s="1"/>
      <c r="L19" s="1"/>
    </row>
    <row r="20" spans="4:12" x14ac:dyDescent="0.25">
      <c r="D20" s="1" t="s">
        <v>33</v>
      </c>
      <c r="E20" s="1"/>
      <c r="F20" s="1"/>
      <c r="G20" s="1"/>
      <c r="H20" s="1"/>
      <c r="I20" s="1"/>
      <c r="J20" s="1"/>
      <c r="K20" s="1"/>
      <c r="L20" s="1"/>
    </row>
  </sheetData>
  <mergeCells count="1">
    <mergeCell ref="E6:L6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Données</vt:lpstr>
      <vt:lpstr>Feuil1</vt:lpstr>
    </vt:vector>
  </TitlesOfParts>
  <Company>Groupe Réside Études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DELOR Arthur</dc:creator>
  <cp:lastModifiedBy>FAURE Priscilla</cp:lastModifiedBy>
  <dcterms:created xsi:type="dcterms:W3CDTF">2016-12-20T10:03:34Z</dcterms:created>
  <dcterms:modified xsi:type="dcterms:W3CDTF">2017-03-02T17:10:15Z</dcterms:modified>
</cp:coreProperties>
</file>