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filterPrivacy="1"/>
  <mc:AlternateContent xmlns:mc="http://schemas.openxmlformats.org/markup-compatibility/2006">
    <mc:Choice Requires="x15">
      <x15ac:absPath xmlns:x15ac="http://schemas.microsoft.com/office/spreadsheetml/2010/11/ac" url="/Users/juliegaigner/Desktop/"/>
    </mc:Choice>
  </mc:AlternateContent>
  <bookViews>
    <workbookView xWindow="80" yWindow="460" windowWidth="28720" windowHeight="17540"/>
  </bookViews>
  <sheets>
    <sheet name="Rapport financier" sheetId="3" r:id="rId1"/>
    <sheet name="Entrées des données financières" sheetId="1" r:id="rId2"/>
    <sheet name="Paramètres des mesures clés" sheetId="4" r:id="rId3"/>
    <sheet name="Calculs" sheetId="2" r:id="rId4"/>
  </sheets>
  <definedNames>
    <definedName name="AnnéeSélectionnée">'Rapport financier'!$K$2</definedName>
    <definedName name="lstAnnées">OFFSET('Entrées des données financières'!$B$3:$I$3,0,1,1,COUNTA('Entrées des données financières'!$B$3:$I$3)-1)</definedName>
    <definedName name="lstMesures">OFFSET('Entrées des données financières'!$B$4:$B$28,0,0,COUNTA('Entrées des données financières'!$B$4:$B$28))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1" l="1"/>
  <c r="D5" i="1"/>
  <c r="E5" i="1"/>
  <c r="F5" i="1"/>
  <c r="G5" i="1"/>
  <c r="H5" i="1"/>
  <c r="I5" i="1"/>
  <c r="C6" i="1"/>
  <c r="D6" i="1"/>
  <c r="E6" i="1"/>
  <c r="F6" i="1"/>
  <c r="G6" i="1"/>
  <c r="H6" i="1"/>
  <c r="I6" i="1"/>
  <c r="C7" i="1"/>
  <c r="D7" i="1"/>
  <c r="E7" i="1"/>
  <c r="F7" i="1"/>
  <c r="G7" i="1"/>
  <c r="H7" i="1"/>
  <c r="I7" i="1"/>
  <c r="C8" i="1"/>
  <c r="D8" i="1"/>
  <c r="E8" i="1"/>
  <c r="F8" i="1"/>
  <c r="G8" i="1"/>
  <c r="H8" i="1"/>
  <c r="I8" i="1"/>
  <c r="C9" i="1"/>
  <c r="D9" i="1"/>
  <c r="E9" i="1"/>
  <c r="F9" i="1"/>
  <c r="G9" i="1"/>
  <c r="H9" i="1"/>
  <c r="I9" i="1"/>
  <c r="C10" i="1"/>
  <c r="D10" i="1"/>
  <c r="E10" i="1"/>
  <c r="F10" i="1"/>
  <c r="G10" i="1"/>
  <c r="H10" i="1"/>
  <c r="I10" i="1"/>
  <c r="C11" i="1"/>
  <c r="D11" i="1"/>
  <c r="E11" i="1"/>
  <c r="F11" i="1"/>
  <c r="G11" i="1"/>
  <c r="H11" i="1"/>
  <c r="I11" i="1"/>
  <c r="C12" i="1"/>
  <c r="D12" i="1"/>
  <c r="E12" i="1"/>
  <c r="F12" i="1"/>
  <c r="G12" i="1"/>
  <c r="H12" i="1"/>
  <c r="I12" i="1"/>
  <c r="C13" i="1"/>
  <c r="D13" i="1"/>
  <c r="E13" i="1"/>
  <c r="F13" i="1"/>
  <c r="G13" i="1"/>
  <c r="H13" i="1"/>
  <c r="I13" i="1"/>
  <c r="C14" i="1"/>
  <c r="D14" i="1"/>
  <c r="E14" i="1"/>
  <c r="F14" i="1"/>
  <c r="G14" i="1"/>
  <c r="H14" i="1"/>
  <c r="I14" i="1"/>
  <c r="C15" i="1"/>
  <c r="D15" i="1"/>
  <c r="E15" i="1"/>
  <c r="F15" i="1"/>
  <c r="G15" i="1"/>
  <c r="H15" i="1"/>
  <c r="I15" i="1"/>
  <c r="C16" i="1"/>
  <c r="D16" i="1"/>
  <c r="E16" i="1"/>
  <c r="F16" i="1"/>
  <c r="G16" i="1"/>
  <c r="H16" i="1"/>
  <c r="I16" i="1"/>
  <c r="C17" i="1"/>
  <c r="D17" i="1"/>
  <c r="E17" i="1"/>
  <c r="F17" i="1"/>
  <c r="G17" i="1"/>
  <c r="H17" i="1"/>
  <c r="I17" i="1"/>
  <c r="C18" i="1"/>
  <c r="D18" i="1"/>
  <c r="E18" i="1"/>
  <c r="F18" i="1"/>
  <c r="G18" i="1"/>
  <c r="H18" i="1"/>
  <c r="I18" i="1"/>
  <c r="C19" i="1"/>
  <c r="D19" i="1"/>
  <c r="E19" i="1"/>
  <c r="F19" i="1"/>
  <c r="G19" i="1"/>
  <c r="H19" i="1"/>
  <c r="I19" i="1"/>
  <c r="C20" i="1"/>
  <c r="D20" i="1"/>
  <c r="E20" i="1"/>
  <c r="F20" i="1"/>
  <c r="G20" i="1"/>
  <c r="H20" i="1"/>
  <c r="I20" i="1"/>
  <c r="C21" i="1"/>
  <c r="D21" i="1"/>
  <c r="E21" i="1"/>
  <c r="F21" i="1"/>
  <c r="G21" i="1"/>
  <c r="H21" i="1"/>
  <c r="I21" i="1"/>
  <c r="C22" i="1"/>
  <c r="D22" i="1"/>
  <c r="E22" i="1"/>
  <c r="F22" i="1"/>
  <c r="G22" i="1"/>
  <c r="H22" i="1"/>
  <c r="I22" i="1"/>
  <c r="C23" i="1"/>
  <c r="D23" i="1"/>
  <c r="E23" i="1"/>
  <c r="F23" i="1"/>
  <c r="G23" i="1"/>
  <c r="H23" i="1"/>
  <c r="I23" i="1"/>
  <c r="C24" i="1"/>
  <c r="D24" i="1"/>
  <c r="E24" i="1"/>
  <c r="F24" i="1"/>
  <c r="G24" i="1"/>
  <c r="H24" i="1"/>
  <c r="I24" i="1"/>
  <c r="C25" i="1"/>
  <c r="D25" i="1"/>
  <c r="E25" i="1"/>
  <c r="F25" i="1"/>
  <c r="G25" i="1"/>
  <c r="H25" i="1"/>
  <c r="I25" i="1"/>
  <c r="C26" i="1"/>
  <c r="D26" i="1"/>
  <c r="E26" i="1"/>
  <c r="F26" i="1"/>
  <c r="G26" i="1"/>
  <c r="H26" i="1"/>
  <c r="I26" i="1"/>
  <c r="C27" i="1"/>
  <c r="D27" i="1"/>
  <c r="E27" i="1"/>
  <c r="F27" i="1"/>
  <c r="G27" i="1"/>
  <c r="H27" i="1"/>
  <c r="I27" i="1"/>
  <c r="C28" i="1"/>
  <c r="D28" i="1"/>
  <c r="E28" i="1"/>
  <c r="F28" i="1"/>
  <c r="G28" i="1"/>
  <c r="H28" i="1"/>
  <c r="I28" i="1"/>
  <c r="D4" i="1"/>
  <c r="E4" i="1"/>
  <c r="F4" i="1"/>
  <c r="G4" i="1"/>
  <c r="H4" i="1"/>
  <c r="I4" i="1"/>
  <c r="C4" i="1"/>
  <c r="B23" i="2"/>
  <c r="K2" i="3"/>
  <c r="I3" i="1"/>
  <c r="H3" i="1"/>
  <c r="G3" i="1"/>
  <c r="F3" i="1"/>
  <c r="E3" i="1"/>
  <c r="D3" i="1"/>
  <c r="C3" i="1"/>
  <c r="F15" i="3"/>
  <c r="D15" i="3"/>
  <c r="D4" i="4"/>
  <c r="D5" i="4"/>
  <c r="D6" i="4"/>
  <c r="D7" i="4"/>
  <c r="D3" i="4"/>
  <c r="B39" i="2"/>
  <c r="A39" i="2"/>
  <c r="C3" i="2"/>
  <c r="G7" i="2"/>
  <c r="G6" i="2"/>
  <c r="G39" i="2"/>
  <c r="A32" i="2"/>
  <c r="A33" i="2"/>
  <c r="A34" i="2"/>
  <c r="A35" i="2"/>
  <c r="A36" i="2"/>
  <c r="A37" i="2"/>
  <c r="A38" i="2"/>
  <c r="F7" i="2"/>
  <c r="F6" i="2"/>
  <c r="F39" i="2"/>
  <c r="E7" i="2"/>
  <c r="E6" i="2"/>
  <c r="E39" i="2"/>
  <c r="D7" i="2"/>
  <c r="C7" i="2"/>
  <c r="C6" i="2"/>
  <c r="C39" i="2"/>
  <c r="D6" i="2"/>
  <c r="D39" i="2"/>
  <c r="B15" i="2"/>
  <c r="B16" i="2"/>
  <c r="B17" i="2"/>
  <c r="B18" i="2"/>
  <c r="B19" i="2"/>
  <c r="B20" i="2"/>
  <c r="B21" i="2"/>
  <c r="B22" i="2"/>
  <c r="B24" i="2"/>
  <c r="B25" i="2"/>
  <c r="B26" i="2"/>
  <c r="B27" i="2"/>
  <c r="B28" i="2"/>
  <c r="B29" i="2"/>
  <c r="B30" i="3"/>
  <c r="B9" i="2"/>
  <c r="A9" i="2"/>
  <c r="B10" i="2"/>
  <c r="B11" i="2"/>
  <c r="A11" i="2"/>
  <c r="B12" i="2"/>
  <c r="A12" i="2"/>
  <c r="B8" i="2"/>
  <c r="A8" i="2"/>
  <c r="B17" i="3"/>
  <c r="B19" i="3"/>
  <c r="B21" i="3"/>
  <c r="B23" i="3"/>
  <c r="B25" i="3"/>
  <c r="B27" i="3"/>
  <c r="B29" i="3"/>
  <c r="B30" i="2"/>
  <c r="B31" i="2"/>
  <c r="B32" i="2"/>
  <c r="B33" i="2"/>
  <c r="B34" i="2"/>
  <c r="B35" i="2"/>
  <c r="B36" i="2"/>
  <c r="B37" i="2"/>
  <c r="B38" i="2"/>
  <c r="B40" i="3"/>
  <c r="F40" i="3"/>
  <c r="B16" i="3"/>
  <c r="B36" i="3"/>
  <c r="F35" i="2"/>
  <c r="F36" i="3"/>
  <c r="B18" i="3"/>
  <c r="B20" i="3"/>
  <c r="B22" i="3"/>
  <c r="B24" i="3"/>
  <c r="B26" i="3"/>
  <c r="B28" i="3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15" i="2"/>
  <c r="C4" i="2"/>
  <c r="H7" i="3"/>
  <c r="B39" i="3"/>
  <c r="F38" i="2"/>
  <c r="F39" i="3"/>
  <c r="D38" i="2"/>
  <c r="C38" i="2"/>
  <c r="E38" i="2"/>
  <c r="G38" i="2"/>
  <c r="B38" i="3"/>
  <c r="F37" i="2"/>
  <c r="F38" i="3"/>
  <c r="D37" i="2"/>
  <c r="C37" i="2"/>
  <c r="G37" i="2"/>
  <c r="E37" i="2"/>
  <c r="B37" i="3"/>
  <c r="F36" i="2"/>
  <c r="F37" i="3"/>
  <c r="E36" i="2"/>
  <c r="D36" i="2"/>
  <c r="C36" i="2"/>
  <c r="G36" i="2"/>
  <c r="B33" i="3"/>
  <c r="F32" i="2"/>
  <c r="F33" i="3"/>
  <c r="E32" i="2"/>
  <c r="G32" i="2"/>
  <c r="D32" i="2"/>
  <c r="C32" i="2"/>
  <c r="G35" i="2"/>
  <c r="D35" i="2"/>
  <c r="C35" i="2"/>
  <c r="E35" i="2"/>
  <c r="B32" i="3"/>
  <c r="F31" i="2"/>
  <c r="F32" i="3"/>
  <c r="G31" i="2"/>
  <c r="D31" i="2"/>
  <c r="C31" i="2"/>
  <c r="E31" i="2"/>
  <c r="A10" i="2"/>
  <c r="F7" i="3"/>
  <c r="B35" i="3"/>
  <c r="F34" i="2"/>
  <c r="F35" i="3"/>
  <c r="E34" i="2"/>
  <c r="G34" i="2"/>
  <c r="D34" i="2"/>
  <c r="C34" i="2"/>
  <c r="B31" i="3"/>
  <c r="F30" i="2"/>
  <c r="F31" i="3"/>
  <c r="D30" i="2"/>
  <c r="C30" i="2"/>
  <c r="E30" i="2"/>
  <c r="G30" i="2"/>
  <c r="B34" i="3"/>
  <c r="F33" i="2"/>
  <c r="F34" i="3"/>
  <c r="D33" i="2"/>
  <c r="C33" i="2"/>
  <c r="E33" i="2"/>
  <c r="G33" i="2"/>
  <c r="D7" i="3"/>
  <c r="B7" i="3"/>
  <c r="J7" i="3"/>
  <c r="D4" i="2"/>
  <c r="D3" i="2"/>
  <c r="G29" i="2"/>
  <c r="G15" i="2"/>
  <c r="G16" i="2"/>
  <c r="G18" i="2"/>
  <c r="G20" i="2"/>
  <c r="G22" i="2"/>
  <c r="G24" i="2"/>
  <c r="G26" i="2"/>
  <c r="G28" i="2"/>
  <c r="G17" i="2"/>
  <c r="G19" i="2"/>
  <c r="G21" i="2"/>
  <c r="G23" i="2"/>
  <c r="G25" i="2"/>
  <c r="G27" i="2"/>
  <c r="D33" i="3"/>
  <c r="H33" i="3"/>
  <c r="D35" i="3"/>
  <c r="H35" i="3"/>
  <c r="D37" i="3"/>
  <c r="H37" i="3"/>
  <c r="D39" i="3"/>
  <c r="H39" i="3"/>
  <c r="D32" i="3"/>
  <c r="H32" i="3"/>
  <c r="D34" i="3"/>
  <c r="H34" i="3"/>
  <c r="D36" i="3"/>
  <c r="H36" i="3"/>
  <c r="D38" i="3"/>
  <c r="H38" i="3"/>
  <c r="D30" i="3"/>
  <c r="G8" i="2"/>
  <c r="B8" i="3"/>
  <c r="G9" i="2"/>
  <c r="D8" i="3"/>
  <c r="G10" i="2"/>
  <c r="F8" i="3"/>
  <c r="G11" i="2"/>
  <c r="H8" i="3"/>
  <c r="G12" i="2"/>
  <c r="J8" i="3"/>
  <c r="D31" i="3"/>
  <c r="H31" i="3"/>
  <c r="D40" i="3"/>
  <c r="H40" i="3"/>
  <c r="F29" i="2"/>
  <c r="F30" i="3"/>
  <c r="H30" i="3"/>
  <c r="D24" i="3"/>
  <c r="D29" i="3"/>
  <c r="D21" i="3"/>
  <c r="D22" i="3"/>
  <c r="D27" i="3"/>
  <c r="D19" i="3"/>
  <c r="D17" i="3"/>
  <c r="D28" i="3"/>
  <c r="D20" i="3"/>
  <c r="D25" i="3"/>
  <c r="D26" i="3"/>
  <c r="D18" i="3"/>
  <c r="D23" i="3"/>
  <c r="D16" i="3"/>
  <c r="F15" i="2"/>
  <c r="F16" i="3"/>
  <c r="F16" i="2"/>
  <c r="F17" i="3"/>
  <c r="F18" i="2"/>
  <c r="F19" i="3"/>
  <c r="F20" i="2"/>
  <c r="F21" i="3"/>
  <c r="F22" i="2"/>
  <c r="F23" i="3"/>
  <c r="F24" i="2"/>
  <c r="F25" i="3"/>
  <c r="F26" i="2"/>
  <c r="F27" i="3"/>
  <c r="F28" i="2"/>
  <c r="F29" i="3"/>
  <c r="F17" i="2"/>
  <c r="F18" i="3"/>
  <c r="F19" i="2"/>
  <c r="F20" i="3"/>
  <c r="F21" i="2"/>
  <c r="F22" i="3"/>
  <c r="F23" i="2"/>
  <c r="F24" i="3"/>
  <c r="F25" i="2"/>
  <c r="F26" i="3"/>
  <c r="F27" i="2"/>
  <c r="F28" i="3"/>
  <c r="F8" i="2"/>
  <c r="F9" i="2"/>
  <c r="H9" i="2"/>
  <c r="F10" i="2"/>
  <c r="F11" i="2"/>
  <c r="H11" i="2"/>
  <c r="F12" i="2"/>
  <c r="H12" i="2"/>
  <c r="E29" i="2"/>
  <c r="H18" i="3"/>
  <c r="H22" i="3"/>
  <c r="H21" i="3"/>
  <c r="H19" i="3"/>
  <c r="H28" i="3"/>
  <c r="H26" i="3"/>
  <c r="H17" i="3"/>
  <c r="H16" i="3"/>
  <c r="H25" i="3"/>
  <c r="H29" i="3"/>
  <c r="H23" i="3"/>
  <c r="H20" i="3"/>
  <c r="H27" i="3"/>
  <c r="H24" i="3"/>
  <c r="E15" i="2"/>
  <c r="E16" i="2"/>
  <c r="E18" i="2"/>
  <c r="E20" i="2"/>
  <c r="E22" i="2"/>
  <c r="E24" i="2"/>
  <c r="E26" i="2"/>
  <c r="E28" i="2"/>
  <c r="E17" i="2"/>
  <c r="E19" i="2"/>
  <c r="E21" i="2"/>
  <c r="E23" i="2"/>
  <c r="E25" i="2"/>
  <c r="E27" i="2"/>
  <c r="E8" i="2"/>
  <c r="E9" i="2"/>
  <c r="E10" i="2"/>
  <c r="E11" i="2"/>
  <c r="E12" i="2"/>
  <c r="J9" i="3"/>
  <c r="H9" i="3"/>
  <c r="D9" i="3"/>
  <c r="H10" i="2"/>
  <c r="F9" i="3"/>
  <c r="H8" i="2"/>
  <c r="B9" i="3"/>
  <c r="D29" i="2"/>
  <c r="C29" i="2"/>
  <c r="D15" i="2"/>
  <c r="D16" i="2"/>
  <c r="D18" i="2"/>
  <c r="D20" i="2"/>
  <c r="D22" i="2"/>
  <c r="D24" i="2"/>
  <c r="D26" i="2"/>
  <c r="D28" i="2"/>
  <c r="D17" i="2"/>
  <c r="D19" i="2"/>
  <c r="D21" i="2"/>
  <c r="D23" i="2"/>
  <c r="D25" i="2"/>
  <c r="D27" i="2"/>
  <c r="C15" i="2"/>
  <c r="C16" i="2"/>
  <c r="C18" i="2"/>
  <c r="C20" i="2"/>
  <c r="C22" i="2"/>
  <c r="C24" i="2"/>
  <c r="C26" i="2"/>
  <c r="C28" i="2"/>
  <c r="C17" i="2"/>
  <c r="C19" i="2"/>
  <c r="C21" i="2"/>
  <c r="C23" i="2"/>
  <c r="C25" i="2"/>
  <c r="C27" i="2"/>
  <c r="D8" i="2"/>
  <c r="D10" i="2"/>
  <c r="D12" i="2"/>
  <c r="D9" i="2"/>
  <c r="D11" i="2"/>
  <c r="C8" i="2"/>
  <c r="C10" i="2"/>
  <c r="C12" i="2"/>
  <c r="C9" i="2"/>
  <c r="C11" i="2"/>
</calcChain>
</file>

<file path=xl/sharedStrings.xml><?xml version="1.0" encoding="utf-8"?>
<sst xmlns="http://schemas.openxmlformats.org/spreadsheetml/2006/main" count="47" uniqueCount="41">
  <si>
    <t>Position</t>
  </si>
  <si>
    <t>RAPPORT FINANCIER ANNUEL</t>
  </si>
  <si>
    <t>NOM DE VOTRE SOCIÉTÉ</t>
  </si>
  <si>
    <t>MESURES CLÉS</t>
  </si>
  <si>
    <t>TOUTES LES MESURES</t>
  </si>
  <si>
    <t>MESURE</t>
  </si>
  <si>
    <t>VARIATION EN %</t>
  </si>
  <si>
    <t>TENDANCE SUR 5 ANS</t>
  </si>
  <si>
    <t xml:space="preserve">ENTREZ VOS DONNÉES FINANCIÈRES </t>
  </si>
  <si>
    <t>NOM DE LA MESURE</t>
  </si>
  <si>
    <t>MESURE 1</t>
  </si>
  <si>
    <t>MESURE 2</t>
  </si>
  <si>
    <t>MESURE 3</t>
  </si>
  <si>
    <t>MESURE 4</t>
  </si>
  <si>
    <t>MESURE 5</t>
  </si>
  <si>
    <t>MESURE 6</t>
  </si>
  <si>
    <t>DÉFINISSEZ LES MESURES CLÉS ICI</t>
  </si>
  <si>
    <t>Cette feuille de calcul est utilisée pour les calculs du Rapport financier et doit rester masquée.</t>
  </si>
  <si>
    <t>Cette année</t>
  </si>
  <si>
    <t>Année précédente</t>
  </si>
  <si>
    <t>Mesures clés</t>
  </si>
  <si>
    <t>Toutes les mesures (jusqu’à 25 mesures)</t>
  </si>
  <si>
    <t>MESURE 7</t>
  </si>
  <si>
    <t>MESURE 8</t>
  </si>
  <si>
    <t>MESURE 9</t>
  </si>
  <si>
    <t>MESURE 10</t>
  </si>
  <si>
    <t>MESURE 11</t>
  </si>
  <si>
    <t>MESURE 12</t>
  </si>
  <si>
    <t>MESURE 13</t>
  </si>
  <si>
    <t>MESURE 14</t>
  </si>
  <si>
    <t>MESURE 15</t>
  </si>
  <si>
    <t>MESURE 16</t>
  </si>
  <si>
    <t>MESURE 17</t>
  </si>
  <si>
    <t>MESURE 18</t>
  </si>
  <si>
    <t>MESURE 19</t>
  </si>
  <si>
    <t>MESURE 20</t>
  </si>
  <si>
    <t>MESURE 21</t>
  </si>
  <si>
    <t>MESURE 22</t>
  </si>
  <si>
    <t>MESURE 23</t>
  </si>
  <si>
    <t>MESURE 24</t>
  </si>
  <si>
    <t>MESURE 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</si>
</sst>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#,##0.00"/>
    <numFmt numFmtId="165" formatCode="0&quot; &quot;%"/>
    <numFmt numFmtId="166" formatCode="#,##0\ &quot;€&quot;"/>
    <numFmt numFmtId="167" formatCode="#,##0.00\ &quot;€&quot;"/>
  </numFmts>
  <fonts count="18" x14ac:knownFonts="1">
    <font>
      <sz val="10"/>
      <color theme="1" tint="0.34998626667073579"/>
      <name val="Euphemia"/>
      <family val="2"/>
      <scheme val="major"/>
    </font>
    <font>
      <sz val="11"/>
      <color theme="1"/>
      <name val="Franklin Gothic Medium"/>
      <family val="2"/>
      <scheme val="minor"/>
    </font>
    <font>
      <b/>
      <sz val="11"/>
      <color theme="1"/>
      <name val="Franklin Gothic Medium"/>
      <family val="2"/>
      <scheme val="minor"/>
    </font>
    <font>
      <sz val="11"/>
      <color theme="1"/>
      <name val="Calibri"/>
      <family val="2"/>
    </font>
    <font>
      <sz val="11"/>
      <color theme="1" tint="0.499984740745262"/>
      <name val="Franklin Gothic Medium"/>
      <family val="2"/>
      <scheme val="minor"/>
    </font>
    <font>
      <i/>
      <sz val="11"/>
      <color theme="1" tint="0.499984740745262"/>
      <name val="Franklin Gothic Medium"/>
      <family val="2"/>
      <scheme val="minor"/>
    </font>
    <font>
      <sz val="11"/>
      <color theme="1"/>
      <name val="Franklin Gothic Medium"/>
      <family val="2"/>
      <scheme val="minor"/>
    </font>
    <font>
      <b/>
      <sz val="11"/>
      <color theme="0"/>
      <name val="Franklin Gothic Medium"/>
      <family val="2"/>
      <scheme val="minor"/>
    </font>
    <font>
      <sz val="24"/>
      <color theme="4"/>
      <name val="Euphemia"/>
      <family val="2"/>
      <scheme val="major"/>
    </font>
    <font>
      <sz val="14"/>
      <color theme="0" tint="-0.34998626667073579"/>
      <name val="Euphemia"/>
      <family val="2"/>
      <scheme val="major"/>
    </font>
    <font>
      <sz val="18"/>
      <color theme="1" tint="0.34998626667073579"/>
      <name val="Franklin Gothic Medium"/>
      <family val="2"/>
      <scheme val="minor"/>
    </font>
    <font>
      <sz val="20"/>
      <color theme="0" tint="-0.34998626667073579"/>
      <name val="Euphemia"/>
      <family val="2"/>
      <scheme val="major"/>
    </font>
    <font>
      <sz val="20"/>
      <color theme="0" tint="-0.34998626667073579"/>
      <name val="Franklin Gothic Medium"/>
      <family val="2"/>
      <scheme val="minor"/>
    </font>
    <font>
      <sz val="14"/>
      <color theme="0" tint="-0.34998626667073579"/>
      <name val="Franklin Gothic Medium"/>
      <family val="2"/>
      <scheme val="minor"/>
    </font>
    <font>
      <sz val="12"/>
      <color theme="0" tint="-0.34998626667073579"/>
      <name val="Franklin Gothic Medium"/>
      <family val="2"/>
      <scheme val="minor"/>
    </font>
    <font>
      <sz val="11"/>
      <color theme="4" tint="-0.249977111117893"/>
      <name val="Franklin Gothic Medium"/>
      <family val="2"/>
      <scheme val="minor"/>
    </font>
    <font>
      <sz val="14"/>
      <color theme="3" tint="0.499984740745262"/>
      <name val="Franklin Gothic Medium"/>
      <family val="2"/>
      <scheme val="minor"/>
    </font>
    <font>
      <b/>
      <sz val="9"/>
      <color theme="0"/>
      <name val="Franklin Gothic Medium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1" tint="0.34998626667073579"/>
      </left>
      <right/>
      <top/>
      <bottom/>
      <diagonal/>
    </border>
    <border>
      <left/>
      <right style="medium">
        <color theme="1" tint="0.34998626667073579"/>
      </right>
      <top/>
      <bottom/>
      <diagonal/>
    </border>
    <border>
      <left style="medium">
        <color theme="1" tint="0.34998626667073579"/>
      </left>
      <right/>
      <top/>
      <bottom style="medium">
        <color theme="1" tint="0.34998626667073579"/>
      </bottom>
      <diagonal/>
    </border>
    <border>
      <left/>
      <right style="medium">
        <color theme="1" tint="0.34998626667073579"/>
      </right>
      <top/>
      <bottom style="medium">
        <color theme="1" tint="0.34998626667073579"/>
      </bottom>
      <diagonal/>
    </border>
    <border>
      <left/>
      <right/>
      <top/>
      <bottom style="dashed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/>
      <bottom/>
      <diagonal/>
    </border>
    <border>
      <left/>
      <right/>
      <top/>
      <bottom style="medium">
        <color theme="1" tint="0.34998626667073579"/>
      </bottom>
      <diagonal/>
    </border>
    <border>
      <left style="medium">
        <color theme="1" tint="0.34998626667073579"/>
      </left>
      <right/>
      <top style="dashed">
        <color theme="1" tint="0.34998626667073579"/>
      </top>
      <bottom/>
      <diagonal/>
    </border>
    <border>
      <left/>
      <right style="medium">
        <color theme="1" tint="0.34998626667073579"/>
      </right>
      <top style="dashed">
        <color theme="1" tint="0.34998626667073579"/>
      </top>
      <bottom/>
      <diagonal/>
    </border>
    <border>
      <left/>
      <right/>
      <top style="dashed">
        <color theme="1" tint="0.34998626667073579"/>
      </top>
      <bottom/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 style="medium">
        <color theme="0" tint="-0.34998626667073579"/>
      </left>
      <right style="thin">
        <color theme="0" tint="-0.14996795556505021"/>
      </right>
      <top style="medium">
        <color theme="0" tint="-0.34998626667073579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34998626667073579"/>
      </right>
      <top style="medium">
        <color theme="0" tint="-0.34998626667073579"/>
      </top>
      <bottom style="thin">
        <color theme="0" tint="-0.14996795556505021"/>
      </bottom>
      <diagonal/>
    </border>
    <border>
      <left style="medium">
        <color theme="0" tint="-0.34998626667073579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 tint="-0.34998626667073579"/>
      </left>
      <right style="thin">
        <color theme="0" tint="-0.14996795556505021"/>
      </right>
      <top style="thin">
        <color theme="0" tint="-0.14996795556505021"/>
      </top>
      <bottom style="medium">
        <color theme="0" tint="-0.34998626667073579"/>
      </bottom>
      <diagonal/>
    </border>
    <border>
      <left style="thin">
        <color theme="0" tint="-0.14996795556505021"/>
      </left>
      <right style="medium">
        <color theme="0" tint="-0.34998626667073579"/>
      </right>
      <top style="thin">
        <color theme="0" tint="-0.14996795556505021"/>
      </top>
      <bottom style="medium">
        <color theme="0" tint="-0.34998626667073579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 style="dashed">
        <color theme="1" tint="0.34998626667073579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/>
      <bottom style="dashed">
        <color theme="1" tint="0.34998626667073579"/>
      </bottom>
      <diagonal/>
    </border>
    <border>
      <left style="medium">
        <color theme="1" tint="0.34998626667073579"/>
      </left>
      <right/>
      <top/>
      <bottom style="dashed">
        <color theme="1" tint="0.34998626667073579"/>
      </bottom>
      <diagonal/>
    </border>
    <border>
      <left/>
      <right style="medium">
        <color theme="1" tint="0.34998626667073579"/>
      </right>
      <top/>
      <bottom style="dashed">
        <color theme="1" tint="0.34998626667073579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</borders>
  <cellStyleXfs count="9">
    <xf numFmtId="0" fontId="0" fillId="0" borderId="0" applyFill="0" applyBorder="0">
      <alignment vertical="center"/>
    </xf>
    <xf numFmtId="165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0" applyNumberFormat="0" applyFill="0" applyBorder="0" applyAlignment="0" applyProtection="0"/>
    <xf numFmtId="0" fontId="17" fillId="2" borderId="0">
      <alignment horizontal="center" vertical="center"/>
    </xf>
    <xf numFmtId="166" fontId="12" fillId="0" borderId="7">
      <alignment horizontal="center" vertical="center"/>
    </xf>
    <xf numFmtId="165" fontId="14" fillId="0" borderId="0">
      <alignment horizontal="left" vertical="center" indent="1"/>
    </xf>
    <xf numFmtId="0" fontId="16" fillId="0" borderId="0" applyNumberFormat="0" applyFill="0" applyBorder="0" applyAlignment="0" applyProtection="0"/>
  </cellStyleXfs>
  <cellXfs count="79">
    <xf numFmtId="0" fontId="0" fillId="0" borderId="0" xfId="0">
      <alignment vertical="center"/>
    </xf>
    <xf numFmtId="0" fontId="0" fillId="0" borderId="0" xfId="0" applyAlignment="1">
      <alignment horizont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165" fontId="0" fillId="0" borderId="0" xfId="1" applyFont="1"/>
    <xf numFmtId="0" fontId="0" fillId="0" borderId="0" xfId="0" applyAlignment="1">
      <alignment horizontal="center" vertical="center"/>
    </xf>
    <xf numFmtId="9" fontId="6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1"/>
    </xf>
    <xf numFmtId="0" fontId="8" fillId="0" borderId="0" xfId="2"/>
    <xf numFmtId="0" fontId="9" fillId="0" borderId="2" xfId="3"/>
    <xf numFmtId="0" fontId="9" fillId="0" borderId="2" xfId="3" applyFill="1"/>
    <xf numFmtId="0" fontId="2" fillId="0" borderId="0" xfId="0" applyFont="1" applyAlignment="1"/>
    <xf numFmtId="0" fontId="7" fillId="2" borderId="1" xfId="0" applyFont="1" applyFill="1" applyBorder="1" applyAlignment="1">
      <alignment vertical="center"/>
    </xf>
    <xf numFmtId="9" fontId="13" fillId="0" borderId="0" xfId="1" applyNumberFormat="1" applyFont="1" applyAlignment="1">
      <alignment horizontal="left" vertical="center" indent="1"/>
    </xf>
    <xf numFmtId="0" fontId="0" fillId="0" borderId="0" xfId="0" applyBorder="1">
      <alignment vertical="center"/>
    </xf>
    <xf numFmtId="9" fontId="6" fillId="0" borderId="0" xfId="0" applyNumberFormat="1" applyFont="1" applyBorder="1" applyAlignment="1">
      <alignment horizontal="left" vertical="center" indent="1"/>
    </xf>
    <xf numFmtId="0" fontId="0" fillId="0" borderId="0" xfId="0" applyBorder="1" applyAlignment="1">
      <alignment horizontal="left" indent="1"/>
    </xf>
    <xf numFmtId="0" fontId="0" fillId="0" borderId="9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165" fontId="0" fillId="0" borderId="13" xfId="1" applyFont="1" applyFill="1" applyBorder="1" applyAlignment="1">
      <alignment horizontal="center" vertical="center"/>
    </xf>
    <xf numFmtId="164" fontId="0" fillId="0" borderId="14" xfId="0" applyNumberFormat="1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165" fontId="0" fillId="0" borderId="14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indent="1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0" fontId="9" fillId="0" borderId="2" xfId="3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18" xfId="0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0" xfId="0" applyBorder="1" applyAlignment="1">
      <alignment horizontal="left" vertical="center" indent="1"/>
    </xf>
    <xf numFmtId="0" fontId="0" fillId="0" borderId="14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164" fontId="0" fillId="0" borderId="14" xfId="0" applyNumberFormat="1" applyFill="1" applyBorder="1" applyAlignment="1">
      <alignment vertical="center"/>
    </xf>
    <xf numFmtId="0" fontId="9" fillId="0" borderId="22" xfId="3" applyBorder="1"/>
    <xf numFmtId="165" fontId="14" fillId="0" borderId="23" xfId="7" applyBorder="1" applyAlignment="1">
      <alignment horizontal="left" vertical="center" indent="1"/>
    </xf>
    <xf numFmtId="0" fontId="0" fillId="0" borderId="8" xfId="0" applyBorder="1" applyAlignment="1"/>
    <xf numFmtId="0" fontId="0" fillId="0" borderId="24" xfId="0" applyBorder="1">
      <alignment vertical="center"/>
    </xf>
    <xf numFmtId="0" fontId="0" fillId="0" borderId="8" xfId="0" applyBorder="1" applyAlignment="1">
      <alignment horizontal="left" indent="1"/>
    </xf>
    <xf numFmtId="166" fontId="12" fillId="0" borderId="4" xfId="6" applyBorder="1">
      <alignment horizontal="center" vertical="center"/>
    </xf>
    <xf numFmtId="166" fontId="12" fillId="0" borderId="25" xfId="6" applyBorder="1" applyAlignment="1">
      <alignment horizontal="center" vertical="center"/>
    </xf>
    <xf numFmtId="166" fontId="12" fillId="0" borderId="25" xfId="6" applyBorder="1">
      <alignment horizontal="center" vertical="center"/>
    </xf>
    <xf numFmtId="0" fontId="10" fillId="0" borderId="0" xfId="4" applyAlignment="1">
      <alignment vertical="center"/>
    </xf>
    <xf numFmtId="0" fontId="17" fillId="2" borderId="28" xfId="5" applyBorder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0" fontId="0" fillId="0" borderId="13" xfId="0" applyFill="1" applyBorder="1" applyAlignment="1">
      <alignment horizontal="left" vertical="center" indent="1"/>
    </xf>
    <xf numFmtId="0" fontId="0" fillId="0" borderId="14" xfId="0" applyFill="1" applyBorder="1" applyAlignment="1">
      <alignment horizontal="left" vertical="center" indent="1"/>
    </xf>
    <xf numFmtId="165" fontId="14" fillId="0" borderId="23" xfId="1" applyNumberFormat="1" applyFont="1" applyBorder="1" applyAlignment="1">
      <alignment horizontal="left" vertical="center" indent="1"/>
    </xf>
    <xf numFmtId="167" fontId="0" fillId="0" borderId="13" xfId="0" applyNumberFormat="1" applyFill="1" applyBorder="1" applyAlignment="1">
      <alignment vertical="center"/>
    </xf>
    <xf numFmtId="167" fontId="0" fillId="0" borderId="14" xfId="0" applyNumberFormat="1" applyFill="1" applyBorder="1" applyAlignment="1">
      <alignment vertical="center"/>
    </xf>
    <xf numFmtId="167" fontId="0" fillId="0" borderId="21" xfId="0" applyNumberFormat="1" applyBorder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0" fontId="0" fillId="0" borderId="14" xfId="0" applyFill="1" applyBorder="1" applyAlignment="1">
      <alignment horizontal="left" vertical="center" indent="1"/>
    </xf>
    <xf numFmtId="0" fontId="0" fillId="0" borderId="14" xfId="0" applyFill="1" applyBorder="1" applyAlignment="1">
      <alignment vertical="center"/>
    </xf>
    <xf numFmtId="0" fontId="11" fillId="0" borderId="2" xfId="3" applyNumberFormat="1" applyFont="1" applyFill="1" applyAlignment="1">
      <alignment horizontal="center" vertical="center"/>
    </xf>
    <xf numFmtId="165" fontId="14" fillId="0" borderId="10" xfId="7" applyBorder="1" applyAlignment="1">
      <alignment horizontal="left" vertical="center" indent="1"/>
    </xf>
    <xf numFmtId="165" fontId="14" fillId="0" borderId="12" xfId="7" applyBorder="1" applyAlignment="1">
      <alignment horizontal="left" vertical="center" indent="1"/>
    </xf>
    <xf numFmtId="165" fontId="14" fillId="0" borderId="11" xfId="7" applyBorder="1" applyAlignment="1">
      <alignment horizontal="left" vertical="center" indent="1"/>
    </xf>
    <xf numFmtId="166" fontId="12" fillId="0" borderId="26" xfId="6" applyBorder="1">
      <alignment horizontal="center" vertical="center"/>
    </xf>
    <xf numFmtId="166" fontId="12" fillId="0" borderId="7" xfId="6" applyBorder="1">
      <alignment horizontal="center" vertical="center"/>
    </xf>
    <xf numFmtId="166" fontId="12" fillId="0" borderId="27" xfId="6" applyBorder="1">
      <alignment horizontal="center" vertical="center"/>
    </xf>
    <xf numFmtId="0" fontId="0" fillId="0" borderId="3" xfId="0" applyBorder="1" applyAlignment="1">
      <alignment horizontal="left" indent="1"/>
    </xf>
    <xf numFmtId="0" fontId="0" fillId="0" borderId="0" xfId="0" applyBorder="1" applyAlignment="1">
      <alignment horizontal="left" indent="1"/>
    </xf>
    <xf numFmtId="0" fontId="0" fillId="0" borderId="4" xfId="0" applyBorder="1" applyAlignment="1">
      <alignment horizontal="left" indent="1"/>
    </xf>
    <xf numFmtId="0" fontId="17" fillId="2" borderId="29" xfId="5" applyBorder="1">
      <alignment horizontal="center" vertical="center"/>
    </xf>
    <xf numFmtId="0" fontId="17" fillId="2" borderId="30" xfId="5" applyBorder="1">
      <alignment horizontal="center" vertical="center"/>
    </xf>
    <xf numFmtId="0" fontId="17" fillId="2" borderId="31" xfId="5" applyBorder="1">
      <alignment horizontal="center" vertical="center"/>
    </xf>
    <xf numFmtId="0" fontId="7" fillId="2" borderId="1" xfId="0" applyFont="1" applyFill="1" applyBorder="1" applyAlignment="1">
      <alignment vertical="center"/>
    </xf>
    <xf numFmtId="0" fontId="0" fillId="0" borderId="13" xfId="0" applyFill="1" applyBorder="1" applyAlignment="1">
      <alignment vertical="center"/>
    </xf>
  </cellXfs>
  <cellStyles count="9">
    <cellStyle name="En-tête de mesure clé" xfId="5"/>
    <cellStyle name="Normal" xfId="0" builtinId="0" customBuiltin="1"/>
    <cellStyle name="Pourcentage" xfId="1" builtinId="5" customBuiltin="1"/>
    <cellStyle name="Pourcentage de mesure clé" xfId="7"/>
    <cellStyle name="Titre" xfId="2" builtinId="15" customBuiltin="1"/>
    <cellStyle name="Titre 1" xfId="3" builtinId="16" customBuiltin="1"/>
    <cellStyle name="Titre 2" xfId="4" builtinId="17" customBuiltin="1"/>
    <cellStyle name="Titre 3" xfId="8" builtinId="18" customBuiltin="1"/>
    <cellStyle name="Valeur de mesure clé" xfId="6"/>
  </cellStyles>
  <dxfs count="7"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180973</xdr:colOff>
      <xdr:row>1</xdr:row>
      <xdr:rowOff>47626</xdr:rowOff>
    </xdr:from>
    <xdr:to>
      <xdr:col>14</xdr:col>
      <xdr:colOff>619124</xdr:colOff>
      <xdr:row>4</xdr:row>
      <xdr:rowOff>95250</xdr:rowOff>
    </xdr:to>
    <xdr:sp macro="" textlink="">
      <xdr:nvSpPr>
        <xdr:cNvPr id="10" name="Conseil d’entrée de données" descr="Sélectionnez l’année du rapport financier à afficher." title="Conseil"/>
        <xdr:cNvSpPr/>
      </xdr:nvSpPr>
      <xdr:spPr>
        <a:xfrm>
          <a:off x="9163048" y="152401"/>
          <a:ext cx="1123951" cy="923924"/>
        </a:xfrm>
        <a:prstGeom prst="wedgeRectCallout">
          <a:avLst>
            <a:gd name="adj1" fmla="val -77578"/>
            <a:gd name="adj2" fmla="val -22074"/>
          </a:avLst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1050"/>
            <a:t>Sélectionnez l’année du rapport financier à afficher.</a:t>
          </a:r>
          <a:endParaRPr lang="en-US" sz="1050" baseline="0"/>
        </a:p>
      </xdr:txBody>
    </xdr:sp>
    <xdr:clientData fPrintsWithSheet="0"/>
  </xdr:twoCellAnchor>
  <xdr:twoCellAnchor>
    <xdr:from>
      <xdr:col>12</xdr:col>
      <xdr:colOff>276223</xdr:colOff>
      <xdr:row>5</xdr:row>
      <xdr:rowOff>171450</xdr:rowOff>
    </xdr:from>
    <xdr:to>
      <xdr:col>14</xdr:col>
      <xdr:colOff>419100</xdr:colOff>
      <xdr:row>10</xdr:row>
      <xdr:rowOff>142875</xdr:rowOff>
    </xdr:to>
    <xdr:sp macro="" textlink="">
      <xdr:nvSpPr>
        <xdr:cNvPr id="3" name="Conseil d’entrée de données" descr="Sélectionnez les mesures de votre rapport sur la feuille de calcul Paramètres des mesures clés." title="Conseil"/>
        <xdr:cNvSpPr/>
      </xdr:nvSpPr>
      <xdr:spPr>
        <a:xfrm>
          <a:off x="11706223" y="1457325"/>
          <a:ext cx="1476377" cy="1504950"/>
        </a:xfrm>
        <a:prstGeom prst="wedgeRectCallout">
          <a:avLst>
            <a:gd name="adj1" fmla="val -68256"/>
            <a:gd name="adj2" fmla="val -24513"/>
          </a:avLst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105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Sélectionnez les mesures pour votre rapport sur la feuille de calcul Paramètres des mesures clés.</a:t>
          </a:r>
          <a:endParaRPr lang="en-US" sz="1050" baseline="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476248</xdr:colOff>
      <xdr:row>2</xdr:row>
      <xdr:rowOff>0</xdr:rowOff>
    </xdr:from>
    <xdr:to>
      <xdr:col>5</xdr:col>
      <xdr:colOff>590549</xdr:colOff>
      <xdr:row>6</xdr:row>
      <xdr:rowOff>28575</xdr:rowOff>
    </xdr:to>
    <xdr:sp macro="" textlink="">
      <xdr:nvSpPr>
        <xdr:cNvPr id="2" name="Conseil d’entrée de données" descr="Sélectionnez les mesures clés de votre rapport financier." title="Conseil"/>
        <xdr:cNvSpPr/>
      </xdr:nvSpPr>
      <xdr:spPr>
        <a:xfrm>
          <a:off x="3419473" y="590550"/>
          <a:ext cx="1485901" cy="1019175"/>
        </a:xfrm>
        <a:prstGeom prst="wedgeRectCallout">
          <a:avLst>
            <a:gd name="adj1" fmla="val -68256"/>
            <a:gd name="adj2" fmla="val -24513"/>
          </a:avLst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1050" baseline="0"/>
            <a:t>Sélectionnez les mesures clés pour votre rapport financier.</a:t>
          </a:r>
          <a:endParaRPr lang="en-US" sz="105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Annual Financial Report">
      <a:dk1>
        <a:sysClr val="windowText" lastClr="000000"/>
      </a:dk1>
      <a:lt1>
        <a:sysClr val="window" lastClr="FFFFFF"/>
      </a:lt1>
      <a:dk2>
        <a:srgbClr val="000000"/>
      </a:dk2>
      <a:lt2>
        <a:srgbClr val="E9EAEA"/>
      </a:lt2>
      <a:accent1>
        <a:srgbClr val="52B86E"/>
      </a:accent1>
      <a:accent2>
        <a:srgbClr val="F7901E"/>
      </a:accent2>
      <a:accent3>
        <a:srgbClr val="308DBB"/>
      </a:accent3>
      <a:accent4>
        <a:srgbClr val="EEB330"/>
      </a:accent4>
      <a:accent5>
        <a:srgbClr val="915B97"/>
      </a:accent5>
      <a:accent6>
        <a:srgbClr val="E35856"/>
      </a:accent6>
      <a:hlink>
        <a:srgbClr val="308DBB"/>
      </a:hlink>
      <a:folHlink>
        <a:srgbClr val="915B97"/>
      </a:folHlink>
    </a:clrScheme>
    <a:fontScheme name="Annual Financial Report">
      <a:majorFont>
        <a:latin typeface="Euphemia"/>
        <a:ea typeface=""/>
        <a:cs typeface=""/>
      </a:majorFont>
      <a:minorFont>
        <a:latin typeface="Franklin Gothic Medium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9050">
          <a:solidFill>
            <a:schemeClr val="tx1">
              <a:lumMod val="65000"/>
              <a:lumOff val="35000"/>
            </a:schemeClr>
          </a:solidFill>
        </a:ln>
      </a:spPr>
      <a:bodyPr vertOverflow="clip" horzOverflow="clip" rtlCol="0" anchor="ctr"/>
      <a:lstStyle>
        <a:defPPr algn="l">
          <a:defRPr sz="105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2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/>
    <pageSetUpPr autoPageBreaks="0" fitToPage="1"/>
  </sheetPr>
  <dimension ref="B1:O40"/>
  <sheetViews>
    <sheetView showGridLines="0" tabSelected="1" topLeftCell="A8" workbookViewId="0">
      <selection activeCell="K2" sqref="K2:L2"/>
    </sheetView>
  </sheetViews>
  <sheetFormatPr baseColWidth="10" defaultColWidth="9.1640625" defaultRowHeight="18.75" customHeight="1" x14ac:dyDescent="0.2"/>
  <cols>
    <col min="1" max="1" width="1.6640625" customWidth="1"/>
    <col min="2" max="2" width="32" customWidth="1"/>
    <col min="3" max="3" width="2.5" customWidth="1"/>
    <col min="4" max="4" width="32.83203125" customWidth="1"/>
    <col min="5" max="5" width="2.5" customWidth="1"/>
    <col min="6" max="6" width="28.83203125" customWidth="1"/>
    <col min="7" max="7" width="2.5" customWidth="1"/>
    <col min="8" max="8" width="21.83203125" customWidth="1"/>
    <col min="9" max="9" width="2.5" customWidth="1"/>
    <col min="10" max="10" width="7.5" customWidth="1"/>
    <col min="11" max="11" width="1.5" customWidth="1"/>
    <col min="12" max="12" width="15.5" customWidth="1"/>
    <col min="13" max="13" width="8.5" customWidth="1"/>
    <col min="15" max="16" width="10" customWidth="1"/>
  </cols>
  <sheetData>
    <row r="1" spans="2:15" ht="8.25" customHeight="1" thickBot="1" x14ac:dyDescent="0.25"/>
    <row r="2" spans="2:15" ht="38.25" customHeight="1" thickBot="1" x14ac:dyDescent="0.45">
      <c r="B2" s="10" t="s">
        <v>1</v>
      </c>
      <c r="J2" s="3"/>
      <c r="K2" s="64">
        <f ca="1">YEAR(TODAY())</f>
        <v>2016</v>
      </c>
      <c r="L2" s="64"/>
    </row>
    <row r="3" spans="2:15" ht="24" customHeight="1" x14ac:dyDescent="0.2">
      <c r="B3" s="52" t="s">
        <v>2</v>
      </c>
    </row>
    <row r="4" spans="2:15" ht="6.75" customHeight="1" thickBot="1" x14ac:dyDescent="0.25"/>
    <row r="5" spans="2:15" ht="24" customHeight="1" thickBot="1" x14ac:dyDescent="0.3">
      <c r="B5" s="11" t="s">
        <v>3</v>
      </c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2:15" s="16" customFormat="1" ht="18.75" customHeight="1" thickBot="1" x14ac:dyDescent="0.3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5" ht="22.5" customHeight="1" x14ac:dyDescent="0.15">
      <c r="B7" s="53" t="str">
        <f>Calculs!B8</f>
        <v>MESURE 4</v>
      </c>
      <c r="C7" s="13"/>
      <c r="D7" s="53" t="str">
        <f>Calculs!B9</f>
        <v>MESURE 7</v>
      </c>
      <c r="E7" s="13"/>
      <c r="F7" s="53" t="str">
        <f>Calculs!B10</f>
        <v>MESURE 3</v>
      </c>
      <c r="G7" s="13"/>
      <c r="H7" s="53" t="str">
        <f>Calculs!B11</f>
        <v>MESURE 10</v>
      </c>
      <c r="I7" s="13"/>
      <c r="J7" s="74" t="str">
        <f>Calculs!B12</f>
        <v>MESURE 8</v>
      </c>
      <c r="K7" s="75"/>
      <c r="L7" s="76"/>
      <c r="M7" s="13"/>
    </row>
    <row r="8" spans="2:15" ht="42" customHeight="1" x14ac:dyDescent="0.2">
      <c r="B8" s="50">
        <f ca="1">IFERROR(Calculs!G8,"")</f>
        <v>5</v>
      </c>
      <c r="C8" s="49"/>
      <c r="D8" s="50">
        <f ca="1">IFERROR(Calculs!G9,"")</f>
        <v>90</v>
      </c>
      <c r="F8" s="50">
        <f ca="1">IFERROR(Calculs!G10,"")</f>
        <v>26</v>
      </c>
      <c r="H8" s="51">
        <f ca="1">IFERROR(Calculs!G11,"")</f>
        <v>35</v>
      </c>
      <c r="I8" s="16"/>
      <c r="J8" s="68">
        <f ca="1">IFERROR(Calculs!G12,"")</f>
        <v>8</v>
      </c>
      <c r="K8" s="69"/>
      <c r="L8" s="70"/>
    </row>
    <row r="9" spans="2:15" s="6" customFormat="1" ht="18.75" customHeight="1" x14ac:dyDescent="0.2">
      <c r="B9" s="57">
        <f ca="1">Calculs!H8</f>
        <v>-0.92647058823529416</v>
      </c>
      <c r="C9" s="15"/>
      <c r="D9" s="45">
        <f ca="1">Calculs!H9</f>
        <v>2.3333333333333335</v>
      </c>
      <c r="E9" s="7"/>
      <c r="F9" s="45">
        <f ca="1">Calculs!H10</f>
        <v>-0.42222222222222228</v>
      </c>
      <c r="G9" s="7"/>
      <c r="H9" s="45">
        <f ca="1">Calculs!H11</f>
        <v>-2.777777777777779E-2</v>
      </c>
      <c r="I9" s="17"/>
      <c r="J9" s="65">
        <f ca="1">Calculs!H12</f>
        <v>-0.70370370370370372</v>
      </c>
      <c r="K9" s="66"/>
      <c r="L9" s="67"/>
      <c r="M9" s="8"/>
      <c r="O9"/>
    </row>
    <row r="10" spans="2:15" ht="18.75" customHeight="1" x14ac:dyDescent="0.2">
      <c r="B10" s="46"/>
      <c r="C10" s="9"/>
      <c r="D10" s="46"/>
      <c r="E10" s="9"/>
      <c r="F10" s="46"/>
      <c r="G10" s="9"/>
      <c r="H10" s="48"/>
      <c r="I10" s="18"/>
      <c r="J10" s="71"/>
      <c r="K10" s="72"/>
      <c r="L10" s="73"/>
      <c r="M10" s="9"/>
    </row>
    <row r="11" spans="2:15" ht="18.75" customHeight="1" thickBot="1" x14ac:dyDescent="0.25">
      <c r="B11" s="47"/>
      <c r="D11" s="47"/>
      <c r="F11" s="47"/>
      <c r="H11" s="47"/>
      <c r="J11" s="20"/>
      <c r="K11" s="19"/>
      <c r="L11" s="21"/>
    </row>
    <row r="12" spans="2:15" ht="18.75" customHeight="1" thickBot="1" x14ac:dyDescent="0.25"/>
    <row r="13" spans="2:15" ht="24" customHeight="1" thickBot="1" x14ac:dyDescent="0.3">
      <c r="B13" s="12" t="s">
        <v>4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5" spans="2:15" ht="18.75" customHeight="1" x14ac:dyDescent="0.2">
      <c r="B15" s="28" t="s">
        <v>5</v>
      </c>
      <c r="C15" s="14"/>
      <c r="D15" s="54" t="str">
        <f ca="1">"CETTE ANNÉE ("&amp;AnnéeSélectionnée&amp;")"</f>
        <v>CETTE ANNÉE (2016)</v>
      </c>
      <c r="E15" s="14"/>
      <c r="F15" s="54" t="str">
        <f ca="1">"ANNÉE DERNIÈRE ("&amp;AnnéeSélectionnée-1&amp;")"</f>
        <v>ANNÉE DERNIÈRE (2015)</v>
      </c>
      <c r="G15" s="14"/>
      <c r="H15" s="22" t="s">
        <v>6</v>
      </c>
      <c r="I15" s="77" t="s">
        <v>7</v>
      </c>
      <c r="J15" s="77"/>
      <c r="K15" s="77"/>
      <c r="L15" s="77"/>
    </row>
    <row r="16" spans="2:15" ht="18.75" customHeight="1" x14ac:dyDescent="0.2">
      <c r="B16" s="55" t="str">
        <f>Calculs!B15</f>
        <v>MESURE 1</v>
      </c>
      <c r="C16" s="42"/>
      <c r="D16" s="58">
        <f ca="1">IF($B16="","",Calculs!G15)</f>
        <v>40</v>
      </c>
      <c r="E16" s="58"/>
      <c r="F16" s="58">
        <f ca="1">IF($B16="","",Calculs!F15)</f>
        <v>14</v>
      </c>
      <c r="G16" s="23"/>
      <c r="H16" s="24">
        <f t="shared" ref="H16:H40" ca="1" si="0">IFERROR(D16/F16-1,"")</f>
        <v>1.8571428571428572</v>
      </c>
      <c r="I16" s="78"/>
      <c r="J16" s="78"/>
      <c r="K16" s="78"/>
      <c r="L16" s="78"/>
    </row>
    <row r="17" spans="2:12" ht="18.75" customHeight="1" x14ac:dyDescent="0.2">
      <c r="B17" s="62" t="str">
        <f>Calculs!B16</f>
        <v>MESURE 2</v>
      </c>
      <c r="C17" s="62"/>
      <c r="D17" s="59">
        <f ca="1">IF($B17="","",Calculs!G16)</f>
        <v>61</v>
      </c>
      <c r="E17" s="59"/>
      <c r="F17" s="59">
        <f ca="1">IF($B17="","",Calculs!F16)</f>
        <v>98</v>
      </c>
      <c r="G17" s="26"/>
      <c r="H17" s="27">
        <f t="shared" ca="1" si="0"/>
        <v>-0.37755102040816324</v>
      </c>
      <c r="I17" s="63"/>
      <c r="J17" s="63"/>
      <c r="K17" s="63"/>
      <c r="L17" s="63"/>
    </row>
    <row r="18" spans="2:12" ht="18.75" customHeight="1" x14ac:dyDescent="0.2">
      <c r="B18" s="62" t="str">
        <f>Calculs!B17</f>
        <v>MESURE 3</v>
      </c>
      <c r="C18" s="62"/>
      <c r="D18" s="59">
        <f ca="1">IF($B18="","",Calculs!G17)</f>
        <v>26</v>
      </c>
      <c r="E18" s="59"/>
      <c r="F18" s="59">
        <f ca="1">IF($B18="","",Calculs!F17)</f>
        <v>45</v>
      </c>
      <c r="G18" s="26"/>
      <c r="H18" s="27">
        <f t="shared" ca="1" si="0"/>
        <v>-0.42222222222222228</v>
      </c>
      <c r="I18" s="63"/>
      <c r="J18" s="63"/>
      <c r="K18" s="63"/>
      <c r="L18" s="63"/>
    </row>
    <row r="19" spans="2:12" ht="18.75" customHeight="1" x14ac:dyDescent="0.2">
      <c r="B19" s="56" t="str">
        <f>Calculs!B18</f>
        <v>MESURE 4</v>
      </c>
      <c r="C19" s="41"/>
      <c r="D19" s="59">
        <f ca="1">IF($B19="","",Calculs!G18)</f>
        <v>5</v>
      </c>
      <c r="E19" s="59"/>
      <c r="F19" s="59">
        <f ca="1">IF($B19="","",Calculs!F18)</f>
        <v>68</v>
      </c>
      <c r="G19" s="26"/>
      <c r="H19" s="27">
        <f t="shared" ca="1" si="0"/>
        <v>-0.92647058823529416</v>
      </c>
      <c r="I19" s="63"/>
      <c r="J19" s="63"/>
      <c r="K19" s="63"/>
      <c r="L19" s="63"/>
    </row>
    <row r="20" spans="2:12" ht="18.75" customHeight="1" x14ac:dyDescent="0.2">
      <c r="B20" s="56" t="str">
        <f>Calculs!B19</f>
        <v>MESURE 5</v>
      </c>
      <c r="C20" s="41"/>
      <c r="D20" s="59">
        <f ca="1">IF($B20="","",Calculs!G19)</f>
        <v>1</v>
      </c>
      <c r="E20" s="59"/>
      <c r="F20" s="59">
        <f ca="1">IF($B20="","",Calculs!F19)</f>
        <v>44</v>
      </c>
      <c r="G20" s="26"/>
      <c r="H20" s="27">
        <f t="shared" ca="1" si="0"/>
        <v>-0.97727272727272729</v>
      </c>
      <c r="I20" s="63"/>
      <c r="J20" s="63"/>
      <c r="K20" s="63"/>
      <c r="L20" s="63"/>
    </row>
    <row r="21" spans="2:12" ht="18.75" customHeight="1" x14ac:dyDescent="0.2">
      <c r="B21" s="56" t="str">
        <f>Calculs!B20</f>
        <v>MESURE 6</v>
      </c>
      <c r="C21" s="41"/>
      <c r="D21" s="59">
        <f ca="1">IF($B21="","",Calculs!G20)</f>
        <v>30</v>
      </c>
      <c r="E21" s="59"/>
      <c r="F21" s="59">
        <f ca="1">IF($B21="","",Calculs!F20)</f>
        <v>57</v>
      </c>
      <c r="G21" s="26"/>
      <c r="H21" s="27">
        <f t="shared" ca="1" si="0"/>
        <v>-0.47368421052631582</v>
      </c>
      <c r="I21" s="63"/>
      <c r="J21" s="63"/>
      <c r="K21" s="63"/>
      <c r="L21" s="63"/>
    </row>
    <row r="22" spans="2:12" ht="18.75" customHeight="1" x14ac:dyDescent="0.2">
      <c r="B22" s="56" t="str">
        <f>Calculs!B21</f>
        <v>MESURE 7</v>
      </c>
      <c r="C22" s="41"/>
      <c r="D22" s="59">
        <f ca="1">IF($B22="","",Calculs!G21)</f>
        <v>90</v>
      </c>
      <c r="E22" s="59"/>
      <c r="F22" s="59">
        <f ca="1">IF($B22="","",Calculs!F21)</f>
        <v>27</v>
      </c>
      <c r="G22" s="26"/>
      <c r="H22" s="27">
        <f t="shared" ca="1" si="0"/>
        <v>2.3333333333333335</v>
      </c>
      <c r="I22" s="63"/>
      <c r="J22" s="63"/>
      <c r="K22" s="63"/>
      <c r="L22" s="63"/>
    </row>
    <row r="23" spans="2:12" ht="18.75" customHeight="1" x14ac:dyDescent="0.2">
      <c r="B23" s="56" t="str">
        <f>Calculs!B22</f>
        <v>MESURE 8</v>
      </c>
      <c r="C23" s="41"/>
      <c r="D23" s="59">
        <f ca="1">IF($B23="","",Calculs!G22)</f>
        <v>8</v>
      </c>
      <c r="E23" s="59"/>
      <c r="F23" s="59">
        <f ca="1">IF($B23="","",Calculs!F22)</f>
        <v>27</v>
      </c>
      <c r="G23" s="26"/>
      <c r="H23" s="27">
        <f t="shared" ca="1" si="0"/>
        <v>-0.70370370370370372</v>
      </c>
      <c r="I23" s="63"/>
      <c r="J23" s="63"/>
      <c r="K23" s="63"/>
      <c r="L23" s="63"/>
    </row>
    <row r="24" spans="2:12" ht="18.75" customHeight="1" x14ac:dyDescent="0.2">
      <c r="B24" s="56" t="str">
        <f>Calculs!B23</f>
        <v>MESURE 9</v>
      </c>
      <c r="C24" s="41"/>
      <c r="D24" s="59">
        <f ca="1">IF($B24="","",Calculs!G23)</f>
        <v>90</v>
      </c>
      <c r="E24" s="59"/>
      <c r="F24" s="59">
        <f ca="1">IF($B24="","",Calculs!F23)</f>
        <v>38</v>
      </c>
      <c r="G24" s="26"/>
      <c r="H24" s="27">
        <f t="shared" ca="1" si="0"/>
        <v>1.3684210526315788</v>
      </c>
      <c r="I24" s="63"/>
      <c r="J24" s="63"/>
      <c r="K24" s="63"/>
      <c r="L24" s="63"/>
    </row>
    <row r="25" spans="2:12" ht="18.75" customHeight="1" x14ac:dyDescent="0.2">
      <c r="B25" s="56" t="str">
        <f>Calculs!B24</f>
        <v>MESURE 10</v>
      </c>
      <c r="C25" s="41"/>
      <c r="D25" s="59">
        <f ca="1">IF($B25="","",Calculs!G24)</f>
        <v>35</v>
      </c>
      <c r="E25" s="59"/>
      <c r="F25" s="59">
        <f ca="1">IF($B25="","",Calculs!F24)</f>
        <v>36</v>
      </c>
      <c r="G25" s="26"/>
      <c r="H25" s="27">
        <f t="shared" ca="1" si="0"/>
        <v>-2.777777777777779E-2</v>
      </c>
      <c r="I25" s="63"/>
      <c r="J25" s="63"/>
      <c r="K25" s="63"/>
      <c r="L25" s="63"/>
    </row>
    <row r="26" spans="2:12" ht="18.75" customHeight="1" x14ac:dyDescent="0.2">
      <c r="B26" s="56" t="str">
        <f>Calculs!B25</f>
        <v>MESURE 11</v>
      </c>
      <c r="C26" s="41"/>
      <c r="D26" s="59">
        <f ca="1">IF($B26="","",Calculs!G25)</f>
        <v>61</v>
      </c>
      <c r="E26" s="59"/>
      <c r="F26" s="59">
        <f ca="1">IF($B26="","",Calculs!F25)</f>
        <v>44</v>
      </c>
      <c r="G26" s="26"/>
      <c r="H26" s="27">
        <f t="shared" ca="1" si="0"/>
        <v>0.38636363636363646</v>
      </c>
      <c r="I26" s="63"/>
      <c r="J26" s="63"/>
      <c r="K26" s="63"/>
      <c r="L26" s="63"/>
    </row>
    <row r="27" spans="2:12" ht="18.75" customHeight="1" x14ac:dyDescent="0.2">
      <c r="B27" s="56" t="str">
        <f>Calculs!B26</f>
        <v>MESURE 12</v>
      </c>
      <c r="C27" s="41"/>
      <c r="D27" s="59">
        <f ca="1">IF($B27="","",Calculs!G26)</f>
        <v>6</v>
      </c>
      <c r="E27" s="59"/>
      <c r="F27" s="59">
        <f ca="1">IF($B27="","",Calculs!F26)</f>
        <v>85</v>
      </c>
      <c r="G27" s="26"/>
      <c r="H27" s="27">
        <f t="shared" ca="1" si="0"/>
        <v>-0.92941176470588238</v>
      </c>
      <c r="I27" s="63"/>
      <c r="J27" s="63"/>
      <c r="K27" s="63"/>
      <c r="L27" s="63"/>
    </row>
    <row r="28" spans="2:12" ht="18.75" customHeight="1" x14ac:dyDescent="0.2">
      <c r="B28" s="56" t="str">
        <f>Calculs!B27</f>
        <v>MESURE 13</v>
      </c>
      <c r="C28" s="41"/>
      <c r="D28" s="59">
        <f ca="1">IF($B28="","",Calculs!G27)</f>
        <v>63</v>
      </c>
      <c r="E28" s="59"/>
      <c r="F28" s="59">
        <f ca="1">IF($B28="","",Calculs!F27)</f>
        <v>4</v>
      </c>
      <c r="G28" s="26"/>
      <c r="H28" s="27">
        <f t="shared" ca="1" si="0"/>
        <v>14.75</v>
      </c>
      <c r="I28" s="63"/>
      <c r="J28" s="63"/>
      <c r="K28" s="63"/>
      <c r="L28" s="63"/>
    </row>
    <row r="29" spans="2:12" ht="18.75" customHeight="1" x14ac:dyDescent="0.2">
      <c r="B29" s="56" t="str">
        <f>Calculs!B28</f>
        <v>MESURE 14</v>
      </c>
      <c r="C29" s="41"/>
      <c r="D29" s="59">
        <f ca="1">IF($B29="","",Calculs!G28)</f>
        <v>13</v>
      </c>
      <c r="E29" s="59"/>
      <c r="F29" s="59">
        <f ca="1">IF($B29="","",Calculs!F28)</f>
        <v>31</v>
      </c>
      <c r="G29" s="26"/>
      <c r="H29" s="27">
        <f t="shared" ca="1" si="0"/>
        <v>-0.58064516129032251</v>
      </c>
      <c r="I29" s="63"/>
      <c r="J29" s="63"/>
      <c r="K29" s="63"/>
      <c r="L29" s="63"/>
    </row>
    <row r="30" spans="2:12" ht="18.75" customHeight="1" x14ac:dyDescent="0.2">
      <c r="B30" s="56" t="str">
        <f>Calculs!B29</f>
        <v>MESURE 15</v>
      </c>
      <c r="C30" s="41"/>
      <c r="D30" s="25">
        <f ca="1">IF($B30="","",Calculs!G29)</f>
        <v>9</v>
      </c>
      <c r="E30" s="43"/>
      <c r="F30" s="43">
        <f ca="1">IF($B30="","",Calculs!F29)</f>
        <v>56</v>
      </c>
      <c r="G30" s="26"/>
      <c r="H30" s="27">
        <f t="shared" ca="1" si="0"/>
        <v>-0.8392857142857143</v>
      </c>
      <c r="I30" s="63"/>
      <c r="J30" s="63"/>
      <c r="K30" s="63"/>
      <c r="L30" s="63"/>
    </row>
    <row r="31" spans="2:12" ht="18.75" customHeight="1" x14ac:dyDescent="0.2">
      <c r="B31" s="56" t="str">
        <f>Calculs!B30</f>
        <v>MESURE 16</v>
      </c>
      <c r="C31" s="41"/>
      <c r="D31" s="25">
        <f ca="1">IF($B31="","",Calculs!G30)</f>
        <v>6</v>
      </c>
      <c r="E31" s="43"/>
      <c r="F31" s="43">
        <f ca="1">IF($B31="","",Calculs!F30)</f>
        <v>69</v>
      </c>
      <c r="G31" s="26"/>
      <c r="H31" s="27">
        <f t="shared" ca="1" si="0"/>
        <v>-0.91304347826086962</v>
      </c>
      <c r="I31" s="63"/>
      <c r="J31" s="63"/>
      <c r="K31" s="63"/>
      <c r="L31" s="63"/>
    </row>
    <row r="32" spans="2:12" ht="18.75" customHeight="1" x14ac:dyDescent="0.2">
      <c r="B32" s="56" t="str">
        <f>Calculs!B31</f>
        <v>MESURE 17</v>
      </c>
      <c r="C32" s="41"/>
      <c r="D32" s="25">
        <f ca="1">IF($B32="","",Calculs!G31)</f>
        <v>10</v>
      </c>
      <c r="E32" s="43"/>
      <c r="F32" s="43">
        <f ca="1">IF($B32="","",Calculs!F31)</f>
        <v>13</v>
      </c>
      <c r="G32" s="26"/>
      <c r="H32" s="27">
        <f t="shared" ca="1" si="0"/>
        <v>-0.23076923076923073</v>
      </c>
      <c r="I32" s="63"/>
      <c r="J32" s="63"/>
      <c r="K32" s="63"/>
      <c r="L32" s="63"/>
    </row>
    <row r="33" spans="2:12" ht="18.75" customHeight="1" x14ac:dyDescent="0.2">
      <c r="B33" s="56" t="str">
        <f>Calculs!B32</f>
        <v>MESURE 18</v>
      </c>
      <c r="C33" s="41"/>
      <c r="D33" s="25">
        <f ca="1">IF($B33="","",Calculs!G32)</f>
        <v>94</v>
      </c>
      <c r="E33" s="43"/>
      <c r="F33" s="43">
        <f ca="1">IF($B33="","",Calculs!F32)</f>
        <v>36</v>
      </c>
      <c r="G33" s="26"/>
      <c r="H33" s="27">
        <f t="shared" ca="1" si="0"/>
        <v>1.6111111111111112</v>
      </c>
      <c r="I33" s="63"/>
      <c r="J33" s="63"/>
      <c r="K33" s="63"/>
      <c r="L33" s="63"/>
    </row>
    <row r="34" spans="2:12" ht="18.75" customHeight="1" x14ac:dyDescent="0.2">
      <c r="B34" s="56" t="str">
        <f>Calculs!B33</f>
        <v>MESURE 19</v>
      </c>
      <c r="C34" s="41"/>
      <c r="D34" s="25">
        <f ca="1">IF($B34="","",Calculs!G33)</f>
        <v>46</v>
      </c>
      <c r="E34" s="43"/>
      <c r="F34" s="43">
        <f ca="1">IF($B34="","",Calculs!F33)</f>
        <v>7</v>
      </c>
      <c r="G34" s="26"/>
      <c r="H34" s="27">
        <f t="shared" ca="1" si="0"/>
        <v>5.5714285714285712</v>
      </c>
      <c r="I34" s="63"/>
      <c r="J34" s="63"/>
      <c r="K34" s="63"/>
      <c r="L34" s="63"/>
    </row>
    <row r="35" spans="2:12" ht="18.75" customHeight="1" x14ac:dyDescent="0.2">
      <c r="B35" s="56" t="str">
        <f>Calculs!B34</f>
        <v>MESURE 20</v>
      </c>
      <c r="C35" s="41"/>
      <c r="D35" s="25">
        <f ca="1">IF($B35="","",Calculs!G34)</f>
        <v>60</v>
      </c>
      <c r="E35" s="43"/>
      <c r="F35" s="43">
        <f ca="1">IF($B35="","",Calculs!F34)</f>
        <v>47</v>
      </c>
      <c r="G35" s="26"/>
      <c r="H35" s="27">
        <f t="shared" ca="1" si="0"/>
        <v>0.27659574468085113</v>
      </c>
      <c r="I35" s="63"/>
      <c r="J35" s="63"/>
      <c r="K35" s="63"/>
      <c r="L35" s="63"/>
    </row>
    <row r="36" spans="2:12" ht="18.75" customHeight="1" x14ac:dyDescent="0.2">
      <c r="B36" s="56" t="str">
        <f>Calculs!B35</f>
        <v>MESURE 21</v>
      </c>
      <c r="C36" s="41"/>
      <c r="D36" s="25">
        <f ca="1">IF($B36="","",Calculs!G35)</f>
        <v>13</v>
      </c>
      <c r="E36" s="43"/>
      <c r="F36" s="43">
        <f ca="1">IF($B36="","",Calculs!F35)</f>
        <v>77</v>
      </c>
      <c r="G36" s="26"/>
      <c r="H36" s="27">
        <f t="shared" ca="1" si="0"/>
        <v>-0.83116883116883122</v>
      </c>
      <c r="I36" s="63"/>
      <c r="J36" s="63"/>
      <c r="K36" s="63"/>
      <c r="L36" s="63"/>
    </row>
    <row r="37" spans="2:12" ht="18.75" customHeight="1" x14ac:dyDescent="0.2">
      <c r="B37" s="56" t="str">
        <f>Calculs!B36</f>
        <v>MESURE 22</v>
      </c>
      <c r="C37" s="41"/>
      <c r="D37" s="25">
        <f ca="1">IF($B37="","",Calculs!G36)</f>
        <v>31</v>
      </c>
      <c r="E37" s="43"/>
      <c r="F37" s="43">
        <f ca="1">IF($B37="","",Calculs!F36)</f>
        <v>22</v>
      </c>
      <c r="G37" s="26"/>
      <c r="H37" s="27">
        <f t="shared" ca="1" si="0"/>
        <v>0.40909090909090917</v>
      </c>
      <c r="I37" s="63"/>
      <c r="J37" s="63"/>
      <c r="K37" s="63"/>
      <c r="L37" s="63"/>
    </row>
    <row r="38" spans="2:12" ht="18.75" customHeight="1" x14ac:dyDescent="0.2">
      <c r="B38" s="56" t="str">
        <f>Calculs!B37</f>
        <v>MESURE 23</v>
      </c>
      <c r="C38" s="41"/>
      <c r="D38" s="25">
        <f ca="1">IF($B38="","",Calculs!G37)</f>
        <v>6</v>
      </c>
      <c r="E38" s="43"/>
      <c r="F38" s="43">
        <f ca="1">IF($B38="","",Calculs!F37)</f>
        <v>86</v>
      </c>
      <c r="G38" s="26"/>
      <c r="H38" s="27">
        <f t="shared" ca="1" si="0"/>
        <v>-0.93023255813953487</v>
      </c>
      <c r="I38" s="63"/>
      <c r="J38" s="63"/>
      <c r="K38" s="63"/>
      <c r="L38" s="63"/>
    </row>
    <row r="39" spans="2:12" ht="18.75" customHeight="1" x14ac:dyDescent="0.2">
      <c r="B39" s="56" t="str">
        <f>Calculs!B38</f>
        <v>MESURE 24</v>
      </c>
      <c r="C39" s="41"/>
      <c r="D39" s="25">
        <f ca="1">IF($B39="","",Calculs!G38)</f>
        <v>71</v>
      </c>
      <c r="E39" s="43"/>
      <c r="F39" s="43">
        <f ca="1">IF($B39="","",Calculs!F38)</f>
        <v>59</v>
      </c>
      <c r="G39" s="26"/>
      <c r="H39" s="27">
        <f t="shared" ca="1" si="0"/>
        <v>0.20338983050847448</v>
      </c>
      <c r="I39" s="63"/>
      <c r="J39" s="63"/>
      <c r="K39" s="63"/>
      <c r="L39" s="63"/>
    </row>
    <row r="40" spans="2:12" ht="18.75" customHeight="1" x14ac:dyDescent="0.2">
      <c r="B40" s="56" t="str">
        <f>Calculs!B39</f>
        <v>MESURE 25</v>
      </c>
      <c r="C40" s="41"/>
      <c r="D40" s="25">
        <f ca="1">IF($B40="","",Calculs!G39)</f>
        <v>8</v>
      </c>
      <c r="E40" s="43"/>
      <c r="F40" s="43">
        <f ca="1">IF($B40="","",Calculs!F39)</f>
        <v>89</v>
      </c>
      <c r="G40" s="26"/>
      <c r="H40" s="27">
        <f t="shared" ca="1" si="0"/>
        <v>-0.9101123595505618</v>
      </c>
      <c r="I40" s="63"/>
      <c r="J40" s="63"/>
      <c r="K40" s="63"/>
      <c r="L40" s="63"/>
    </row>
  </sheetData>
  <mergeCells count="33">
    <mergeCell ref="I33:L33"/>
    <mergeCell ref="I34:L34"/>
    <mergeCell ref="I25:L25"/>
    <mergeCell ref="I26:L26"/>
    <mergeCell ref="I30:L30"/>
    <mergeCell ref="I31:L31"/>
    <mergeCell ref="I32:L32"/>
    <mergeCell ref="I15:L15"/>
    <mergeCell ref="I16:L16"/>
    <mergeCell ref="I17:L17"/>
    <mergeCell ref="I18:L18"/>
    <mergeCell ref="I19:L19"/>
    <mergeCell ref="K2:L2"/>
    <mergeCell ref="J9:L9"/>
    <mergeCell ref="J8:L8"/>
    <mergeCell ref="J10:L10"/>
    <mergeCell ref="J7:L7"/>
    <mergeCell ref="B17:C17"/>
    <mergeCell ref="B18:C18"/>
    <mergeCell ref="I40:L40"/>
    <mergeCell ref="I35:L35"/>
    <mergeCell ref="I36:L36"/>
    <mergeCell ref="I37:L37"/>
    <mergeCell ref="I38:L38"/>
    <mergeCell ref="I39:L39"/>
    <mergeCell ref="I20:L20"/>
    <mergeCell ref="I21:L21"/>
    <mergeCell ref="I27:L27"/>
    <mergeCell ref="I28:L28"/>
    <mergeCell ref="I29:L29"/>
    <mergeCell ref="I22:L22"/>
    <mergeCell ref="I23:L23"/>
    <mergeCell ref="I24:L24"/>
  </mergeCells>
  <conditionalFormatting sqref="J9 D9 H9 F9 B9">
    <cfRule type="iconSet" priority="4">
      <iconSet iconSet="3Arrows">
        <cfvo type="percent" val="0"/>
        <cfvo type="num" val="0"/>
        <cfvo type="num" val="0" gte="0"/>
      </iconSet>
    </cfRule>
  </conditionalFormatting>
  <conditionalFormatting sqref="H16:H17">
    <cfRule type="iconSet" priority="9">
      <iconSet iconSet="3Arrows">
        <cfvo type="percent" val="0"/>
        <cfvo type="num" val="0"/>
        <cfvo type="num" val="0" gte="0"/>
      </iconSet>
    </cfRule>
  </conditionalFormatting>
  <conditionalFormatting sqref="H18:H40">
    <cfRule type="iconSet" priority="10">
      <iconSet iconSet="3Arrows">
        <cfvo type="percent" val="0"/>
        <cfvo type="num" val="0"/>
        <cfvo type="num" val="0" gte="0"/>
      </iconSet>
    </cfRule>
  </conditionalFormatting>
  <conditionalFormatting sqref="B16:I16 B19:I40 B17:B18 D17:I18">
    <cfRule type="expression" dxfId="6" priority="1">
      <formula>MOD(ROW(),2)=0</formula>
    </cfRule>
  </conditionalFormatting>
  <dataValidations count="1">
    <dataValidation type="list" allowBlank="1" showInputMessage="1" showErrorMessage="1" sqref="K2">
      <formula1>lstAnnées</formula1>
    </dataValidation>
  </dataValidations>
  <printOptions horizontalCentered="1"/>
  <pageMargins left="0.7" right="0.7" top="0.75" bottom="0.75" header="0.3" footer="0.3"/>
  <pageSetup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markers="1">
          <x14:colorSeries theme="0" tint="-0.34998626667073579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Calculs!C15:G15</xm:f>
              <xm:sqref>I16</xm:sqref>
            </x14:sparkline>
            <x14:sparkline>
              <xm:f>Calculs!C16:G16</xm:f>
              <xm:sqref>I17</xm:sqref>
            </x14:sparkline>
            <x14:sparkline>
              <xm:f>Calculs!C17:G17</xm:f>
              <xm:sqref>I18</xm:sqref>
            </x14:sparkline>
            <x14:sparkline>
              <xm:f>Calculs!C18:G18</xm:f>
              <xm:sqref>I19</xm:sqref>
            </x14:sparkline>
            <x14:sparkline>
              <xm:f>Calculs!C19:G19</xm:f>
              <xm:sqref>I20</xm:sqref>
            </x14:sparkline>
            <x14:sparkline>
              <xm:f>Calculs!C20:G20</xm:f>
              <xm:sqref>I21</xm:sqref>
            </x14:sparkline>
            <x14:sparkline>
              <xm:f>Calculs!C21:G21</xm:f>
              <xm:sqref>I22</xm:sqref>
            </x14:sparkline>
            <x14:sparkline>
              <xm:f>Calculs!C22:G22</xm:f>
              <xm:sqref>I23</xm:sqref>
            </x14:sparkline>
            <x14:sparkline>
              <xm:f>Calculs!C23:G23</xm:f>
              <xm:sqref>I24</xm:sqref>
            </x14:sparkline>
            <x14:sparkline>
              <xm:f>Calculs!C24:G24</xm:f>
              <xm:sqref>I25</xm:sqref>
            </x14:sparkline>
            <x14:sparkline>
              <xm:f>Calculs!C25:G25</xm:f>
              <xm:sqref>I26</xm:sqref>
            </x14:sparkline>
            <x14:sparkline>
              <xm:f>Calculs!C26:G26</xm:f>
              <xm:sqref>I27</xm:sqref>
            </x14:sparkline>
            <x14:sparkline>
              <xm:f>Calculs!C27:G27</xm:f>
              <xm:sqref>I28</xm:sqref>
            </x14:sparkline>
            <x14:sparkline>
              <xm:f>Calculs!C28:G28</xm:f>
              <xm:sqref>I29</xm:sqref>
            </x14:sparkline>
            <x14:sparkline>
              <xm:f>Calculs!C29:G29</xm:f>
              <xm:sqref>I30</xm:sqref>
            </x14:sparkline>
            <x14:sparkline>
              <xm:f>Calculs!C30:G30</xm:f>
              <xm:sqref>I31</xm:sqref>
            </x14:sparkline>
            <x14:sparkline>
              <xm:f>Calculs!C31:G31</xm:f>
              <xm:sqref>I32</xm:sqref>
            </x14:sparkline>
            <x14:sparkline>
              <xm:f>Calculs!C32:G32</xm:f>
              <xm:sqref>I33</xm:sqref>
            </x14:sparkline>
            <x14:sparkline>
              <xm:f>Calculs!C33:G33</xm:f>
              <xm:sqref>I34</xm:sqref>
            </x14:sparkline>
            <x14:sparkline>
              <xm:f>Calculs!C34:G34</xm:f>
              <xm:sqref>I35</xm:sqref>
            </x14:sparkline>
            <x14:sparkline>
              <xm:f>Calculs!C35:G35</xm:f>
              <xm:sqref>I36</xm:sqref>
            </x14:sparkline>
            <x14:sparkline>
              <xm:f>Calculs!C36:G36</xm:f>
              <xm:sqref>I37</xm:sqref>
            </x14:sparkline>
            <x14:sparkline>
              <xm:f>Calculs!C37:G37</xm:f>
              <xm:sqref>I38</xm:sqref>
            </x14:sparkline>
            <x14:sparkline>
              <xm:f>Calculs!C38:G38</xm:f>
              <xm:sqref>I39</xm:sqref>
            </x14:sparkline>
            <x14:sparkline>
              <xm:f>Calculs!C39:G39</xm:f>
              <xm:sqref>I40</xm:sqref>
            </x14:sparkline>
          </x14:sparklines>
        </x14:sparklineGroup>
        <x14:sparklineGroup manualMax="0" manualMin="0" displayEmptyCellsAs="gap" markers="1" first="1" last="1">
          <x14:colorSeries theme="0" tint="-0.34998626667073579"/>
          <x14:colorNegative theme="5"/>
          <x14:colorAxis rgb="FF000000"/>
          <x14:colorMarkers theme="4" tint="-0.499984740745262"/>
          <x14:colorFirst theme="4" tint="-0.499984740745262"/>
          <x14:colorLast theme="4" tint="-0.499984740745262"/>
          <x14:colorHigh theme="4"/>
          <x14:colorLow theme="4"/>
          <x14:sparklines>
            <x14:sparkline>
              <xm:f>Calculs!C8:G8</xm:f>
              <xm:sqref>B10</xm:sqref>
            </x14:sparkline>
            <x14:sparkline>
              <xm:f>Calculs!C9:G9</xm:f>
              <xm:sqref>D10</xm:sqref>
            </x14:sparkline>
            <x14:sparkline>
              <xm:f>Calculs!C10:G10</xm:f>
              <xm:sqref>F10</xm:sqref>
            </x14:sparkline>
            <x14:sparkline>
              <xm:f>Calculs!C11:G11</xm:f>
              <xm:sqref>H10</xm:sqref>
            </x14:sparkline>
            <x14:sparkline>
              <xm:f>Calculs!C12:G12</xm:f>
              <xm:sqref>J10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0.39997558519241921"/>
    <pageSetUpPr autoPageBreaks="0" fitToPage="1"/>
  </sheetPr>
  <dimension ref="B1:I30"/>
  <sheetViews>
    <sheetView showGridLines="0" workbookViewId="0">
      <selection activeCell="L25" sqref="L25"/>
    </sheetView>
  </sheetViews>
  <sheetFormatPr baseColWidth="10" defaultColWidth="9.1640625" defaultRowHeight="15" x14ac:dyDescent="0.2"/>
  <cols>
    <col min="1" max="1" width="1.83203125" customWidth="1"/>
    <col min="2" max="2" width="34.5" customWidth="1"/>
    <col min="3" max="9" width="16.5" customWidth="1"/>
    <col min="10" max="10" width="2" customWidth="1"/>
  </cols>
  <sheetData>
    <row r="1" spans="2:9" ht="8.25" customHeight="1" x14ac:dyDescent="0.2"/>
    <row r="2" spans="2:9" ht="38.25" customHeight="1" x14ac:dyDescent="0.4">
      <c r="B2" s="10" t="s">
        <v>8</v>
      </c>
    </row>
    <row r="3" spans="2:9" ht="25.5" customHeight="1" x14ac:dyDescent="0.2">
      <c r="B3" s="28" t="s">
        <v>9</v>
      </c>
      <c r="C3" s="14">
        <f t="shared" ref="C3:H3" ca="1" si="0">D3-1</f>
        <v>2010</v>
      </c>
      <c r="D3" s="14">
        <f t="shared" ca="1" si="0"/>
        <v>2011</v>
      </c>
      <c r="E3" s="61">
        <f t="shared" ca="1" si="0"/>
        <v>2012</v>
      </c>
      <c r="F3" s="61">
        <f t="shared" ca="1" si="0"/>
        <v>2013</v>
      </c>
      <c r="G3" s="61">
        <f t="shared" ca="1" si="0"/>
        <v>2014</v>
      </c>
      <c r="H3" s="61">
        <f t="shared" ca="1" si="0"/>
        <v>2015</v>
      </c>
      <c r="I3" s="61">
        <f ca="1">YEAR(TODAY())</f>
        <v>2016</v>
      </c>
    </row>
    <row r="4" spans="2:9" s="8" customFormat="1" ht="19.5" customHeight="1" x14ac:dyDescent="0.2">
      <c r="B4" s="40" t="s">
        <v>10</v>
      </c>
      <c r="C4" s="60">
        <f ca="1">RANDBETWEEN(0,100)</f>
        <v>3</v>
      </c>
      <c r="D4" s="60">
        <f t="shared" ref="D4:I19" ca="1" si="1">RANDBETWEEN(0,100)</f>
        <v>97</v>
      </c>
      <c r="E4" s="60">
        <f t="shared" ca="1" si="1"/>
        <v>69</v>
      </c>
      <c r="F4" s="60">
        <f t="shared" ca="1" si="1"/>
        <v>34</v>
      </c>
      <c r="G4" s="60">
        <f t="shared" ca="1" si="1"/>
        <v>3</v>
      </c>
      <c r="H4" s="60">
        <f t="shared" ca="1" si="1"/>
        <v>14</v>
      </c>
      <c r="I4" s="60">
        <f t="shared" ca="1" si="1"/>
        <v>40</v>
      </c>
    </row>
    <row r="5" spans="2:9" s="8" customFormat="1" ht="19.5" customHeight="1" x14ac:dyDescent="0.2">
      <c r="B5" s="40" t="s">
        <v>11</v>
      </c>
      <c r="C5" s="60">
        <f t="shared" ref="C5:I28" ca="1" si="2">RANDBETWEEN(0,100)</f>
        <v>20</v>
      </c>
      <c r="D5" s="60">
        <f t="shared" ca="1" si="1"/>
        <v>67</v>
      </c>
      <c r="E5" s="60">
        <f t="shared" ca="1" si="1"/>
        <v>15</v>
      </c>
      <c r="F5" s="60">
        <f t="shared" ca="1" si="1"/>
        <v>67</v>
      </c>
      <c r="G5" s="60">
        <f t="shared" ca="1" si="1"/>
        <v>32</v>
      </c>
      <c r="H5" s="60">
        <f t="shared" ca="1" si="1"/>
        <v>98</v>
      </c>
      <c r="I5" s="60">
        <f t="shared" ca="1" si="1"/>
        <v>61</v>
      </c>
    </row>
    <row r="6" spans="2:9" s="8" customFormat="1" ht="19.5" customHeight="1" x14ac:dyDescent="0.2">
      <c r="B6" s="40" t="s">
        <v>12</v>
      </c>
      <c r="C6" s="60">
        <f t="shared" ca="1" si="2"/>
        <v>47</v>
      </c>
      <c r="D6" s="60">
        <f t="shared" ca="1" si="1"/>
        <v>95</v>
      </c>
      <c r="E6" s="60">
        <f t="shared" ca="1" si="1"/>
        <v>32</v>
      </c>
      <c r="F6" s="60">
        <f t="shared" ca="1" si="1"/>
        <v>23</v>
      </c>
      <c r="G6" s="60">
        <f t="shared" ca="1" si="1"/>
        <v>77</v>
      </c>
      <c r="H6" s="60">
        <f t="shared" ca="1" si="1"/>
        <v>45</v>
      </c>
      <c r="I6" s="60">
        <f t="shared" ca="1" si="1"/>
        <v>26</v>
      </c>
    </row>
    <row r="7" spans="2:9" s="8" customFormat="1" ht="19.5" customHeight="1" x14ac:dyDescent="0.2">
      <c r="B7" s="40" t="s">
        <v>13</v>
      </c>
      <c r="C7" s="60">
        <f t="shared" ca="1" si="2"/>
        <v>38</v>
      </c>
      <c r="D7" s="60">
        <f t="shared" ca="1" si="1"/>
        <v>34</v>
      </c>
      <c r="E7" s="60">
        <f t="shared" ca="1" si="1"/>
        <v>90</v>
      </c>
      <c r="F7" s="60">
        <f t="shared" ca="1" si="1"/>
        <v>94</v>
      </c>
      <c r="G7" s="60">
        <f t="shared" ca="1" si="1"/>
        <v>93</v>
      </c>
      <c r="H7" s="60">
        <f t="shared" ca="1" si="1"/>
        <v>68</v>
      </c>
      <c r="I7" s="60">
        <f t="shared" ca="1" si="1"/>
        <v>5</v>
      </c>
    </row>
    <row r="8" spans="2:9" s="8" customFormat="1" ht="19.5" customHeight="1" x14ac:dyDescent="0.2">
      <c r="B8" s="40" t="s">
        <v>14</v>
      </c>
      <c r="C8" s="60">
        <f t="shared" ca="1" si="2"/>
        <v>6</v>
      </c>
      <c r="D8" s="60">
        <f t="shared" ca="1" si="1"/>
        <v>57</v>
      </c>
      <c r="E8" s="60">
        <f t="shared" ca="1" si="1"/>
        <v>60</v>
      </c>
      <c r="F8" s="60">
        <f t="shared" ca="1" si="1"/>
        <v>30</v>
      </c>
      <c r="G8" s="60">
        <f t="shared" ca="1" si="1"/>
        <v>99</v>
      </c>
      <c r="H8" s="60">
        <f t="shared" ca="1" si="1"/>
        <v>44</v>
      </c>
      <c r="I8" s="60">
        <f t="shared" ca="1" si="1"/>
        <v>1</v>
      </c>
    </row>
    <row r="9" spans="2:9" s="8" customFormat="1" ht="19.5" customHeight="1" x14ac:dyDescent="0.2">
      <c r="B9" s="40" t="s">
        <v>15</v>
      </c>
      <c r="C9" s="60">
        <f t="shared" ca="1" si="2"/>
        <v>19</v>
      </c>
      <c r="D9" s="60">
        <f t="shared" ca="1" si="1"/>
        <v>91</v>
      </c>
      <c r="E9" s="60">
        <f t="shared" ca="1" si="1"/>
        <v>90</v>
      </c>
      <c r="F9" s="60">
        <f t="shared" ca="1" si="1"/>
        <v>17</v>
      </c>
      <c r="G9" s="60">
        <f t="shared" ca="1" si="1"/>
        <v>82</v>
      </c>
      <c r="H9" s="60">
        <f t="shared" ca="1" si="1"/>
        <v>57</v>
      </c>
      <c r="I9" s="60">
        <f t="shared" ca="1" si="1"/>
        <v>30</v>
      </c>
    </row>
    <row r="10" spans="2:9" s="8" customFormat="1" ht="19.5" customHeight="1" x14ac:dyDescent="0.2">
      <c r="B10" s="40" t="s">
        <v>22</v>
      </c>
      <c r="C10" s="60">
        <f t="shared" ca="1" si="2"/>
        <v>90</v>
      </c>
      <c r="D10" s="60">
        <f t="shared" ca="1" si="1"/>
        <v>15</v>
      </c>
      <c r="E10" s="60">
        <f t="shared" ca="1" si="1"/>
        <v>28</v>
      </c>
      <c r="F10" s="60">
        <f t="shared" ca="1" si="1"/>
        <v>82</v>
      </c>
      <c r="G10" s="60">
        <f t="shared" ca="1" si="1"/>
        <v>76</v>
      </c>
      <c r="H10" s="60">
        <f t="shared" ca="1" si="1"/>
        <v>27</v>
      </c>
      <c r="I10" s="60">
        <f t="shared" ca="1" si="1"/>
        <v>90</v>
      </c>
    </row>
    <row r="11" spans="2:9" s="8" customFormat="1" ht="19.5" customHeight="1" x14ac:dyDescent="0.2">
      <c r="B11" s="40" t="s">
        <v>23</v>
      </c>
      <c r="C11" s="60">
        <f t="shared" ca="1" si="2"/>
        <v>95</v>
      </c>
      <c r="D11" s="60">
        <f t="shared" ca="1" si="1"/>
        <v>29</v>
      </c>
      <c r="E11" s="60">
        <f t="shared" ca="1" si="1"/>
        <v>34</v>
      </c>
      <c r="F11" s="60">
        <f t="shared" ca="1" si="1"/>
        <v>76</v>
      </c>
      <c r="G11" s="60">
        <f t="shared" ca="1" si="1"/>
        <v>97</v>
      </c>
      <c r="H11" s="60">
        <f t="shared" ca="1" si="1"/>
        <v>27</v>
      </c>
      <c r="I11" s="60">
        <f t="shared" ca="1" si="1"/>
        <v>8</v>
      </c>
    </row>
    <row r="12" spans="2:9" s="8" customFormat="1" ht="19.5" customHeight="1" x14ac:dyDescent="0.2">
      <c r="B12" s="40" t="s">
        <v>24</v>
      </c>
      <c r="C12" s="60">
        <f t="shared" ca="1" si="2"/>
        <v>91</v>
      </c>
      <c r="D12" s="60">
        <f t="shared" ca="1" si="1"/>
        <v>69</v>
      </c>
      <c r="E12" s="60">
        <f t="shared" ca="1" si="1"/>
        <v>38</v>
      </c>
      <c r="F12" s="60">
        <f t="shared" ca="1" si="1"/>
        <v>1</v>
      </c>
      <c r="G12" s="60">
        <f t="shared" ca="1" si="1"/>
        <v>27</v>
      </c>
      <c r="H12" s="60">
        <f t="shared" ca="1" si="1"/>
        <v>38</v>
      </c>
      <c r="I12" s="60">
        <f t="shared" ca="1" si="1"/>
        <v>90</v>
      </c>
    </row>
    <row r="13" spans="2:9" s="8" customFormat="1" ht="19.5" customHeight="1" x14ac:dyDescent="0.2">
      <c r="B13" s="40" t="s">
        <v>25</v>
      </c>
      <c r="C13" s="60">
        <f t="shared" ca="1" si="2"/>
        <v>92</v>
      </c>
      <c r="D13" s="60">
        <f t="shared" ca="1" si="1"/>
        <v>38</v>
      </c>
      <c r="E13" s="60">
        <f t="shared" ca="1" si="1"/>
        <v>45</v>
      </c>
      <c r="F13" s="60">
        <f t="shared" ca="1" si="1"/>
        <v>56</v>
      </c>
      <c r="G13" s="60">
        <f t="shared" ca="1" si="1"/>
        <v>4</v>
      </c>
      <c r="H13" s="60">
        <f t="shared" ca="1" si="1"/>
        <v>36</v>
      </c>
      <c r="I13" s="60">
        <f t="shared" ca="1" si="1"/>
        <v>35</v>
      </c>
    </row>
    <row r="14" spans="2:9" s="8" customFormat="1" ht="19.5" customHeight="1" x14ac:dyDescent="0.2">
      <c r="B14" s="40" t="s">
        <v>26</v>
      </c>
      <c r="C14" s="60">
        <f t="shared" ca="1" si="2"/>
        <v>33</v>
      </c>
      <c r="D14" s="60">
        <f t="shared" ca="1" si="1"/>
        <v>99</v>
      </c>
      <c r="E14" s="60">
        <f t="shared" ca="1" si="1"/>
        <v>11</v>
      </c>
      <c r="F14" s="60">
        <f t="shared" ca="1" si="1"/>
        <v>32</v>
      </c>
      <c r="G14" s="60">
        <f t="shared" ca="1" si="1"/>
        <v>83</v>
      </c>
      <c r="H14" s="60">
        <f t="shared" ca="1" si="1"/>
        <v>44</v>
      </c>
      <c r="I14" s="60">
        <f t="shared" ca="1" si="1"/>
        <v>61</v>
      </c>
    </row>
    <row r="15" spans="2:9" s="8" customFormat="1" ht="19.5" customHeight="1" x14ac:dyDescent="0.2">
      <c r="B15" s="40" t="s">
        <v>27</v>
      </c>
      <c r="C15" s="60">
        <f t="shared" ca="1" si="2"/>
        <v>47</v>
      </c>
      <c r="D15" s="60">
        <f t="shared" ca="1" si="1"/>
        <v>53</v>
      </c>
      <c r="E15" s="60">
        <f t="shared" ca="1" si="1"/>
        <v>83</v>
      </c>
      <c r="F15" s="60">
        <f t="shared" ca="1" si="1"/>
        <v>45</v>
      </c>
      <c r="G15" s="60">
        <f t="shared" ca="1" si="1"/>
        <v>74</v>
      </c>
      <c r="H15" s="60">
        <f t="shared" ca="1" si="1"/>
        <v>85</v>
      </c>
      <c r="I15" s="60">
        <f t="shared" ca="1" si="1"/>
        <v>6</v>
      </c>
    </row>
    <row r="16" spans="2:9" s="8" customFormat="1" ht="19.5" customHeight="1" x14ac:dyDescent="0.2">
      <c r="B16" s="40" t="s">
        <v>28</v>
      </c>
      <c r="C16" s="60">
        <f t="shared" ca="1" si="2"/>
        <v>89</v>
      </c>
      <c r="D16" s="60">
        <f t="shared" ca="1" si="1"/>
        <v>37</v>
      </c>
      <c r="E16" s="60">
        <f t="shared" ca="1" si="1"/>
        <v>72</v>
      </c>
      <c r="F16" s="60">
        <f t="shared" ca="1" si="1"/>
        <v>87</v>
      </c>
      <c r="G16" s="60">
        <f t="shared" ca="1" si="1"/>
        <v>21</v>
      </c>
      <c r="H16" s="60">
        <f t="shared" ca="1" si="1"/>
        <v>4</v>
      </c>
      <c r="I16" s="60">
        <f t="shared" ca="1" si="1"/>
        <v>63</v>
      </c>
    </row>
    <row r="17" spans="2:9" s="8" customFormat="1" ht="19.5" customHeight="1" x14ac:dyDescent="0.2">
      <c r="B17" s="40" t="s">
        <v>29</v>
      </c>
      <c r="C17" s="60">
        <f t="shared" ca="1" si="2"/>
        <v>85</v>
      </c>
      <c r="D17" s="60">
        <f t="shared" ca="1" si="1"/>
        <v>37</v>
      </c>
      <c r="E17" s="60">
        <f t="shared" ca="1" si="1"/>
        <v>95</v>
      </c>
      <c r="F17" s="60">
        <f t="shared" ca="1" si="1"/>
        <v>57</v>
      </c>
      <c r="G17" s="60">
        <f t="shared" ca="1" si="1"/>
        <v>96</v>
      </c>
      <c r="H17" s="60">
        <f t="shared" ca="1" si="1"/>
        <v>31</v>
      </c>
      <c r="I17" s="60">
        <f t="shared" ca="1" si="1"/>
        <v>13</v>
      </c>
    </row>
    <row r="18" spans="2:9" s="8" customFormat="1" ht="19.5" customHeight="1" x14ac:dyDescent="0.2">
      <c r="B18" s="40" t="s">
        <v>30</v>
      </c>
      <c r="C18" s="60">
        <f t="shared" ca="1" si="2"/>
        <v>85</v>
      </c>
      <c r="D18" s="60">
        <f t="shared" ca="1" si="1"/>
        <v>33</v>
      </c>
      <c r="E18" s="60">
        <f t="shared" ca="1" si="1"/>
        <v>51</v>
      </c>
      <c r="F18" s="60">
        <f t="shared" ca="1" si="1"/>
        <v>58</v>
      </c>
      <c r="G18" s="60">
        <f t="shared" ca="1" si="1"/>
        <v>90</v>
      </c>
      <c r="H18" s="60">
        <f t="shared" ca="1" si="1"/>
        <v>56</v>
      </c>
      <c r="I18" s="60">
        <f t="shared" ca="1" si="1"/>
        <v>9</v>
      </c>
    </row>
    <row r="19" spans="2:9" ht="19.5" customHeight="1" x14ac:dyDescent="0.2">
      <c r="B19" s="40" t="s">
        <v>31</v>
      </c>
      <c r="C19" s="60">
        <f t="shared" ca="1" si="2"/>
        <v>68</v>
      </c>
      <c r="D19" s="60">
        <f t="shared" ca="1" si="1"/>
        <v>64</v>
      </c>
      <c r="E19" s="60">
        <f t="shared" ca="1" si="1"/>
        <v>100</v>
      </c>
      <c r="F19" s="60">
        <f t="shared" ca="1" si="1"/>
        <v>30</v>
      </c>
      <c r="G19" s="60">
        <f t="shared" ca="1" si="1"/>
        <v>42</v>
      </c>
      <c r="H19" s="60">
        <f t="shared" ca="1" si="1"/>
        <v>69</v>
      </c>
      <c r="I19" s="60">
        <f t="shared" ca="1" si="1"/>
        <v>6</v>
      </c>
    </row>
    <row r="20" spans="2:9" ht="19.5" customHeight="1" x14ac:dyDescent="0.2">
      <c r="B20" s="40" t="s">
        <v>32</v>
      </c>
      <c r="C20" s="60">
        <f t="shared" ca="1" si="2"/>
        <v>100</v>
      </c>
      <c r="D20" s="60">
        <f t="shared" ca="1" si="2"/>
        <v>99</v>
      </c>
      <c r="E20" s="60">
        <f t="shared" ca="1" si="2"/>
        <v>44</v>
      </c>
      <c r="F20" s="60">
        <f t="shared" ca="1" si="2"/>
        <v>44</v>
      </c>
      <c r="G20" s="60">
        <f t="shared" ca="1" si="2"/>
        <v>3</v>
      </c>
      <c r="H20" s="60">
        <f t="shared" ca="1" si="2"/>
        <v>13</v>
      </c>
      <c r="I20" s="60">
        <f t="shared" ca="1" si="2"/>
        <v>10</v>
      </c>
    </row>
    <row r="21" spans="2:9" ht="19.5" customHeight="1" x14ac:dyDescent="0.2">
      <c r="B21" s="40" t="s">
        <v>33</v>
      </c>
      <c r="C21" s="60">
        <f t="shared" ca="1" si="2"/>
        <v>28</v>
      </c>
      <c r="D21" s="60">
        <f t="shared" ca="1" si="2"/>
        <v>17</v>
      </c>
      <c r="E21" s="60">
        <f t="shared" ca="1" si="2"/>
        <v>37</v>
      </c>
      <c r="F21" s="60">
        <f t="shared" ca="1" si="2"/>
        <v>93</v>
      </c>
      <c r="G21" s="60">
        <f t="shared" ca="1" si="2"/>
        <v>30</v>
      </c>
      <c r="H21" s="60">
        <f t="shared" ca="1" si="2"/>
        <v>36</v>
      </c>
      <c r="I21" s="60">
        <f t="shared" ca="1" si="2"/>
        <v>94</v>
      </c>
    </row>
    <row r="22" spans="2:9" ht="19.5" customHeight="1" x14ac:dyDescent="0.2">
      <c r="B22" s="40" t="s">
        <v>34</v>
      </c>
      <c r="C22" s="60">
        <f t="shared" ca="1" si="2"/>
        <v>89</v>
      </c>
      <c r="D22" s="60">
        <f t="shared" ca="1" si="2"/>
        <v>27</v>
      </c>
      <c r="E22" s="60">
        <f t="shared" ca="1" si="2"/>
        <v>27</v>
      </c>
      <c r="F22" s="60">
        <f t="shared" ca="1" si="2"/>
        <v>30</v>
      </c>
      <c r="G22" s="60">
        <f t="shared" ca="1" si="2"/>
        <v>60</v>
      </c>
      <c r="H22" s="60">
        <f t="shared" ca="1" si="2"/>
        <v>7</v>
      </c>
      <c r="I22" s="60">
        <f t="shared" ca="1" si="2"/>
        <v>46</v>
      </c>
    </row>
    <row r="23" spans="2:9" ht="19.5" customHeight="1" x14ac:dyDescent="0.2">
      <c r="B23" s="40" t="s">
        <v>35</v>
      </c>
      <c r="C23" s="60">
        <f t="shared" ca="1" si="2"/>
        <v>87</v>
      </c>
      <c r="D23" s="60">
        <f t="shared" ca="1" si="2"/>
        <v>97</v>
      </c>
      <c r="E23" s="60">
        <f t="shared" ca="1" si="2"/>
        <v>72</v>
      </c>
      <c r="F23" s="60">
        <f t="shared" ca="1" si="2"/>
        <v>79</v>
      </c>
      <c r="G23" s="60">
        <f t="shared" ca="1" si="2"/>
        <v>30</v>
      </c>
      <c r="H23" s="60">
        <f t="shared" ca="1" si="2"/>
        <v>47</v>
      </c>
      <c r="I23" s="60">
        <f t="shared" ca="1" si="2"/>
        <v>60</v>
      </c>
    </row>
    <row r="24" spans="2:9" ht="19.5" customHeight="1" x14ac:dyDescent="0.2">
      <c r="B24" s="40" t="s">
        <v>36</v>
      </c>
      <c r="C24" s="60">
        <f t="shared" ca="1" si="2"/>
        <v>35</v>
      </c>
      <c r="D24" s="60">
        <f t="shared" ca="1" si="2"/>
        <v>61</v>
      </c>
      <c r="E24" s="60">
        <f t="shared" ca="1" si="2"/>
        <v>14</v>
      </c>
      <c r="F24" s="60">
        <f t="shared" ca="1" si="2"/>
        <v>90</v>
      </c>
      <c r="G24" s="60">
        <f t="shared" ca="1" si="2"/>
        <v>76</v>
      </c>
      <c r="H24" s="60">
        <f t="shared" ca="1" si="2"/>
        <v>77</v>
      </c>
      <c r="I24" s="60">
        <f t="shared" ca="1" si="2"/>
        <v>13</v>
      </c>
    </row>
    <row r="25" spans="2:9" ht="19.5" customHeight="1" x14ac:dyDescent="0.2">
      <c r="B25" s="40" t="s">
        <v>37</v>
      </c>
      <c r="C25" s="60">
        <f t="shared" ca="1" si="2"/>
        <v>71</v>
      </c>
      <c r="D25" s="60">
        <f t="shared" ca="1" si="2"/>
        <v>74</v>
      </c>
      <c r="E25" s="60">
        <f t="shared" ca="1" si="2"/>
        <v>56</v>
      </c>
      <c r="F25" s="60">
        <f t="shared" ca="1" si="2"/>
        <v>20</v>
      </c>
      <c r="G25" s="60">
        <f t="shared" ca="1" si="2"/>
        <v>38</v>
      </c>
      <c r="H25" s="60">
        <f t="shared" ca="1" si="2"/>
        <v>22</v>
      </c>
      <c r="I25" s="60">
        <f t="shared" ca="1" si="2"/>
        <v>31</v>
      </c>
    </row>
    <row r="26" spans="2:9" ht="19.5" customHeight="1" x14ac:dyDescent="0.2">
      <c r="B26" s="40" t="s">
        <v>38</v>
      </c>
      <c r="C26" s="60">
        <f t="shared" ca="1" si="2"/>
        <v>60</v>
      </c>
      <c r="D26" s="60">
        <f t="shared" ca="1" si="2"/>
        <v>60</v>
      </c>
      <c r="E26" s="60">
        <f t="shared" ca="1" si="2"/>
        <v>27</v>
      </c>
      <c r="F26" s="60">
        <f t="shared" ca="1" si="2"/>
        <v>21</v>
      </c>
      <c r="G26" s="60">
        <f t="shared" ca="1" si="2"/>
        <v>36</v>
      </c>
      <c r="H26" s="60">
        <f t="shared" ca="1" si="2"/>
        <v>86</v>
      </c>
      <c r="I26" s="60">
        <f t="shared" ca="1" si="2"/>
        <v>6</v>
      </c>
    </row>
    <row r="27" spans="2:9" ht="19.5" customHeight="1" x14ac:dyDescent="0.2">
      <c r="B27" s="40" t="s">
        <v>39</v>
      </c>
      <c r="C27" s="60">
        <f t="shared" ca="1" si="2"/>
        <v>48</v>
      </c>
      <c r="D27" s="60">
        <f t="shared" ca="1" si="2"/>
        <v>6</v>
      </c>
      <c r="E27" s="60">
        <f t="shared" ca="1" si="2"/>
        <v>74</v>
      </c>
      <c r="F27" s="60">
        <f t="shared" ca="1" si="2"/>
        <v>46</v>
      </c>
      <c r="G27" s="60">
        <f t="shared" ca="1" si="2"/>
        <v>38</v>
      </c>
      <c r="H27" s="60">
        <f t="shared" ca="1" si="2"/>
        <v>59</v>
      </c>
      <c r="I27" s="60">
        <f t="shared" ca="1" si="2"/>
        <v>71</v>
      </c>
    </row>
    <row r="28" spans="2:9" ht="19.5" customHeight="1" x14ac:dyDescent="0.2">
      <c r="B28" s="40" t="s">
        <v>40</v>
      </c>
      <c r="C28" s="60">
        <f t="shared" ca="1" si="2"/>
        <v>14</v>
      </c>
      <c r="D28" s="60">
        <f t="shared" ca="1" si="2"/>
        <v>53</v>
      </c>
      <c r="E28" s="60">
        <f t="shared" ca="1" si="2"/>
        <v>24</v>
      </c>
      <c r="F28" s="60">
        <f t="shared" ca="1" si="2"/>
        <v>54</v>
      </c>
      <c r="G28" s="60">
        <f t="shared" ca="1" si="2"/>
        <v>81</v>
      </c>
      <c r="H28" s="60">
        <f t="shared" ca="1" si="2"/>
        <v>89</v>
      </c>
      <c r="I28" s="60">
        <f t="shared" ca="1" si="2"/>
        <v>8</v>
      </c>
    </row>
    <row r="29" spans="2:9" ht="19.5" customHeight="1" x14ac:dyDescent="0.2"/>
    <row r="30" spans="2:9" ht="19.5" customHeight="1" x14ac:dyDescent="0.2"/>
  </sheetData>
  <conditionalFormatting sqref="B4:I28">
    <cfRule type="expression" dxfId="5" priority="8">
      <formula>MOD(ROW(),2)=0</formula>
    </cfRule>
  </conditionalFormatting>
  <printOptions horizontalCentered="1"/>
  <pageMargins left="0.25" right="0.25" top="0.75" bottom="0.75" header="0.3" footer="0.3"/>
  <pageSetup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-0.499984740745262"/>
    <pageSetUpPr autoPageBreaks="0"/>
  </sheetPr>
  <dimension ref="B1:E7"/>
  <sheetViews>
    <sheetView showGridLines="0" workbookViewId="0">
      <selection activeCell="C14" sqref="C14"/>
    </sheetView>
  </sheetViews>
  <sheetFormatPr baseColWidth="10" defaultColWidth="9.1640625" defaultRowHeight="19.5" customHeight="1" x14ac:dyDescent="0.2"/>
  <cols>
    <col min="1" max="1" width="1.83203125" customWidth="1"/>
    <col min="2" max="2" width="4.33203125" customWidth="1"/>
    <col min="3" max="3" width="33.83203125" customWidth="1"/>
  </cols>
  <sheetData>
    <row r="1" spans="2:5" ht="8.25" customHeight="1" x14ac:dyDescent="0.2">
      <c r="E1" s="2"/>
    </row>
    <row r="2" spans="2:5" ht="38.25" customHeight="1" thickBot="1" x14ac:dyDescent="0.45">
      <c r="B2" s="10" t="s">
        <v>16</v>
      </c>
    </row>
    <row r="3" spans="2:5" s="30" customFormat="1" ht="19.5" customHeight="1" x14ac:dyDescent="0.2">
      <c r="B3" s="33">
        <v>1</v>
      </c>
      <c r="C3" s="34" t="s">
        <v>13</v>
      </c>
      <c r="D3" s="29" t="str">
        <f>IF(ISBLANK(C3),"←Sélectionnez une valeur dans la liste déroulante",IF(COUNTIF($C$3:C3,C3)&gt;1,"Vous avez sélectionné "&amp;C3&amp;" deux fois.",""))</f>
        <v/>
      </c>
    </row>
    <row r="4" spans="2:5" s="30" customFormat="1" ht="19.5" customHeight="1" x14ac:dyDescent="0.2">
      <c r="B4" s="35">
        <v>2</v>
      </c>
      <c r="C4" s="36" t="s">
        <v>22</v>
      </c>
      <c r="D4" s="29" t="str">
        <f>IF(ISBLANK(C4),"←Sélectionnez une valeur dans la liste déroulante",IF(COUNTIF($C$3:C4,C4)&gt;1,"Vous avez sélectionné "&amp;C4&amp;" deux fois.",""))</f>
        <v/>
      </c>
    </row>
    <row r="5" spans="2:5" s="30" customFormat="1" ht="19.5" customHeight="1" x14ac:dyDescent="0.2">
      <c r="B5" s="35">
        <v>3</v>
      </c>
      <c r="C5" s="37" t="s">
        <v>12</v>
      </c>
      <c r="D5" s="29" t="str">
        <f>IF(ISBLANK(C5),"←Sélectionnez une valeur dans la liste déroulante",IF(COUNTIF($C$3:C5,C5)&gt;1,"Vous avez sélectionné "&amp;C5&amp;" deux fois.",""))</f>
        <v/>
      </c>
    </row>
    <row r="6" spans="2:5" s="30" customFormat="1" ht="19.5" customHeight="1" x14ac:dyDescent="0.2">
      <c r="B6" s="35">
        <v>4</v>
      </c>
      <c r="C6" s="37" t="s">
        <v>25</v>
      </c>
      <c r="D6" s="29" t="str">
        <f>IF(ISBLANK(C6),"←Sélectionnez une valeur dans la liste déroulante",IF(COUNTIF($C$3:C6,C6)&gt;1,"Vous avez sélectionné "&amp;C6&amp;" deux fois.",""))</f>
        <v/>
      </c>
    </row>
    <row r="7" spans="2:5" s="30" customFormat="1" ht="19.5" customHeight="1" thickBot="1" x14ac:dyDescent="0.25">
      <c r="B7" s="38">
        <v>5</v>
      </c>
      <c r="C7" s="39" t="s">
        <v>23</v>
      </c>
      <c r="D7" s="29" t="str">
        <f>IF(ISBLANK(C7),"←Sélectionnez une valeur dans la liste déroulante",IF(COUNTIF($C$3:C7,C7)&gt;1,"Vous avez sélectionné "&amp;C7&amp;" deux fois.",""))</f>
        <v/>
      </c>
    </row>
  </sheetData>
  <conditionalFormatting sqref="B3:C7">
    <cfRule type="expression" dxfId="4" priority="1">
      <formula>MOD(ROW(),2)</formula>
    </cfRule>
  </conditionalFormatting>
  <dataValidations count="1">
    <dataValidation type="list" allowBlank="1" showInputMessage="1" showErrorMessage="1" sqref="C3:C7">
      <formula1>lstMesures</formula1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opLeftCell="A11" workbookViewId="0">
      <selection activeCell="B35" sqref="B35"/>
    </sheetView>
  </sheetViews>
  <sheetFormatPr baseColWidth="10" defaultColWidth="9.1640625" defaultRowHeight="15" x14ac:dyDescent="0.2"/>
  <cols>
    <col min="2" max="2" width="32.6640625" customWidth="1"/>
  </cols>
  <sheetData>
    <row r="1" spans="1:8" s="30" customFormat="1" ht="34.5" customHeight="1" x14ac:dyDescent="0.2">
      <c r="A1" s="31" t="s">
        <v>17</v>
      </c>
    </row>
    <row r="2" spans="1:8" s="30" customFormat="1" x14ac:dyDescent="0.2">
      <c r="D2" s="9" t="s">
        <v>0</v>
      </c>
    </row>
    <row r="3" spans="1:8" ht="19.5" customHeight="1" x14ac:dyDescent="0.2">
      <c r="B3" t="s">
        <v>18</v>
      </c>
      <c r="C3" s="4">
        <f ca="1">AnnéeSélectionnée</f>
        <v>2016</v>
      </c>
      <c r="D3">
        <f ca="1">MATCH(C3,lstAnnées,0)+1</f>
        <v>8</v>
      </c>
    </row>
    <row r="4" spans="1:8" ht="19.5" customHeight="1" x14ac:dyDescent="0.2">
      <c r="B4" t="s">
        <v>19</v>
      </c>
      <c r="C4" s="4">
        <f ca="1">C3-1</f>
        <v>2015</v>
      </c>
      <c r="D4">
        <f ca="1">MATCH(C4,lstAnnées,0)+1</f>
        <v>7</v>
      </c>
    </row>
    <row r="5" spans="1:8" ht="19.5" customHeight="1" x14ac:dyDescent="0.2"/>
    <row r="6" spans="1:8" ht="19.5" customHeight="1" thickBot="1" x14ac:dyDescent="0.25">
      <c r="B6" t="s">
        <v>0</v>
      </c>
      <c r="C6" s="1">
        <f ca="1">MATCH(C7,lstAnnées,0)+1</f>
        <v>4</v>
      </c>
      <c r="D6" s="1">
        <f ca="1">MATCH(D7,lstAnnées,0)+1</f>
        <v>5</v>
      </c>
      <c r="E6" s="1">
        <f ca="1">MATCH(E7,lstAnnées,0)+1</f>
        <v>6</v>
      </c>
      <c r="F6" s="1">
        <f ca="1">MATCH(F7,lstAnnées,0)+1</f>
        <v>7</v>
      </c>
      <c r="G6" s="1">
        <f ca="1">MATCH(G7,lstAnnées,0)+1</f>
        <v>8</v>
      </c>
    </row>
    <row r="7" spans="1:8" ht="21" thickBot="1" x14ac:dyDescent="0.3">
      <c r="B7" s="11" t="s">
        <v>20</v>
      </c>
      <c r="C7" s="32">
        <f ca="1">D7-1</f>
        <v>2012</v>
      </c>
      <c r="D7" s="32">
        <f ca="1">E7-1</f>
        <v>2013</v>
      </c>
      <c r="E7" s="32">
        <f ca="1">F7-1</f>
        <v>2014</v>
      </c>
      <c r="F7" s="32">
        <f ca="1">G7-1</f>
        <v>2015</v>
      </c>
      <c r="G7" s="32">
        <f ca="1">C3</f>
        <v>2016</v>
      </c>
      <c r="H7" s="11"/>
    </row>
    <row r="8" spans="1:8" ht="19.5" customHeight="1" x14ac:dyDescent="0.2">
      <c r="A8">
        <f>MATCH(B8,'Entrées des données financières'!$B$4:$B$18,0)</f>
        <v>4</v>
      </c>
      <c r="B8" t="str">
        <f>IF('Paramètres des mesures clés'!C3="","",'Paramètres des mesures clés'!C3)</f>
        <v>MESURE 4</v>
      </c>
      <c r="C8">
        <f ca="1">IFERROR(INDEX('Entrées des données financières'!$B$4:$I$18,$A8,C$6),NA())</f>
        <v>90</v>
      </c>
      <c r="D8">
        <f ca="1">IFERROR(INDEX('Entrées des données financières'!$B$4:$I$18,$A8,D$6),NA())</f>
        <v>94</v>
      </c>
      <c r="E8">
        <f ca="1">IFERROR(INDEX('Entrées des données financières'!$B$4:$I$18,$A8,E$6),NA())</f>
        <v>93</v>
      </c>
      <c r="F8">
        <f ca="1">IFERROR(INDEX('Entrées des données financières'!$B$4:$I$18,$A8,F$6),NA())</f>
        <v>68</v>
      </c>
      <c r="G8">
        <f ca="1">IFERROR(INDEX('Entrées des données financières'!$B$4:$I$18,$A8,G$6),NA())</f>
        <v>5</v>
      </c>
      <c r="H8" s="5">
        <f ca="1">IFERROR(G8/F8-1,"")</f>
        <v>-0.92647058823529416</v>
      </c>
    </row>
    <row r="9" spans="1:8" ht="19.5" customHeight="1" x14ac:dyDescent="0.2">
      <c r="A9">
        <f>MATCH(B9,'Entrées des données financières'!$B$4:$B$18,0)</f>
        <v>7</v>
      </c>
      <c r="B9" t="str">
        <f>IF('Paramètres des mesures clés'!C4="","",'Paramètres des mesures clés'!C4)</f>
        <v>MESURE 7</v>
      </c>
      <c r="C9">
        <f ca="1">IFERROR(INDEX('Entrées des données financières'!$B$4:$I$18,$A9,C$6),NA())</f>
        <v>28</v>
      </c>
      <c r="D9">
        <f ca="1">IFERROR(INDEX('Entrées des données financières'!$B$4:$I$18,$A9,D$6),NA())</f>
        <v>82</v>
      </c>
      <c r="E9">
        <f ca="1">IFERROR(INDEX('Entrées des données financières'!$B$4:$I$18,$A9,E$6),NA())</f>
        <v>76</v>
      </c>
      <c r="F9">
        <f ca="1">IFERROR(INDEX('Entrées des données financières'!$B$4:$I$18,$A9,F$6),NA())</f>
        <v>27</v>
      </c>
      <c r="G9">
        <f ca="1">IFERROR(INDEX('Entrées des données financières'!$B$4:$I$18,$A9,G$6),NA())</f>
        <v>90</v>
      </c>
      <c r="H9" s="5">
        <f t="shared" ref="H9:H12" ca="1" si="0">IFERROR(G9/F9-1,"")</f>
        <v>2.3333333333333335</v>
      </c>
    </row>
    <row r="10" spans="1:8" ht="19.5" customHeight="1" x14ac:dyDescent="0.2">
      <c r="A10">
        <f>MATCH(B10,'Entrées des données financières'!$B$4:$B$18,0)</f>
        <v>3</v>
      </c>
      <c r="B10" t="str">
        <f>IF('Paramètres des mesures clés'!C5="","",'Paramètres des mesures clés'!C5)</f>
        <v>MESURE 3</v>
      </c>
      <c r="C10">
        <f ca="1">IFERROR(INDEX('Entrées des données financières'!$B$4:$I$18,$A10,C$6),NA())</f>
        <v>32</v>
      </c>
      <c r="D10">
        <f ca="1">IFERROR(INDEX('Entrées des données financières'!$B$4:$I$18,$A10,D$6),NA())</f>
        <v>23</v>
      </c>
      <c r="E10">
        <f ca="1">IFERROR(INDEX('Entrées des données financières'!$B$4:$I$18,$A10,E$6),NA())</f>
        <v>77</v>
      </c>
      <c r="F10">
        <f ca="1">IFERROR(INDEX('Entrées des données financières'!$B$4:$I$18,$A10,F$6),NA())</f>
        <v>45</v>
      </c>
      <c r="G10">
        <f ca="1">IFERROR(INDEX('Entrées des données financières'!$B$4:$I$18,$A10,G$6),NA())</f>
        <v>26</v>
      </c>
      <c r="H10" s="5">
        <f t="shared" ca="1" si="0"/>
        <v>-0.42222222222222228</v>
      </c>
    </row>
    <row r="11" spans="1:8" ht="19.5" customHeight="1" x14ac:dyDescent="0.2">
      <c r="A11">
        <f>MATCH(B11,'Entrées des données financières'!$B$4:$B$18,0)</f>
        <v>10</v>
      </c>
      <c r="B11" t="str">
        <f>IF('Paramètres des mesures clés'!C6="","",'Paramètres des mesures clés'!C6)</f>
        <v>MESURE 10</v>
      </c>
      <c r="C11">
        <f ca="1">IFERROR(INDEX('Entrées des données financières'!$B$4:$I$18,$A11,C$6),NA())</f>
        <v>45</v>
      </c>
      <c r="D11">
        <f ca="1">IFERROR(INDEX('Entrées des données financières'!$B$4:$I$18,$A11,D$6),NA())</f>
        <v>56</v>
      </c>
      <c r="E11">
        <f ca="1">IFERROR(INDEX('Entrées des données financières'!$B$4:$I$18,$A11,E$6),NA())</f>
        <v>4</v>
      </c>
      <c r="F11">
        <f ca="1">IFERROR(INDEX('Entrées des données financières'!$B$4:$I$18,$A11,F$6),NA())</f>
        <v>36</v>
      </c>
      <c r="G11">
        <f ca="1">IFERROR(INDEX('Entrées des données financières'!$B$4:$I$18,$A11,G$6),NA())</f>
        <v>35</v>
      </c>
      <c r="H11" s="5">
        <f t="shared" ca="1" si="0"/>
        <v>-2.777777777777779E-2</v>
      </c>
    </row>
    <row r="12" spans="1:8" ht="19.5" customHeight="1" x14ac:dyDescent="0.2">
      <c r="A12">
        <f>MATCH(B12,'Entrées des données financières'!$B$4:$B$18,0)</f>
        <v>8</v>
      </c>
      <c r="B12" t="str">
        <f>IF('Paramètres des mesures clés'!C7="","",'Paramètres des mesures clés'!C7)</f>
        <v>MESURE 8</v>
      </c>
      <c r="C12">
        <f ca="1">IFERROR(INDEX('Entrées des données financières'!$B$4:$I$18,$A12,C$6),NA())</f>
        <v>34</v>
      </c>
      <c r="D12">
        <f ca="1">IFERROR(INDEX('Entrées des données financières'!$B$4:$I$18,$A12,D$6),NA())</f>
        <v>76</v>
      </c>
      <c r="E12">
        <f ca="1">IFERROR(INDEX('Entrées des données financières'!$B$4:$I$18,$A12,E$6),NA())</f>
        <v>97</v>
      </c>
      <c r="F12">
        <f ca="1">IFERROR(INDEX('Entrées des données financières'!$B$4:$I$18,$A12,F$6),NA())</f>
        <v>27</v>
      </c>
      <c r="G12">
        <f ca="1">IFERROR(INDEX('Entrées des données financières'!$B$4:$I$18,$A12,G$6),NA())</f>
        <v>8</v>
      </c>
      <c r="H12" s="5">
        <f t="shared" ca="1" si="0"/>
        <v>-0.70370370370370372</v>
      </c>
    </row>
    <row r="13" spans="1:8" ht="16" thickBot="1" x14ac:dyDescent="0.25"/>
    <row r="14" spans="1:8" ht="21" thickBot="1" x14ac:dyDescent="0.3">
      <c r="B14" s="11" t="s">
        <v>21</v>
      </c>
      <c r="C14" s="11"/>
      <c r="D14" s="11"/>
      <c r="E14" s="11"/>
      <c r="F14" s="11"/>
      <c r="G14" s="11"/>
      <c r="H14" s="11"/>
    </row>
    <row r="15" spans="1:8" ht="19.5" customHeight="1" x14ac:dyDescent="0.2">
      <c r="A15">
        <f>ROWS($B$15:B15)</f>
        <v>1</v>
      </c>
      <c r="B15" t="str">
        <f>IF('Entrées des données financières'!B4=0,"",'Entrées des données financières'!B4)</f>
        <v>MESURE 1</v>
      </c>
      <c r="C15">
        <f ca="1">IF(B15="",NA(),IFERROR(INDEX('Entrées des données financières'!$B$4:$I$28,$A15,C$6),NA()))</f>
        <v>69</v>
      </c>
      <c r="D15">
        <f ca="1">IF(B15="",NA(),IFERROR(INDEX('Entrées des données financières'!$B$4:$I$28,$A15,D$6),NA()))</f>
        <v>34</v>
      </c>
      <c r="E15">
        <f ca="1">IF(B15="",NA(),IFERROR(INDEX('Entrées des données financières'!$B$4:$I$28,$A15,E$6),NA()))</f>
        <v>3</v>
      </c>
      <c r="F15">
        <f ca="1">IF(B15="",NA(),IFERROR(INDEX('Entrées des données financières'!$B$4:$I$28,$A15,F$6),NA()))</f>
        <v>14</v>
      </c>
      <c r="G15">
        <f ca="1">IF(B15="",NA(),IFERROR(INDEX('Entrées des données financières'!$B$4:$I$28,$A15,G$6),NA()))</f>
        <v>40</v>
      </c>
    </row>
    <row r="16" spans="1:8" ht="19.5" customHeight="1" x14ac:dyDescent="0.2">
      <c r="A16">
        <f>ROWS($B$15:B16)</f>
        <v>2</v>
      </c>
      <c r="B16" t="str">
        <f>IF('Entrées des données financières'!B5=0,"",'Entrées des données financières'!B5)</f>
        <v>MESURE 2</v>
      </c>
      <c r="C16">
        <f ca="1">IF(B16="",NA(),IFERROR(INDEX('Entrées des données financières'!$B$4:$I$28,$A16,C$6),NA()))</f>
        <v>15</v>
      </c>
      <c r="D16">
        <f ca="1">IF(B16="",NA(),IFERROR(INDEX('Entrées des données financières'!$B$4:$I$28,$A16,D$6),NA()))</f>
        <v>67</v>
      </c>
      <c r="E16">
        <f ca="1">IF(B16="",NA(),IFERROR(INDEX('Entrées des données financières'!$B$4:$I$28,$A16,E$6),NA()))</f>
        <v>32</v>
      </c>
      <c r="F16">
        <f ca="1">IF(B16="",NA(),IFERROR(INDEX('Entrées des données financières'!$B$4:$I$28,$A16,F$6),NA()))</f>
        <v>98</v>
      </c>
      <c r="G16">
        <f ca="1">IF(B16="",NA(),IFERROR(INDEX('Entrées des données financières'!$B$4:$I$28,$A16,G$6),NA()))</f>
        <v>61</v>
      </c>
    </row>
    <row r="17" spans="1:7" ht="19.5" customHeight="1" x14ac:dyDescent="0.2">
      <c r="A17">
        <f>ROWS($B$15:B17)</f>
        <v>3</v>
      </c>
      <c r="B17" t="str">
        <f>IF('Entrées des données financières'!B6=0,"",'Entrées des données financières'!B6)</f>
        <v>MESURE 3</v>
      </c>
      <c r="C17">
        <f ca="1">IF(B17="",NA(),IFERROR(INDEX('Entrées des données financières'!$B$4:$I$28,$A17,C$6),NA()))</f>
        <v>32</v>
      </c>
      <c r="D17">
        <f ca="1">IF(B17="",NA(),IFERROR(INDEX('Entrées des données financières'!$B$4:$I$28,$A17,D$6),NA()))</f>
        <v>23</v>
      </c>
      <c r="E17">
        <f ca="1">IF(B17="",NA(),IFERROR(INDEX('Entrées des données financières'!$B$4:$I$28,$A17,E$6),NA()))</f>
        <v>77</v>
      </c>
      <c r="F17">
        <f ca="1">IF(B17="",NA(),IFERROR(INDEX('Entrées des données financières'!$B$4:$I$28,$A17,F$6),NA()))</f>
        <v>45</v>
      </c>
      <c r="G17">
        <f ca="1">IF(B17="",NA(),IFERROR(INDEX('Entrées des données financières'!$B$4:$I$28,$A17,G$6),NA()))</f>
        <v>26</v>
      </c>
    </row>
    <row r="18" spans="1:7" ht="19.5" customHeight="1" x14ac:dyDescent="0.2">
      <c r="A18">
        <f>ROWS($B$15:B18)</f>
        <v>4</v>
      </c>
      <c r="B18" t="str">
        <f>IF('Entrées des données financières'!B7=0,"",'Entrées des données financières'!B7)</f>
        <v>MESURE 4</v>
      </c>
      <c r="C18">
        <f ca="1">IF(B18="",NA(),IFERROR(INDEX('Entrées des données financières'!$B$4:$I$28,$A18,C$6),NA()))</f>
        <v>90</v>
      </c>
      <c r="D18">
        <f ca="1">IF(B18="",NA(),IFERROR(INDEX('Entrées des données financières'!$B$4:$I$28,$A18,D$6),NA()))</f>
        <v>94</v>
      </c>
      <c r="E18">
        <f ca="1">IF(B18="",NA(),IFERROR(INDEX('Entrées des données financières'!$B$4:$I$28,$A18,E$6),NA()))</f>
        <v>93</v>
      </c>
      <c r="F18">
        <f ca="1">IF(B18="",NA(),IFERROR(INDEX('Entrées des données financières'!$B$4:$I$28,$A18,F$6),NA()))</f>
        <v>68</v>
      </c>
      <c r="G18">
        <f ca="1">IF(B18="",NA(),IFERROR(INDEX('Entrées des données financières'!$B$4:$I$28,$A18,G$6),NA()))</f>
        <v>5</v>
      </c>
    </row>
    <row r="19" spans="1:7" ht="19.5" customHeight="1" x14ac:dyDescent="0.2">
      <c r="A19">
        <f>ROWS($B$15:B19)</f>
        <v>5</v>
      </c>
      <c r="B19" t="str">
        <f>IF('Entrées des données financières'!B8=0,"",'Entrées des données financières'!B8)</f>
        <v>MESURE 5</v>
      </c>
      <c r="C19">
        <f ca="1">IF(B19="",NA(),IFERROR(INDEX('Entrées des données financières'!$B$4:$I$28,$A19,C$6),NA()))</f>
        <v>60</v>
      </c>
      <c r="D19">
        <f ca="1">IF(B19="",NA(),IFERROR(INDEX('Entrées des données financières'!$B$4:$I$28,$A19,D$6),NA()))</f>
        <v>30</v>
      </c>
      <c r="E19">
        <f ca="1">IF(B19="",NA(),IFERROR(INDEX('Entrées des données financières'!$B$4:$I$28,$A19,E$6),NA()))</f>
        <v>99</v>
      </c>
      <c r="F19">
        <f ca="1">IF(B19="",NA(),IFERROR(INDEX('Entrées des données financières'!$B$4:$I$28,$A19,F$6),NA()))</f>
        <v>44</v>
      </c>
      <c r="G19">
        <f ca="1">IF(B19="",NA(),IFERROR(INDEX('Entrées des données financières'!$B$4:$I$28,$A19,G$6),NA()))</f>
        <v>1</v>
      </c>
    </row>
    <row r="20" spans="1:7" ht="19.5" customHeight="1" x14ac:dyDescent="0.2">
      <c r="A20">
        <f>ROWS($B$15:B20)</f>
        <v>6</v>
      </c>
      <c r="B20" t="str">
        <f>IF('Entrées des données financières'!B9=0,"",'Entrées des données financières'!B9)</f>
        <v>MESURE 6</v>
      </c>
      <c r="C20">
        <f ca="1">IF(B20="",NA(),IFERROR(INDEX('Entrées des données financières'!$B$4:$I$28,$A20,C$6),NA()))</f>
        <v>90</v>
      </c>
      <c r="D20">
        <f ca="1">IF(B20="",NA(),IFERROR(INDEX('Entrées des données financières'!$B$4:$I$28,$A20,D$6),NA()))</f>
        <v>17</v>
      </c>
      <c r="E20">
        <f ca="1">IF(B20="",NA(),IFERROR(INDEX('Entrées des données financières'!$B$4:$I$28,$A20,E$6),NA()))</f>
        <v>82</v>
      </c>
      <c r="F20">
        <f ca="1">IF(B20="",NA(),IFERROR(INDEX('Entrées des données financières'!$B$4:$I$28,$A20,F$6),NA()))</f>
        <v>57</v>
      </c>
      <c r="G20">
        <f ca="1">IF(B20="",NA(),IFERROR(INDEX('Entrées des données financières'!$B$4:$I$28,$A20,G$6),NA()))</f>
        <v>30</v>
      </c>
    </row>
    <row r="21" spans="1:7" ht="19.5" customHeight="1" x14ac:dyDescent="0.2">
      <c r="A21">
        <f>ROWS($B$15:B21)</f>
        <v>7</v>
      </c>
      <c r="B21" t="str">
        <f>IF('Entrées des données financières'!B10=0,"",'Entrées des données financières'!B10)</f>
        <v>MESURE 7</v>
      </c>
      <c r="C21">
        <f ca="1">IF(B21="",NA(),IFERROR(INDEX('Entrées des données financières'!$B$4:$I$28,$A21,C$6),NA()))</f>
        <v>28</v>
      </c>
      <c r="D21">
        <f ca="1">IF(B21="",NA(),IFERROR(INDEX('Entrées des données financières'!$B$4:$I$28,$A21,D$6),NA()))</f>
        <v>82</v>
      </c>
      <c r="E21">
        <f ca="1">IF(B21="",NA(),IFERROR(INDEX('Entrées des données financières'!$B$4:$I$28,$A21,E$6),NA()))</f>
        <v>76</v>
      </c>
      <c r="F21">
        <f ca="1">IF(B21="",NA(),IFERROR(INDEX('Entrées des données financières'!$B$4:$I$28,$A21,F$6),NA()))</f>
        <v>27</v>
      </c>
      <c r="G21">
        <f ca="1">IF(B21="",NA(),IFERROR(INDEX('Entrées des données financières'!$B$4:$I$28,$A21,G$6),NA()))</f>
        <v>90</v>
      </c>
    </row>
    <row r="22" spans="1:7" ht="19.5" customHeight="1" x14ac:dyDescent="0.2">
      <c r="A22">
        <f>ROWS($B$15:B22)</f>
        <v>8</v>
      </c>
      <c r="B22" t="str">
        <f>IF('Entrées des données financières'!B11=0,"",'Entrées des données financières'!B11)</f>
        <v>MESURE 8</v>
      </c>
      <c r="C22">
        <f ca="1">IF(B22="",NA(),IFERROR(INDEX('Entrées des données financières'!$B$4:$I$28,$A22,C$6),NA()))</f>
        <v>34</v>
      </c>
      <c r="D22">
        <f ca="1">IF(B22="",NA(),IFERROR(INDEX('Entrées des données financières'!$B$4:$I$28,$A22,D$6),NA()))</f>
        <v>76</v>
      </c>
      <c r="E22">
        <f ca="1">IF(B22="",NA(),IFERROR(INDEX('Entrées des données financières'!$B$4:$I$28,$A22,E$6),NA()))</f>
        <v>97</v>
      </c>
      <c r="F22">
        <f ca="1">IF(B22="",NA(),IFERROR(INDEX('Entrées des données financières'!$B$4:$I$28,$A22,F$6),NA()))</f>
        <v>27</v>
      </c>
      <c r="G22">
        <f ca="1">IF(B22="",NA(),IFERROR(INDEX('Entrées des données financières'!$B$4:$I$28,$A22,G$6),NA()))</f>
        <v>8</v>
      </c>
    </row>
    <row r="23" spans="1:7" ht="19.5" customHeight="1" x14ac:dyDescent="0.2">
      <c r="A23">
        <f>ROWS($B$15:B23)</f>
        <v>9</v>
      </c>
      <c r="B23" t="str">
        <f>IF('Entrées des données financières'!B12=0,"",'Entrées des données financières'!B12)</f>
        <v>MESURE 9</v>
      </c>
      <c r="C23">
        <f ca="1">IF(B23="",NA(),IFERROR(INDEX('Entrées des données financières'!$B$4:$I$28,$A23,C$6),NA()))</f>
        <v>38</v>
      </c>
      <c r="D23">
        <f ca="1">IF(B23="",NA(),IFERROR(INDEX('Entrées des données financières'!$B$4:$I$28,$A23,D$6),NA()))</f>
        <v>1</v>
      </c>
      <c r="E23">
        <f ca="1">IF(B23="",NA(),IFERROR(INDEX('Entrées des données financières'!$B$4:$I$28,$A23,E$6),NA()))</f>
        <v>27</v>
      </c>
      <c r="F23">
        <f ca="1">IF(B23="",NA(),IFERROR(INDEX('Entrées des données financières'!$B$4:$I$28,$A23,F$6),NA()))</f>
        <v>38</v>
      </c>
      <c r="G23">
        <f ca="1">IF(B23="",NA(),IFERROR(INDEX('Entrées des données financières'!$B$4:$I$28,$A23,G$6),NA()))</f>
        <v>90</v>
      </c>
    </row>
    <row r="24" spans="1:7" ht="19.5" customHeight="1" x14ac:dyDescent="0.2">
      <c r="A24">
        <f>ROWS($B$15:B24)</f>
        <v>10</v>
      </c>
      <c r="B24" t="str">
        <f>IF('Entrées des données financières'!B13=0,"",'Entrées des données financières'!B13)</f>
        <v>MESURE 10</v>
      </c>
      <c r="C24">
        <f ca="1">IF(B24="",NA(),IFERROR(INDEX('Entrées des données financières'!$B$4:$I$28,$A24,C$6),NA()))</f>
        <v>45</v>
      </c>
      <c r="D24">
        <f ca="1">IF(B24="",NA(),IFERROR(INDEX('Entrées des données financières'!$B$4:$I$28,$A24,D$6),NA()))</f>
        <v>56</v>
      </c>
      <c r="E24">
        <f ca="1">IF(B24="",NA(),IFERROR(INDEX('Entrées des données financières'!$B$4:$I$28,$A24,E$6),NA()))</f>
        <v>4</v>
      </c>
      <c r="F24">
        <f ca="1">IF(B24="",NA(),IFERROR(INDEX('Entrées des données financières'!$B$4:$I$28,$A24,F$6),NA()))</f>
        <v>36</v>
      </c>
      <c r="G24">
        <f ca="1">IF(B24="",NA(),IFERROR(INDEX('Entrées des données financières'!$B$4:$I$28,$A24,G$6),NA()))</f>
        <v>35</v>
      </c>
    </row>
    <row r="25" spans="1:7" ht="19.5" customHeight="1" x14ac:dyDescent="0.2">
      <c r="A25">
        <f>ROWS($B$15:B25)</f>
        <v>11</v>
      </c>
      <c r="B25" t="str">
        <f>IF('Entrées des données financières'!B14=0,"",'Entrées des données financières'!B14)</f>
        <v>MESURE 11</v>
      </c>
      <c r="C25">
        <f ca="1">IF(B25="",NA(),IFERROR(INDEX('Entrées des données financières'!$B$4:$I$28,$A25,C$6),NA()))</f>
        <v>11</v>
      </c>
      <c r="D25">
        <f ca="1">IF(B25="",NA(),IFERROR(INDEX('Entrées des données financières'!$B$4:$I$28,$A25,D$6),NA()))</f>
        <v>32</v>
      </c>
      <c r="E25">
        <f ca="1">IF(B25="",NA(),IFERROR(INDEX('Entrées des données financières'!$B$4:$I$28,$A25,E$6),NA()))</f>
        <v>83</v>
      </c>
      <c r="F25">
        <f ca="1">IF(B25="",NA(),IFERROR(INDEX('Entrées des données financières'!$B$4:$I$28,$A25,F$6),NA()))</f>
        <v>44</v>
      </c>
      <c r="G25">
        <f ca="1">IF(B25="",NA(),IFERROR(INDEX('Entrées des données financières'!$B$4:$I$28,$A25,G$6),NA()))</f>
        <v>61</v>
      </c>
    </row>
    <row r="26" spans="1:7" ht="19.5" customHeight="1" x14ac:dyDescent="0.2">
      <c r="A26">
        <f>ROWS($B$15:B26)</f>
        <v>12</v>
      </c>
      <c r="B26" t="str">
        <f>IF('Entrées des données financières'!B15=0,"",'Entrées des données financières'!B15)</f>
        <v>MESURE 12</v>
      </c>
      <c r="C26">
        <f ca="1">IF(B26="",NA(),IFERROR(INDEX('Entrées des données financières'!$B$4:$I$28,$A26,C$6),NA()))</f>
        <v>83</v>
      </c>
      <c r="D26">
        <f ca="1">IF(B26="",NA(),IFERROR(INDEX('Entrées des données financières'!$B$4:$I$28,$A26,D$6),NA()))</f>
        <v>45</v>
      </c>
      <c r="E26">
        <f ca="1">IF(B26="",NA(),IFERROR(INDEX('Entrées des données financières'!$B$4:$I$28,$A26,E$6),NA()))</f>
        <v>74</v>
      </c>
      <c r="F26">
        <f ca="1">IF(B26="",NA(),IFERROR(INDEX('Entrées des données financières'!$B$4:$I$28,$A26,F$6),NA()))</f>
        <v>85</v>
      </c>
      <c r="G26">
        <f ca="1">IF(B26="",NA(),IFERROR(INDEX('Entrées des données financières'!$B$4:$I$28,$A26,G$6),NA()))</f>
        <v>6</v>
      </c>
    </row>
    <row r="27" spans="1:7" ht="19.5" customHeight="1" x14ac:dyDescent="0.2">
      <c r="A27">
        <f>ROWS($B$15:B27)</f>
        <v>13</v>
      </c>
      <c r="B27" t="str">
        <f>IF('Entrées des données financières'!B16=0,"",'Entrées des données financières'!B16)</f>
        <v>MESURE 13</v>
      </c>
      <c r="C27">
        <f ca="1">IF(B27="",NA(),IFERROR(INDEX('Entrées des données financières'!$B$4:$I$28,$A27,C$6),NA()))</f>
        <v>72</v>
      </c>
      <c r="D27">
        <f ca="1">IF(B27="",NA(),IFERROR(INDEX('Entrées des données financières'!$B$4:$I$28,$A27,D$6),NA()))</f>
        <v>87</v>
      </c>
      <c r="E27">
        <f ca="1">IF(B27="",NA(),IFERROR(INDEX('Entrées des données financières'!$B$4:$I$28,$A27,E$6),NA()))</f>
        <v>21</v>
      </c>
      <c r="F27">
        <f ca="1">IF(B27="",NA(),IFERROR(INDEX('Entrées des données financières'!$B$4:$I$28,$A27,F$6),NA()))</f>
        <v>4</v>
      </c>
      <c r="G27">
        <f ca="1">IF(B27="",NA(),IFERROR(INDEX('Entrées des données financières'!$B$4:$I$28,$A27,G$6),NA()))</f>
        <v>63</v>
      </c>
    </row>
    <row r="28" spans="1:7" ht="19.5" customHeight="1" x14ac:dyDescent="0.2">
      <c r="A28">
        <f>ROWS($B$15:B28)</f>
        <v>14</v>
      </c>
      <c r="B28" t="str">
        <f>IF('Entrées des données financières'!B17=0,"",'Entrées des données financières'!B17)</f>
        <v>MESURE 14</v>
      </c>
      <c r="C28">
        <f ca="1">IF(B28="",NA(),IFERROR(INDEX('Entrées des données financières'!$B$4:$I$28,$A28,C$6),NA()))</f>
        <v>95</v>
      </c>
      <c r="D28">
        <f ca="1">IF(B28="",NA(),IFERROR(INDEX('Entrées des données financières'!$B$4:$I$28,$A28,D$6),NA()))</f>
        <v>57</v>
      </c>
      <c r="E28">
        <f ca="1">IF(B28="",NA(),IFERROR(INDEX('Entrées des données financières'!$B$4:$I$28,$A28,E$6),NA()))</f>
        <v>96</v>
      </c>
      <c r="F28">
        <f ca="1">IF(B28="",NA(),IFERROR(INDEX('Entrées des données financières'!$B$4:$I$28,$A28,F$6),NA()))</f>
        <v>31</v>
      </c>
      <c r="G28">
        <f ca="1">IF(B28="",NA(),IFERROR(INDEX('Entrées des données financières'!$B$4:$I$28,$A28,G$6),NA()))</f>
        <v>13</v>
      </c>
    </row>
    <row r="29" spans="1:7" ht="19.5" customHeight="1" x14ac:dyDescent="0.2">
      <c r="A29">
        <f>ROWS($B$15:B29)</f>
        <v>15</v>
      </c>
      <c r="B29" t="str">
        <f>IF('Entrées des données financières'!B18=0,"",'Entrées des données financières'!B18)</f>
        <v>MESURE 15</v>
      </c>
      <c r="C29">
        <f ca="1">IF(B29="",NA(),IFERROR(INDEX('Entrées des données financières'!$B$4:$I$28,$A29,C$6),NA()))</f>
        <v>51</v>
      </c>
      <c r="D29">
        <f ca="1">IF(B29="",NA(),IFERROR(INDEX('Entrées des données financières'!$B$4:$I$28,$A29,D$6),NA()))</f>
        <v>58</v>
      </c>
      <c r="E29">
        <f ca="1">IF(B29="",NA(),IFERROR(INDEX('Entrées des données financières'!$B$4:$I$28,$A29,E$6),NA()))</f>
        <v>90</v>
      </c>
      <c r="F29">
        <f ca="1">IF(B29="",NA(),IFERROR(INDEX('Entrées des données financières'!$B$4:$I$28,$A29,F$6),NA()))</f>
        <v>56</v>
      </c>
      <c r="G29">
        <f ca="1">IF(B29="",NA(),IFERROR(INDEX('Entrées des données financières'!$B$4:$I$28,$A29,G$6),NA()))</f>
        <v>9</v>
      </c>
    </row>
    <row r="30" spans="1:7" ht="19.5" customHeight="1" x14ac:dyDescent="0.2">
      <c r="A30">
        <f>ROWS($B$15:B30)</f>
        <v>16</v>
      </c>
      <c r="B30" t="str">
        <f>IF('Entrées des données financières'!B19=0,"",'Entrées des données financières'!B19)</f>
        <v>MESURE 16</v>
      </c>
      <c r="C30">
        <f ca="1">IF(B30="",NA(),IFERROR(INDEX('Entrées des données financières'!$B$4:$I$28,$A30,C$6),NA()))</f>
        <v>100</v>
      </c>
      <c r="D30">
        <f ca="1">IF(B30="",NA(),IFERROR(INDEX('Entrées des données financières'!$B$4:$I$28,$A30,D$6),NA()))</f>
        <v>30</v>
      </c>
      <c r="E30">
        <f ca="1">IF(B30="",NA(),IFERROR(INDEX('Entrées des données financières'!$B$4:$I$28,$A30,E$6),NA()))</f>
        <v>42</v>
      </c>
      <c r="F30">
        <f ca="1">IF(B30="",NA(),IFERROR(INDEX('Entrées des données financières'!$B$4:$I$28,$A30,F$6),NA()))</f>
        <v>69</v>
      </c>
      <c r="G30">
        <f ca="1">IF(B30="",NA(),IFERROR(INDEX('Entrées des données financières'!$B$4:$I$28,$A30,G$6),NA()))</f>
        <v>6</v>
      </c>
    </row>
    <row r="31" spans="1:7" ht="19.5" customHeight="1" x14ac:dyDescent="0.2">
      <c r="A31">
        <f>ROWS($B$15:B31)</f>
        <v>17</v>
      </c>
      <c r="B31" t="str">
        <f>IF('Entrées des données financières'!B20=0,"",'Entrées des données financières'!B20)</f>
        <v>MESURE 17</v>
      </c>
      <c r="C31">
        <f ca="1">IF(B31="",NA(),IFERROR(INDEX('Entrées des données financières'!$B$4:$I$28,$A31,C$6),NA()))</f>
        <v>44</v>
      </c>
      <c r="D31">
        <f ca="1">IF(B31="",NA(),IFERROR(INDEX('Entrées des données financières'!$B$4:$I$28,$A31,D$6),NA()))</f>
        <v>44</v>
      </c>
      <c r="E31">
        <f ca="1">IF(B31="",NA(),IFERROR(INDEX('Entrées des données financières'!$B$4:$I$28,$A31,E$6),NA()))</f>
        <v>3</v>
      </c>
      <c r="F31">
        <f ca="1">IF(B31="",NA(),IFERROR(INDEX('Entrées des données financières'!$B$4:$I$28,$A31,F$6),NA()))</f>
        <v>13</v>
      </c>
      <c r="G31">
        <f ca="1">IF(B31="",NA(),IFERROR(INDEX('Entrées des données financières'!$B$4:$I$28,$A31,G$6),NA()))</f>
        <v>10</v>
      </c>
    </row>
    <row r="32" spans="1:7" ht="19.5" customHeight="1" x14ac:dyDescent="0.2">
      <c r="A32">
        <f>ROWS($B$15:B32)</f>
        <v>18</v>
      </c>
      <c r="B32" t="str">
        <f>IF('Entrées des données financières'!B21=0,"",'Entrées des données financières'!B21)</f>
        <v>MESURE 18</v>
      </c>
      <c r="C32">
        <f ca="1">IF(B32="",NA(),IFERROR(INDEX('Entrées des données financières'!$B$4:$I$28,$A32,C$6),NA()))</f>
        <v>37</v>
      </c>
      <c r="D32">
        <f ca="1">IF(B32="",NA(),IFERROR(INDEX('Entrées des données financières'!$B$4:$I$28,$A32,D$6),NA()))</f>
        <v>93</v>
      </c>
      <c r="E32">
        <f ca="1">IF(B32="",NA(),IFERROR(INDEX('Entrées des données financières'!$B$4:$I$28,$A32,E$6),NA()))</f>
        <v>30</v>
      </c>
      <c r="F32">
        <f ca="1">IF(B32="",NA(),IFERROR(INDEX('Entrées des données financières'!$B$4:$I$28,$A32,F$6),NA()))</f>
        <v>36</v>
      </c>
      <c r="G32">
        <f ca="1">IF(B32="",NA(),IFERROR(INDEX('Entrées des données financières'!$B$4:$I$28,$A32,G$6),NA()))</f>
        <v>94</v>
      </c>
    </row>
    <row r="33" spans="1:7" ht="19.5" customHeight="1" x14ac:dyDescent="0.2">
      <c r="A33">
        <f>ROWS($B$15:B33)</f>
        <v>19</v>
      </c>
      <c r="B33" t="str">
        <f>IF('Entrées des données financières'!B22=0,"",'Entrées des données financières'!B22)</f>
        <v>MESURE 19</v>
      </c>
      <c r="C33">
        <f ca="1">IF(B33="",NA(),IFERROR(INDEX('Entrées des données financières'!$B$4:$I$28,$A33,C$6),NA()))</f>
        <v>27</v>
      </c>
      <c r="D33">
        <f ca="1">IF(B33="",NA(),IFERROR(INDEX('Entrées des données financières'!$B$4:$I$28,$A33,D$6),NA()))</f>
        <v>30</v>
      </c>
      <c r="E33">
        <f ca="1">IF(B33="",NA(),IFERROR(INDEX('Entrées des données financières'!$B$4:$I$28,$A33,E$6),NA()))</f>
        <v>60</v>
      </c>
      <c r="F33">
        <f ca="1">IF(B33="",NA(),IFERROR(INDEX('Entrées des données financières'!$B$4:$I$28,$A33,F$6),NA()))</f>
        <v>7</v>
      </c>
      <c r="G33">
        <f ca="1">IF(B33="",NA(),IFERROR(INDEX('Entrées des données financières'!$B$4:$I$28,$A33,G$6),NA()))</f>
        <v>46</v>
      </c>
    </row>
    <row r="34" spans="1:7" ht="19.5" customHeight="1" x14ac:dyDescent="0.2">
      <c r="A34">
        <f>ROWS($B$15:B34)</f>
        <v>20</v>
      </c>
      <c r="B34" t="str">
        <f>IF('Entrées des données financières'!B23=0,"",'Entrées des données financières'!B23)</f>
        <v>MESURE 20</v>
      </c>
      <c r="C34">
        <f ca="1">IF(B34="",NA(),IFERROR(INDEX('Entrées des données financières'!$B$4:$I$28,$A34,C$6),NA()))</f>
        <v>72</v>
      </c>
      <c r="D34">
        <f ca="1">IF(B34="",NA(),IFERROR(INDEX('Entrées des données financières'!$B$4:$I$28,$A34,D$6),NA()))</f>
        <v>79</v>
      </c>
      <c r="E34">
        <f ca="1">IF(B34="",NA(),IFERROR(INDEX('Entrées des données financières'!$B$4:$I$28,$A34,E$6),NA()))</f>
        <v>30</v>
      </c>
      <c r="F34">
        <f ca="1">IF(B34="",NA(),IFERROR(INDEX('Entrées des données financières'!$B$4:$I$28,$A34,F$6),NA()))</f>
        <v>47</v>
      </c>
      <c r="G34">
        <f ca="1">IF(B34="",NA(),IFERROR(INDEX('Entrées des données financières'!$B$4:$I$28,$A34,G$6),NA()))</f>
        <v>60</v>
      </c>
    </row>
    <row r="35" spans="1:7" ht="19.5" customHeight="1" x14ac:dyDescent="0.2">
      <c r="A35">
        <f>ROWS($B$15:B35)</f>
        <v>21</v>
      </c>
      <c r="B35" t="str">
        <f>IF('Entrées des données financières'!B24=0,"",'Entrées des données financières'!B24)</f>
        <v>MESURE 21</v>
      </c>
      <c r="C35">
        <f ca="1">IF(B35="",NA(),IFERROR(INDEX('Entrées des données financières'!$B$4:$I$28,$A35,C$6),NA()))</f>
        <v>14</v>
      </c>
      <c r="D35">
        <f ca="1">IF(B35="",NA(),IFERROR(INDEX('Entrées des données financières'!$B$4:$I$28,$A35,D$6),NA()))</f>
        <v>90</v>
      </c>
      <c r="E35">
        <f ca="1">IF(B35="",NA(),IFERROR(INDEX('Entrées des données financières'!$B$4:$I$28,$A35,E$6),NA()))</f>
        <v>76</v>
      </c>
      <c r="F35">
        <f ca="1">IF(B35="",NA(),IFERROR(INDEX('Entrées des données financières'!$B$4:$I$28,$A35,F$6),NA()))</f>
        <v>77</v>
      </c>
      <c r="G35">
        <f ca="1">IF(B35="",NA(),IFERROR(INDEX('Entrées des données financières'!$B$4:$I$28,$A35,G$6),NA()))</f>
        <v>13</v>
      </c>
    </row>
    <row r="36" spans="1:7" ht="19.5" customHeight="1" x14ac:dyDescent="0.2">
      <c r="A36">
        <f>ROWS($B$15:B36)</f>
        <v>22</v>
      </c>
      <c r="B36" t="str">
        <f>IF('Entrées des données financières'!B25=0,"",'Entrées des données financières'!B25)</f>
        <v>MESURE 22</v>
      </c>
      <c r="C36">
        <f ca="1">IF(B36="",NA(),IFERROR(INDEX('Entrées des données financières'!$B$4:$I$28,$A36,C$6),NA()))</f>
        <v>56</v>
      </c>
      <c r="D36">
        <f ca="1">IF(B36="",NA(),IFERROR(INDEX('Entrées des données financières'!$B$4:$I$28,$A36,D$6),NA()))</f>
        <v>20</v>
      </c>
      <c r="E36">
        <f ca="1">IF(B36="",NA(),IFERROR(INDEX('Entrées des données financières'!$B$4:$I$28,$A36,E$6),NA()))</f>
        <v>38</v>
      </c>
      <c r="F36">
        <f ca="1">IF(B36="",NA(),IFERROR(INDEX('Entrées des données financières'!$B$4:$I$28,$A36,F$6),NA()))</f>
        <v>22</v>
      </c>
      <c r="G36">
        <f ca="1">IF(B36="",NA(),IFERROR(INDEX('Entrées des données financières'!$B$4:$I$28,$A36,G$6),NA()))</f>
        <v>31</v>
      </c>
    </row>
    <row r="37" spans="1:7" ht="19.5" customHeight="1" x14ac:dyDescent="0.2">
      <c r="A37">
        <f>ROWS($B$15:B37)</f>
        <v>23</v>
      </c>
      <c r="B37" t="str">
        <f>IF('Entrées des données financières'!B26=0,"",'Entrées des données financières'!B26)</f>
        <v>MESURE 23</v>
      </c>
      <c r="C37">
        <f ca="1">IF(B37="",NA(),IFERROR(INDEX('Entrées des données financières'!$B$4:$I$28,$A37,C$6),NA()))</f>
        <v>27</v>
      </c>
      <c r="D37">
        <f ca="1">IF(B37="",NA(),IFERROR(INDEX('Entrées des données financières'!$B$4:$I$28,$A37,D$6),NA()))</f>
        <v>21</v>
      </c>
      <c r="E37">
        <f ca="1">IF(B37="",NA(),IFERROR(INDEX('Entrées des données financières'!$B$4:$I$28,$A37,E$6),NA()))</f>
        <v>36</v>
      </c>
      <c r="F37">
        <f ca="1">IF(B37="",NA(),IFERROR(INDEX('Entrées des données financières'!$B$4:$I$28,$A37,F$6),NA()))</f>
        <v>86</v>
      </c>
      <c r="G37">
        <f ca="1">IF(B37="",NA(),IFERROR(INDEX('Entrées des données financières'!$B$4:$I$28,$A37,G$6),NA()))</f>
        <v>6</v>
      </c>
    </row>
    <row r="38" spans="1:7" ht="19.5" customHeight="1" x14ac:dyDescent="0.2">
      <c r="A38">
        <f>ROWS($B$15:B38)</f>
        <v>24</v>
      </c>
      <c r="B38" t="str">
        <f>IF('Entrées des données financières'!B27=0,"",'Entrées des données financières'!B27)</f>
        <v>MESURE 24</v>
      </c>
      <c r="C38">
        <f ca="1">IF(B38="",NA(),IFERROR(INDEX('Entrées des données financières'!$B$4:$I$28,$A38,C$6),NA()))</f>
        <v>74</v>
      </c>
      <c r="D38">
        <f ca="1">IF(B38="",NA(),IFERROR(INDEX('Entrées des données financières'!$B$4:$I$28,$A38,D$6),NA()))</f>
        <v>46</v>
      </c>
      <c r="E38">
        <f ca="1">IF(B38="",NA(),IFERROR(INDEX('Entrées des données financières'!$B$4:$I$28,$A38,E$6),NA()))</f>
        <v>38</v>
      </c>
      <c r="F38">
        <f ca="1">IF(B38="",NA(),IFERROR(INDEX('Entrées des données financières'!$B$4:$I$28,$A38,F$6),NA()))</f>
        <v>59</v>
      </c>
      <c r="G38">
        <f ca="1">IF(B38="",NA(),IFERROR(INDEX('Entrées des données financières'!$B$4:$I$28,$A38,G$6),NA()))</f>
        <v>71</v>
      </c>
    </row>
    <row r="39" spans="1:7" ht="19.5" customHeight="1" x14ac:dyDescent="0.2">
      <c r="A39">
        <f>ROWS($B$15:B39)</f>
        <v>25</v>
      </c>
      <c r="B39" t="str">
        <f>IF('Entrées des données financières'!B28=0,"",'Entrées des données financières'!B28)</f>
        <v>MESURE 25</v>
      </c>
      <c r="C39">
        <f ca="1">IF(B39="",NA(),IFERROR(INDEX('Entrées des données financières'!$B$4:$I$28,$A39,C$6),NA()))</f>
        <v>24</v>
      </c>
      <c r="D39">
        <f ca="1">IF(B39="",NA(),IFERROR(INDEX('Entrées des données financières'!$B$4:$I$28,$A39,D$6),NA()))</f>
        <v>54</v>
      </c>
      <c r="E39">
        <f ca="1">IF(B39="",NA(),IFERROR(INDEX('Entrées des données financières'!$B$4:$I$28,$A39,E$6),NA()))</f>
        <v>81</v>
      </c>
      <c r="F39">
        <f ca="1">IF(B39="",NA(),IFERROR(INDEX('Entrées des données financières'!$B$4:$I$28,$A39,F$6),NA()))</f>
        <v>89</v>
      </c>
      <c r="G39">
        <f ca="1">IF(B39="",NA(),IFERROR(INDEX('Entrées des données financières'!$B$4:$I$28,$A39,G$6),NA()))</f>
        <v>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Rapport financier</vt:lpstr>
      <vt:lpstr>Entrées des données financières</vt:lpstr>
      <vt:lpstr>Paramètres des mesures clés</vt:lpstr>
      <vt:lpstr>Calculs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2012-11-20T11:29:02Z</dcterms:created>
  <dcterms:modified xsi:type="dcterms:W3CDTF">2016-12-25T09:34:44Z</dcterms:modified>
  <cp:version/>
</cp:coreProperties>
</file>