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ate1904="1" showInkAnnotation="0" defaultThemeVersion="164011"/>
  <mc:AlternateContent xmlns:mc="http://schemas.openxmlformats.org/markup-compatibility/2006">
    <mc:Choice Requires="x15">
      <x15ac:absPath xmlns:x15ac="http://schemas.microsoft.com/office/spreadsheetml/2010/11/ac" url="C:\Users\jesus\Documents\Bobst\"/>
    </mc:Choice>
  </mc:AlternateContent>
  <bookViews>
    <workbookView xWindow="0" yWindow="0" windowWidth="20520" windowHeight="11580" activeTab="1"/>
  </bookViews>
  <sheets>
    <sheet name="Feuil1" sheetId="1" r:id="rId1"/>
    <sheet name="Feuil2" sheetId="2" r:id="rId2"/>
    <sheet name="Feuil3" sheetId="3" r:id="rId3"/>
  </sheets>
  <definedNames>
    <definedName name="heure">Feuil1!$B:$B</definedName>
    <definedName name="Occup.">Feuil1!$D$1:$D$3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 l="1"/>
  <c r="G7" i="2"/>
  <c r="J7" i="2"/>
  <c r="D6" i="2"/>
  <c r="G6" i="2"/>
  <c r="H7" i="2" s="1"/>
  <c r="I7" i="2" s="1"/>
  <c r="J6" i="2"/>
  <c r="K7" i="2" s="1"/>
  <c r="L7" i="2" s="1"/>
  <c r="D5" i="2"/>
  <c r="G5" i="2"/>
  <c r="J5" i="2"/>
  <c r="D4" i="2"/>
  <c r="G4" i="2"/>
  <c r="J4" i="2"/>
  <c r="D3" i="2"/>
  <c r="E3" i="2" s="1"/>
  <c r="F3" i="2" s="1"/>
  <c r="G3" i="2"/>
  <c r="J3" i="2"/>
  <c r="E7" i="2" l="1"/>
  <c r="F7" i="2" s="1"/>
  <c r="K5" i="2"/>
  <c r="L5" i="2" s="1"/>
  <c r="H6" i="2"/>
  <c r="I6" i="2" s="1"/>
  <c r="E6" i="2"/>
  <c r="F6" i="2" s="1"/>
  <c r="K6" i="2"/>
  <c r="L6" i="2" s="1"/>
  <c r="H5" i="2"/>
  <c r="I5" i="2" s="1"/>
  <c r="E5" i="2"/>
  <c r="F5" i="2" s="1"/>
  <c r="K4" i="2"/>
  <c r="L4" i="2" s="1"/>
  <c r="H4" i="2"/>
  <c r="I4" i="2" s="1"/>
  <c r="E4" i="2"/>
  <c r="F4" i="2" s="1"/>
  <c r="J2" i="2"/>
  <c r="K3" i="2" s="1"/>
  <c r="L3" i="2" s="1"/>
  <c r="G2" i="2"/>
  <c r="H3" i="2" s="1"/>
  <c r="I3" i="2" s="1"/>
  <c r="D2" i="2"/>
  <c r="D14" i="3"/>
  <c r="H2" i="2" l="1"/>
  <c r="I2" i="2" s="1"/>
  <c r="K2" i="2"/>
  <c r="L2" i="2" s="1"/>
  <c r="E2" i="2"/>
  <c r="B9" i="3"/>
  <c r="B8" i="3"/>
  <c r="I8" i="2" l="1"/>
  <c r="G8" i="2" s="1"/>
  <c r="L8" i="2"/>
  <c r="J8" i="2" s="1"/>
  <c r="F2" i="2"/>
  <c r="F8" i="2" l="1"/>
  <c r="D8" i="2" s="1"/>
</calcChain>
</file>

<file path=xl/comments1.xml><?xml version="1.0" encoding="utf-8"?>
<comments xmlns="http://schemas.openxmlformats.org/spreadsheetml/2006/main">
  <authors>
    <author>Jésus Ruiz</author>
  </authors>
  <commentList>
    <comment ref="A8" authorId="0" shapeId="0">
      <text>
        <r>
          <rPr>
            <b/>
            <sz val="9"/>
            <color indexed="81"/>
            <rFont val="Tahoma"/>
            <family val="2"/>
          </rPr>
          <t>Jésus Ruiz:</t>
        </r>
        <r>
          <rPr>
            <sz val="9"/>
            <color indexed="81"/>
            <rFont val="Tahoma"/>
            <family val="2"/>
          </rPr>
          <t xml:space="preserve">
Format cellule:
Nombre</t>
        </r>
      </text>
    </comment>
    <comment ref="B8" authorId="0" shapeId="0">
      <text>
        <r>
          <rPr>
            <b/>
            <sz val="9"/>
            <color indexed="81"/>
            <rFont val="Tahoma"/>
            <family val="2"/>
          </rPr>
          <t>Jésus Ruiz:</t>
        </r>
        <r>
          <rPr>
            <sz val="9"/>
            <color indexed="81"/>
            <rFont val="Tahoma"/>
            <family val="2"/>
          </rPr>
          <t xml:space="preserve">
Format cellule
HH:MM</t>
        </r>
      </text>
    </comment>
    <comment ref="A9" authorId="0" shapeId="0">
      <text>
        <r>
          <rPr>
            <b/>
            <sz val="9"/>
            <color indexed="81"/>
            <rFont val="Tahoma"/>
            <family val="2"/>
          </rPr>
          <t>Jésus Ruiz:</t>
        </r>
        <r>
          <rPr>
            <sz val="9"/>
            <color indexed="81"/>
            <rFont val="Tahoma"/>
            <family val="2"/>
          </rPr>
          <t xml:space="preserve">
Format cellule:
HH:MM</t>
        </r>
      </text>
    </comment>
    <comment ref="B9" authorId="0" shapeId="0">
      <text>
        <r>
          <rPr>
            <b/>
            <sz val="9"/>
            <color indexed="81"/>
            <rFont val="Tahoma"/>
            <family val="2"/>
          </rPr>
          <t>Jésus Ruiz:</t>
        </r>
        <r>
          <rPr>
            <sz val="9"/>
            <color indexed="81"/>
            <rFont val="Tahoma"/>
            <family val="2"/>
          </rPr>
          <t xml:space="preserve">
Format cellule
nombre</t>
        </r>
      </text>
    </comment>
  </commentList>
</comments>
</file>

<file path=xl/sharedStrings.xml><?xml version="1.0" encoding="utf-8"?>
<sst xmlns="http://schemas.openxmlformats.org/spreadsheetml/2006/main" count="20" uniqueCount="14">
  <si>
    <t>Dépl.</t>
  </si>
  <si>
    <t>Trav. En dépl</t>
  </si>
  <si>
    <t>Trav. Chez BSA</t>
  </si>
  <si>
    <t>Déplacement</t>
  </si>
  <si>
    <t>Travail chez BSA</t>
  </si>
  <si>
    <t>Travail en déplacement</t>
  </si>
  <si>
    <t>HEURE</t>
  </si>
  <si>
    <t>ACTE</t>
  </si>
  <si>
    <t>Colonne1</t>
  </si>
  <si>
    <t>Colonne2</t>
  </si>
  <si>
    <t>Colonne3</t>
  </si>
  <si>
    <t>Colonne12</t>
  </si>
  <si>
    <t>Colonne22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</si>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</sst>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5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Arial Unicode MS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Fill="1"/>
    <xf numFmtId="2" fontId="0" fillId="0" borderId="0" xfId="0" applyNumberFormat="1"/>
    <xf numFmtId="2" fontId="0" fillId="0" borderId="0" xfId="0" applyNumberFormat="1" applyFill="1" applyAlignment="1">
      <alignment horizontal="center" vertical="center"/>
    </xf>
    <xf numFmtId="4" fontId="0" fillId="0" borderId="0" xfId="0" applyNumberFormat="1"/>
    <xf numFmtId="0" fontId="3" fillId="0" borderId="0" xfId="0" applyFont="1"/>
    <xf numFmtId="0" fontId="0" fillId="0" borderId="0" xfId="0" applyFill="1" applyAlignment="1">
      <alignment horizontal="center" vertical="center"/>
    </xf>
    <xf numFmtId="2" fontId="4" fillId="0" borderId="0" xfId="0" applyNumberFormat="1" applyFont="1" applyFill="1" applyBorder="1"/>
    <xf numFmtId="0" fontId="4" fillId="0" borderId="0" xfId="0" applyFont="1" applyFill="1" applyBorder="1"/>
    <xf numFmtId="2" fontId="4" fillId="2" borderId="0" xfId="0" applyNumberFormat="1" applyFont="1" applyFill="1" applyBorder="1"/>
    <xf numFmtId="0" fontId="4" fillId="2" borderId="0" xfId="0" applyFont="1" applyFill="1" applyBorder="1"/>
  </cellXfs>
  <cellStyles count="1">
    <cellStyle name="Normal" xfId="0" builtinId="0"/>
  </cellStyles>
  <dxfs count="25"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color theme="0"/>
      </font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0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1:L8" totalsRowCount="1" headerRowDxfId="24" dataDxfId="23">
  <autoFilter ref="B1:L7"/>
  <tableColumns count="11">
    <tableColumn id="1" name="HEURE" dataDxfId="22" totalsRowDxfId="10"/>
    <tableColumn id="2" name="ACTE" dataDxfId="21" totalsRowDxfId="9"/>
    <tableColumn id="4" name="Travail chez BSA" totalsRowFunction="custom" dataDxfId="20" totalsRowDxfId="8">
      <calculatedColumnFormula>IF(C2="Trav. Chez BSA",B2,IF(C2="Dépl."," ",IF(C2="Trav. En Dépl"," "," ")))</calculatedColumnFormula>
      <totalsRowFormula>Tableau1[[#Totals],[Colonne12]]</totalsRowFormula>
    </tableColumn>
    <tableColumn id="3" name="Colonne1" dataDxfId="19" totalsRowDxfId="7">
      <calculatedColumnFormula>D2-D1</calculatedColumnFormula>
    </tableColumn>
    <tableColumn id="9" name="Colonne12" totalsRowFunction="sum" dataDxfId="18" totalsRowDxfId="6">
      <calculatedColumnFormula>IFERROR(E2,0)</calculatedColumnFormula>
    </tableColumn>
    <tableColumn id="5" name="Déplacement" totalsRowFunction="custom" dataDxfId="17" totalsRowDxfId="5">
      <calculatedColumnFormula>IF(C2="Trav. Chez BSA"," ",IF(C2="Dépl.",Tableau1[[#This Row],[HEURE]],IF(C2="Trav. En Dépl"," "," ")))</calculatedColumnFormula>
      <totalsRowFormula>Tableau1[[#Totals],[Colonne22]]</totalsRowFormula>
    </tableColumn>
    <tableColumn id="7" name="Colonne2" dataDxfId="16" totalsRowDxfId="4">
      <calculatedColumnFormula>Tableau1[[#This Row],[Déplacement]]-G1</calculatedColumnFormula>
    </tableColumn>
    <tableColumn id="10" name="Colonne22" totalsRowFunction="sum" dataDxfId="15" totalsRowDxfId="3">
      <calculatedColumnFormula>IFERROR(H2,0)</calculatedColumnFormula>
    </tableColumn>
    <tableColumn id="6" name="Travail en déplacement" totalsRowFunction="custom" dataDxfId="14" totalsRowDxfId="2">
      <calculatedColumnFormula>IF(C2="Trav. Chez BSA"," ",IF(C2="Dépl."," ",IF(C2="Trav. En Dépl",Tableau1[[#This Row],[HEURE]]," ")))</calculatedColumnFormula>
      <totalsRowFormula>Tableau1[[#Totals],[Colonne4]]</totalsRowFormula>
    </tableColumn>
    <tableColumn id="8" name="Colonne3" dataDxfId="13" totalsRowDxfId="1">
      <calculatedColumnFormula>Tableau1[[#This Row],[Travail en déplacement]]-J1</calculatedColumnFormula>
    </tableColumn>
    <tableColumn id="11" name="Colonne4" totalsRowFunction="sum" dataDxfId="12" totalsRowDxfId="0">
      <calculatedColumnFormula>IFERROR(K2,0)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96"/>
  <sheetViews>
    <sheetView workbookViewId="0">
      <selection activeCell="B1" sqref="B1"/>
    </sheetView>
  </sheetViews>
  <sheetFormatPr baseColWidth="10" defaultRowHeight="14.25"/>
  <cols>
    <col min="2" max="2" width="10.6640625" style="1"/>
    <col min="6" max="6" width="10.6640625" style="4"/>
  </cols>
  <sheetData>
    <row r="1" spans="2:4">
      <c r="B1" s="4">
        <v>0</v>
      </c>
      <c r="D1" t="s">
        <v>0</v>
      </c>
    </row>
    <row r="2" spans="2:4">
      <c r="B2" s="4">
        <v>0.25</v>
      </c>
      <c r="D2" t="s">
        <v>1</v>
      </c>
    </row>
    <row r="3" spans="2:4">
      <c r="B3" s="4">
        <v>0.5</v>
      </c>
      <c r="D3" t="s">
        <v>2</v>
      </c>
    </row>
    <row r="4" spans="2:4">
      <c r="B4" s="4">
        <v>0.75</v>
      </c>
    </row>
    <row r="5" spans="2:4">
      <c r="B5" s="4">
        <v>1</v>
      </c>
    </row>
    <row r="6" spans="2:4">
      <c r="B6" s="4">
        <v>1.25</v>
      </c>
    </row>
    <row r="7" spans="2:4">
      <c r="B7" s="4">
        <v>1.5</v>
      </c>
    </row>
    <row r="8" spans="2:4">
      <c r="B8" s="4">
        <v>1.75</v>
      </c>
    </row>
    <row r="9" spans="2:4">
      <c r="B9" s="4">
        <v>2</v>
      </c>
    </row>
    <row r="10" spans="2:4">
      <c r="B10" s="4">
        <v>2.25</v>
      </c>
    </row>
    <row r="11" spans="2:4">
      <c r="B11" s="4">
        <v>2.5</v>
      </c>
    </row>
    <row r="12" spans="2:4">
      <c r="B12" s="4">
        <v>2.75</v>
      </c>
    </row>
    <row r="13" spans="2:4">
      <c r="B13" s="4">
        <v>3</v>
      </c>
    </row>
    <row r="14" spans="2:4">
      <c r="B14" s="4">
        <v>3.25</v>
      </c>
    </row>
    <row r="15" spans="2:4">
      <c r="B15" s="4">
        <v>3.5</v>
      </c>
    </row>
    <row r="16" spans="2:4">
      <c r="B16" s="4">
        <v>3.75</v>
      </c>
    </row>
    <row r="17" spans="2:2">
      <c r="B17" s="4">
        <v>4</v>
      </c>
    </row>
    <row r="18" spans="2:2">
      <c r="B18" s="4">
        <v>4.25</v>
      </c>
    </row>
    <row r="19" spans="2:2">
      <c r="B19" s="4">
        <v>4.5</v>
      </c>
    </row>
    <row r="20" spans="2:2">
      <c r="B20" s="4">
        <v>4.75</v>
      </c>
    </row>
    <row r="21" spans="2:2">
      <c r="B21" s="4">
        <v>5</v>
      </c>
    </row>
    <row r="22" spans="2:2">
      <c r="B22" s="4">
        <v>5.25</v>
      </c>
    </row>
    <row r="23" spans="2:2">
      <c r="B23" s="4">
        <v>5.5</v>
      </c>
    </row>
    <row r="24" spans="2:2">
      <c r="B24" s="4">
        <v>5.75</v>
      </c>
    </row>
    <row r="25" spans="2:2">
      <c r="B25" s="4">
        <v>6</v>
      </c>
    </row>
    <row r="26" spans="2:2">
      <c r="B26" s="4">
        <v>6.25</v>
      </c>
    </row>
    <row r="27" spans="2:2">
      <c r="B27" s="4">
        <v>6.5</v>
      </c>
    </row>
    <row r="28" spans="2:2">
      <c r="B28" s="4">
        <v>6.75</v>
      </c>
    </row>
    <row r="29" spans="2:2">
      <c r="B29" s="4">
        <v>7</v>
      </c>
    </row>
    <row r="30" spans="2:2">
      <c r="B30" s="4">
        <v>7.25</v>
      </c>
    </row>
    <row r="31" spans="2:2">
      <c r="B31" s="4">
        <v>7.5</v>
      </c>
    </row>
    <row r="32" spans="2:2">
      <c r="B32" s="4">
        <v>7.75</v>
      </c>
    </row>
    <row r="33" spans="2:2">
      <c r="B33" s="4">
        <v>8</v>
      </c>
    </row>
    <row r="34" spans="2:2">
      <c r="B34" s="4">
        <v>8.25</v>
      </c>
    </row>
    <row r="35" spans="2:2">
      <c r="B35" s="4">
        <v>8.5</v>
      </c>
    </row>
    <row r="36" spans="2:2">
      <c r="B36" s="4">
        <v>8.75</v>
      </c>
    </row>
    <row r="37" spans="2:2">
      <c r="B37" s="4">
        <v>9</v>
      </c>
    </row>
    <row r="38" spans="2:2">
      <c r="B38" s="4">
        <v>9.25</v>
      </c>
    </row>
    <row r="39" spans="2:2">
      <c r="B39" s="4">
        <v>9.5</v>
      </c>
    </row>
    <row r="40" spans="2:2">
      <c r="B40" s="4">
        <v>9.75</v>
      </c>
    </row>
    <row r="41" spans="2:2">
      <c r="B41" s="4">
        <v>10</v>
      </c>
    </row>
    <row r="42" spans="2:2">
      <c r="B42" s="4">
        <v>10.25</v>
      </c>
    </row>
    <row r="43" spans="2:2">
      <c r="B43" s="4">
        <v>10.5</v>
      </c>
    </row>
    <row r="44" spans="2:2">
      <c r="B44" s="4">
        <v>10.75</v>
      </c>
    </row>
    <row r="45" spans="2:2">
      <c r="B45" s="4">
        <v>11</v>
      </c>
    </row>
    <row r="46" spans="2:2">
      <c r="B46" s="4">
        <v>11.25</v>
      </c>
    </row>
    <row r="47" spans="2:2">
      <c r="B47" s="4">
        <v>11.5</v>
      </c>
    </row>
    <row r="48" spans="2:2">
      <c r="B48" s="4">
        <v>11.75</v>
      </c>
    </row>
    <row r="49" spans="2:2">
      <c r="B49" s="4">
        <v>12</v>
      </c>
    </row>
    <row r="50" spans="2:2">
      <c r="B50" s="4">
        <v>12.25</v>
      </c>
    </row>
    <row r="51" spans="2:2">
      <c r="B51" s="4">
        <v>12.5</v>
      </c>
    </row>
    <row r="52" spans="2:2">
      <c r="B52" s="4">
        <v>12.75</v>
      </c>
    </row>
    <row r="53" spans="2:2">
      <c r="B53" s="4">
        <v>13</v>
      </c>
    </row>
    <row r="54" spans="2:2">
      <c r="B54" s="4">
        <v>13.25</v>
      </c>
    </row>
    <row r="55" spans="2:2">
      <c r="B55" s="4">
        <v>13.5</v>
      </c>
    </row>
    <row r="56" spans="2:2">
      <c r="B56" s="4">
        <v>13.75</v>
      </c>
    </row>
    <row r="57" spans="2:2">
      <c r="B57" s="4">
        <v>14</v>
      </c>
    </row>
    <row r="58" spans="2:2">
      <c r="B58" s="4">
        <v>14.25</v>
      </c>
    </row>
    <row r="59" spans="2:2">
      <c r="B59" s="4">
        <v>14.5</v>
      </c>
    </row>
    <row r="60" spans="2:2">
      <c r="B60" s="4">
        <v>14.75</v>
      </c>
    </row>
    <row r="61" spans="2:2">
      <c r="B61" s="4">
        <v>15</v>
      </c>
    </row>
    <row r="62" spans="2:2">
      <c r="B62" s="4">
        <v>15.25</v>
      </c>
    </row>
    <row r="63" spans="2:2">
      <c r="B63" s="4">
        <v>15.5</v>
      </c>
    </row>
    <row r="64" spans="2:2">
      <c r="B64" s="4">
        <v>15.75</v>
      </c>
    </row>
    <row r="65" spans="2:2">
      <c r="B65" s="4">
        <v>16</v>
      </c>
    </row>
    <row r="66" spans="2:2">
      <c r="B66" s="4">
        <v>16.25</v>
      </c>
    </row>
    <row r="67" spans="2:2">
      <c r="B67" s="4">
        <v>16.5</v>
      </c>
    </row>
    <row r="68" spans="2:2">
      <c r="B68" s="4">
        <v>16.75</v>
      </c>
    </row>
    <row r="69" spans="2:2">
      <c r="B69" s="4">
        <v>17</v>
      </c>
    </row>
    <row r="70" spans="2:2">
      <c r="B70" s="4">
        <v>17.25</v>
      </c>
    </row>
    <row r="71" spans="2:2">
      <c r="B71" s="4">
        <v>17.5</v>
      </c>
    </row>
    <row r="72" spans="2:2">
      <c r="B72" s="4">
        <v>17.75</v>
      </c>
    </row>
    <row r="73" spans="2:2">
      <c r="B73" s="4">
        <v>18</v>
      </c>
    </row>
    <row r="74" spans="2:2">
      <c r="B74" s="4">
        <v>18.25</v>
      </c>
    </row>
    <row r="75" spans="2:2">
      <c r="B75" s="4">
        <v>18.5</v>
      </c>
    </row>
    <row r="76" spans="2:2">
      <c r="B76" s="4">
        <v>18.75</v>
      </c>
    </row>
    <row r="77" spans="2:2">
      <c r="B77" s="4">
        <v>19</v>
      </c>
    </row>
    <row r="78" spans="2:2">
      <c r="B78" s="4">
        <v>19.25</v>
      </c>
    </row>
    <row r="79" spans="2:2">
      <c r="B79" s="4">
        <v>19.5</v>
      </c>
    </row>
    <row r="80" spans="2:2">
      <c r="B80" s="4">
        <v>19.75</v>
      </c>
    </row>
    <row r="81" spans="2:2">
      <c r="B81" s="4">
        <v>20</v>
      </c>
    </row>
    <row r="82" spans="2:2">
      <c r="B82" s="4">
        <v>20.25</v>
      </c>
    </row>
    <row r="83" spans="2:2">
      <c r="B83" s="4">
        <v>20.5</v>
      </c>
    </row>
    <row r="84" spans="2:2">
      <c r="B84" s="4">
        <v>20.75</v>
      </c>
    </row>
    <row r="85" spans="2:2">
      <c r="B85" s="4">
        <v>21</v>
      </c>
    </row>
    <row r="86" spans="2:2">
      <c r="B86" s="4">
        <v>21.25</v>
      </c>
    </row>
    <row r="87" spans="2:2">
      <c r="B87" s="4">
        <v>21.5</v>
      </c>
    </row>
    <row r="88" spans="2:2">
      <c r="B88" s="4">
        <v>21.75</v>
      </c>
    </row>
    <row r="89" spans="2:2">
      <c r="B89" s="4">
        <v>22</v>
      </c>
    </row>
    <row r="90" spans="2:2">
      <c r="B90" s="4">
        <v>22.25</v>
      </c>
    </row>
    <row r="91" spans="2:2">
      <c r="B91" s="4">
        <v>22.5</v>
      </c>
    </row>
    <row r="92" spans="2:2">
      <c r="B92" s="4">
        <v>22.75</v>
      </c>
    </row>
    <row r="93" spans="2:2">
      <c r="B93" s="4">
        <v>23</v>
      </c>
    </row>
    <row r="94" spans="2:2">
      <c r="B94" s="4">
        <v>23.25</v>
      </c>
    </row>
    <row r="95" spans="2:2">
      <c r="B95" s="4">
        <v>23.5</v>
      </c>
    </row>
    <row r="96" spans="2:2">
      <c r="B96" s="4">
        <v>23.75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92"/>
  <sheetViews>
    <sheetView tabSelected="1" topLeftCell="B1" workbookViewId="0">
      <selection activeCell="B2" sqref="B2"/>
    </sheetView>
  </sheetViews>
  <sheetFormatPr baseColWidth="10" defaultRowHeight="14.25"/>
  <cols>
    <col min="2" max="2" width="10.6640625" style="6"/>
    <col min="3" max="3" width="13.06640625" customWidth="1"/>
    <col min="4" max="4" width="17.59765625" style="4" customWidth="1"/>
    <col min="5" max="5" width="14.06640625" style="4" hidden="1" customWidth="1"/>
    <col min="6" max="6" width="12.9296875" style="4" hidden="1" customWidth="1"/>
    <col min="7" max="7" width="17.59765625" style="4" customWidth="1"/>
    <col min="8" max="8" width="15.33203125" style="4" hidden="1" customWidth="1"/>
    <col min="9" max="9" width="17.06640625" style="4" hidden="1" customWidth="1"/>
    <col min="10" max="10" width="17.59765625" style="4" customWidth="1"/>
    <col min="11" max="11" width="15.86328125" hidden="1" customWidth="1"/>
    <col min="12" max="12" width="14.796875" hidden="1" customWidth="1"/>
  </cols>
  <sheetData>
    <row r="1" spans="2:15">
      <c r="B1" s="4" t="s">
        <v>6</v>
      </c>
      <c r="C1" s="2" t="s">
        <v>7</v>
      </c>
      <c r="D1" s="4" t="s">
        <v>4</v>
      </c>
      <c r="E1" s="4" t="s">
        <v>8</v>
      </c>
      <c r="F1" s="4" t="s">
        <v>11</v>
      </c>
      <c r="G1" s="4" t="s">
        <v>3</v>
      </c>
      <c r="H1" s="4" t="s">
        <v>9</v>
      </c>
      <c r="I1" s="4" t="s">
        <v>12</v>
      </c>
      <c r="J1" s="4" t="s">
        <v>5</v>
      </c>
      <c r="K1" s="4" t="s">
        <v>10</v>
      </c>
      <c r="L1" s="2" t="s">
        <v>13</v>
      </c>
      <c r="N1" s="3"/>
    </row>
    <row r="2" spans="2:15">
      <c r="B2" s="13">
        <v>7</v>
      </c>
      <c r="C2" s="14" t="s">
        <v>2</v>
      </c>
      <c r="D2" s="4">
        <f>IF(C2="Trav. Chez BSA",B2,IF(C2="Dépl."," ",IF(C2="Trav. En Dépl"," "," ")))</f>
        <v>7</v>
      </c>
      <c r="E2" s="4" t="e">
        <f t="shared" ref="E2" si="0">D2-D1</f>
        <v>#VALUE!</v>
      </c>
      <c r="F2" s="4">
        <f t="shared" ref="F2" si="1">IFERROR(E2,0)</f>
        <v>0</v>
      </c>
      <c r="G2" s="4" t="str">
        <f>IF(C2="Trav. Chez BSA"," ",IF(C2="Dépl.",Tableau1[[#This Row],[HEURE]],IF(C2="Trav. En Dépl"," "," ")))</f>
        <v xml:space="preserve"> </v>
      </c>
      <c r="H2" s="4" t="e">
        <f>Tableau1[[#This Row],[Déplacement]]-G1</f>
        <v>#VALUE!</v>
      </c>
      <c r="I2" s="4">
        <f t="shared" ref="I2" si="2">IFERROR(H2,0)</f>
        <v>0</v>
      </c>
      <c r="J2" s="4" t="str">
        <f>IF(C2="Trav. Chez BSA"," ",IF(C2="Dépl."," ",IF(C2="Trav. En Dépl",Tableau1[[#This Row],[HEURE]]," ")))</f>
        <v xml:space="preserve"> </v>
      </c>
      <c r="K2" s="4" t="e">
        <f>Tableau1[[#This Row],[Travail en déplacement]]-J1</f>
        <v>#VALUE!</v>
      </c>
      <c r="L2" s="4">
        <f t="shared" ref="L2" si="3">IFERROR(K2,0)</f>
        <v>0</v>
      </c>
      <c r="N2" s="3"/>
      <c r="O2" s="7"/>
    </row>
    <row r="3" spans="2:15">
      <c r="B3" s="13">
        <v>8</v>
      </c>
      <c r="C3" s="14" t="s">
        <v>2</v>
      </c>
      <c r="D3" s="4">
        <f>IF(C3="Trav. Chez BSA",B3,IF(C3="Dépl."," ",IF(C3="Trav. En Dépl"," "," ")))</f>
        <v>8</v>
      </c>
      <c r="E3" s="4">
        <f>D3-D2</f>
        <v>1</v>
      </c>
      <c r="F3" s="4">
        <f>IFERROR(E3,0)</f>
        <v>1</v>
      </c>
      <c r="G3" s="4" t="str">
        <f>IF(C3="Trav. Chez BSA"," ",IF(C3="Dépl.",Tableau1[[#This Row],[HEURE]],IF(C3="Trav. En Dépl"," "," ")))</f>
        <v xml:space="preserve"> </v>
      </c>
      <c r="H3" s="4" t="e">
        <f>Tableau1[[#This Row],[Déplacement]]-G2</f>
        <v>#VALUE!</v>
      </c>
      <c r="I3" s="4">
        <f>IFERROR(H3,0)</f>
        <v>0</v>
      </c>
      <c r="J3" s="4" t="str">
        <f>IF(C3="Trav. Chez BSA"," ",IF(C3="Dépl."," ",IF(C3="Trav. En Dépl",Tableau1[[#This Row],[HEURE]]," ")))</f>
        <v xml:space="preserve"> </v>
      </c>
      <c r="K3" s="4" t="e">
        <f>Tableau1[[#This Row],[Travail en déplacement]]-J2</f>
        <v>#VALUE!</v>
      </c>
      <c r="L3" s="4">
        <f>IFERROR(K3,0)</f>
        <v>0</v>
      </c>
      <c r="M3" s="3"/>
    </row>
    <row r="4" spans="2:15">
      <c r="B4" s="13">
        <v>8</v>
      </c>
      <c r="C4" s="14" t="s">
        <v>0</v>
      </c>
      <c r="D4" s="4" t="str">
        <f>IF(C4="Trav. Chez BSA",B4,IF(C4="Dépl."," ",IF(C4="Trav. En Dépl"," "," ")))</f>
        <v xml:space="preserve"> </v>
      </c>
      <c r="E4" s="4" t="e">
        <f>D4-D3</f>
        <v>#VALUE!</v>
      </c>
      <c r="F4" s="4">
        <f>IFERROR(E4,0)</f>
        <v>0</v>
      </c>
      <c r="G4" s="4">
        <f>IF(C4="Trav. Chez BSA"," ",IF(C4="Dépl.",Tableau1[[#This Row],[HEURE]],IF(C4="Trav. En Dépl"," "," ")))</f>
        <v>8</v>
      </c>
      <c r="H4" s="4" t="e">
        <f>Tableau1[[#This Row],[Déplacement]]-G3</f>
        <v>#VALUE!</v>
      </c>
      <c r="I4" s="4">
        <f>IFERROR(H4,0)</f>
        <v>0</v>
      </c>
      <c r="J4" s="4" t="str">
        <f>IF(C4="Trav. Chez BSA"," ",IF(C4="Dépl."," ",IF(C4="Trav. En Dépl",Tableau1[[#This Row],[HEURE]]," ")))</f>
        <v xml:space="preserve"> </v>
      </c>
      <c r="K4" s="4" t="e">
        <f>Tableau1[[#This Row],[Travail en déplacement]]-J3</f>
        <v>#VALUE!</v>
      </c>
      <c r="L4" s="4">
        <f>IFERROR(K4,0)</f>
        <v>0</v>
      </c>
      <c r="M4" s="3"/>
      <c r="N4" s="7"/>
    </row>
    <row r="5" spans="2:15">
      <c r="B5" s="13">
        <v>9</v>
      </c>
      <c r="C5" s="14" t="s">
        <v>0</v>
      </c>
      <c r="D5" s="4" t="str">
        <f>IF(C5="Trav. Chez BSA",B5,IF(C5="Dépl."," ",IF(C5="Trav. En Dépl"," "," ")))</f>
        <v xml:space="preserve"> </v>
      </c>
      <c r="E5" s="4" t="e">
        <f>D5-D4</f>
        <v>#VALUE!</v>
      </c>
      <c r="F5" s="4">
        <f>IFERROR(E5,0)</f>
        <v>0</v>
      </c>
      <c r="G5" s="4">
        <f>IF(C5="Trav. Chez BSA"," ",IF(C5="Dépl.",Tableau1[[#This Row],[HEURE]],IF(C5="Trav. En Dépl"," "," ")))</f>
        <v>9</v>
      </c>
      <c r="H5" s="4">
        <f>Tableau1[[#This Row],[Déplacement]]-G4</f>
        <v>1</v>
      </c>
      <c r="I5" s="4">
        <f>IFERROR(H5,0)</f>
        <v>1</v>
      </c>
      <c r="J5" s="4" t="str">
        <f>IF(C5="Trav. Chez BSA"," ",IF(C5="Dépl."," ",IF(C5="Trav. En Dépl",Tableau1[[#This Row],[HEURE]]," ")))</f>
        <v xml:space="preserve"> </v>
      </c>
      <c r="K5" s="4" t="e">
        <f>Tableau1[[#This Row],[Travail en déplacement]]-J4</f>
        <v>#VALUE!</v>
      </c>
      <c r="L5" s="4">
        <f>IFERROR(K5,0)</f>
        <v>0</v>
      </c>
      <c r="M5" s="3"/>
      <c r="N5" s="7"/>
    </row>
    <row r="6" spans="2:15">
      <c r="B6" s="13">
        <v>9</v>
      </c>
      <c r="C6" s="14" t="s">
        <v>1</v>
      </c>
      <c r="D6" s="4" t="str">
        <f>IF(C6="Trav. Chez BSA",B6,IF(C6="Dépl."," ",IF(C6="Trav. En Dépl"," "," ")))</f>
        <v xml:space="preserve"> </v>
      </c>
      <c r="E6" s="4" t="e">
        <f>D6-D5</f>
        <v>#VALUE!</v>
      </c>
      <c r="F6" s="4">
        <f>IFERROR(E6,0)</f>
        <v>0</v>
      </c>
      <c r="G6" s="4" t="str">
        <f>IF(C6="Trav. Chez BSA"," ",IF(C6="Dépl.",Tableau1[[#This Row],[HEURE]],IF(C6="Trav. En Dépl"," "," ")))</f>
        <v xml:space="preserve"> </v>
      </c>
      <c r="H6" s="4" t="e">
        <f>Tableau1[[#This Row],[Déplacement]]-G5</f>
        <v>#VALUE!</v>
      </c>
      <c r="I6" s="4">
        <f>IFERROR(H6,0)</f>
        <v>0</v>
      </c>
      <c r="J6" s="4">
        <f>IF(C6="Trav. Chez BSA"," ",IF(C6="Dépl."," ",IF(C6="Trav. En Dépl",Tableau1[[#This Row],[HEURE]]," ")))</f>
        <v>9</v>
      </c>
      <c r="K6" s="4" t="e">
        <f>Tableau1[[#This Row],[Travail en déplacement]]-J5</f>
        <v>#VALUE!</v>
      </c>
      <c r="L6" s="4">
        <f>IFERROR(K6,0)</f>
        <v>0</v>
      </c>
      <c r="M6" s="3"/>
      <c r="N6" s="7"/>
    </row>
    <row r="7" spans="2:15">
      <c r="B7" s="13">
        <v>10</v>
      </c>
      <c r="C7" s="14" t="s">
        <v>1</v>
      </c>
      <c r="D7" s="4" t="str">
        <f>IF(C7="Trav. Chez BSA",B7,IF(C7="Dépl."," ",IF(C7="Trav. En Dépl"," "," ")))</f>
        <v xml:space="preserve"> </v>
      </c>
      <c r="E7" s="4" t="e">
        <f>D7-D6</f>
        <v>#VALUE!</v>
      </c>
      <c r="F7" s="4">
        <f>IFERROR(E7,0)</f>
        <v>0</v>
      </c>
      <c r="G7" s="4" t="str">
        <f>IF(C7="Trav. Chez BSA"," ",IF(C7="Dépl.",Tableau1[[#This Row],[HEURE]],IF(C7="Trav. En Dépl"," "," ")))</f>
        <v xml:space="preserve"> </v>
      </c>
      <c r="H7" s="4" t="e">
        <f>Tableau1[[#This Row],[Déplacement]]-G6</f>
        <v>#VALUE!</v>
      </c>
      <c r="I7" s="4">
        <f>IFERROR(H7,0)</f>
        <v>0</v>
      </c>
      <c r="J7" s="4">
        <f>IF(C7="Trav. Chez BSA"," ",IF(C7="Dépl."," ",IF(C7="Trav. En Dépl",Tableau1[[#This Row],[HEURE]]," ")))</f>
        <v>10</v>
      </c>
      <c r="K7" s="4">
        <f>Tableau1[[#This Row],[Travail en déplacement]]-J6</f>
        <v>1</v>
      </c>
      <c r="L7" s="4">
        <f>IFERROR(K7,0)</f>
        <v>1</v>
      </c>
      <c r="M7" s="3"/>
    </row>
    <row r="8" spans="2:15">
      <c r="B8" s="11"/>
      <c r="C8" s="12"/>
      <c r="D8" s="7">
        <f>Tableau1[[#Totals],[Colonne12]]</f>
        <v>1</v>
      </c>
      <c r="E8" s="7"/>
      <c r="F8" s="7">
        <f>SUBTOTAL(109,Tableau1[Colonne12])</f>
        <v>1</v>
      </c>
      <c r="G8" s="7">
        <f>Tableau1[[#Totals],[Colonne22]]</f>
        <v>1</v>
      </c>
      <c r="H8" s="7"/>
      <c r="I8" s="7">
        <f>SUBTOTAL(109,Tableau1[Colonne22])</f>
        <v>1</v>
      </c>
      <c r="J8" s="7">
        <f>Tableau1[[#Totals],[Colonne4]]</f>
        <v>1</v>
      </c>
      <c r="K8" s="10"/>
      <c r="L8" s="7">
        <f>SUBTOTAL(109,Tableau1[Colonne4])</f>
        <v>1</v>
      </c>
      <c r="M8" s="3"/>
      <c r="N8" s="7"/>
    </row>
    <row r="9" spans="2:15">
      <c r="B9" s="5"/>
      <c r="C9" s="12"/>
      <c r="M9" s="3"/>
      <c r="N9" s="7"/>
    </row>
    <row r="10" spans="2:15">
      <c r="B10" s="5"/>
      <c r="C10" s="12"/>
      <c r="M10" s="3"/>
      <c r="N10" s="7"/>
    </row>
    <row r="11" spans="2:15">
      <c r="B11" s="5"/>
      <c r="C11" s="12"/>
      <c r="M11" s="3"/>
    </row>
    <row r="12" spans="2:15">
      <c r="B12" s="5"/>
      <c r="C12" s="12"/>
      <c r="M12" s="3"/>
      <c r="N12" s="7"/>
    </row>
    <row r="13" spans="2:15">
      <c r="B13" s="5"/>
      <c r="C13" s="12"/>
      <c r="M13" s="3"/>
      <c r="N13" s="7"/>
    </row>
    <row r="14" spans="2:15">
      <c r="B14" s="5"/>
      <c r="C14" s="12"/>
      <c r="I14" s="7"/>
      <c r="J14" s="7"/>
      <c r="M14" s="3"/>
      <c r="N14" s="7"/>
    </row>
    <row r="15" spans="2:15">
      <c r="B15" s="5"/>
      <c r="C15" s="12"/>
      <c r="I15" s="7"/>
      <c r="J15" s="7"/>
      <c r="M15" s="3"/>
    </row>
    <row r="16" spans="2:15">
      <c r="B16" s="5"/>
      <c r="C16" s="12"/>
      <c r="G16"/>
      <c r="I16" s="7"/>
      <c r="J16" s="7"/>
      <c r="M16" s="3"/>
      <c r="N16" s="7"/>
    </row>
    <row r="17" spans="2:14">
      <c r="B17" s="5"/>
      <c r="C17" s="12"/>
      <c r="G17"/>
      <c r="I17" s="7"/>
      <c r="J17" s="7"/>
      <c r="M17" s="3"/>
      <c r="N17" s="7"/>
    </row>
    <row r="18" spans="2:14">
      <c r="B18" s="5"/>
      <c r="C18" s="12"/>
      <c r="G18"/>
      <c r="I18" s="7"/>
      <c r="J18" s="7"/>
      <c r="M18" s="3"/>
      <c r="N18" s="7"/>
    </row>
    <row r="19" spans="2:14">
      <c r="B19" s="5"/>
      <c r="C19" s="12"/>
      <c r="D19" s="7"/>
      <c r="E19" s="7"/>
      <c r="F19" s="7"/>
      <c r="G19" s="7"/>
      <c r="H19" s="7"/>
      <c r="I19" s="7"/>
      <c r="J19" s="7"/>
      <c r="M19" s="3"/>
    </row>
    <row r="20" spans="2:14">
      <c r="B20" s="5"/>
      <c r="C20" s="12"/>
      <c r="D20" s="7"/>
      <c r="E20" s="7"/>
      <c r="F20" s="7"/>
      <c r="G20" s="7"/>
      <c r="H20" s="7"/>
      <c r="I20" s="7"/>
      <c r="J20" s="7"/>
      <c r="M20" s="3"/>
      <c r="N20" s="7"/>
    </row>
    <row r="21" spans="2:14">
      <c r="B21" s="5"/>
      <c r="C21" s="12"/>
      <c r="D21" s="7"/>
      <c r="E21" s="7"/>
      <c r="F21" s="7"/>
      <c r="G21" s="7"/>
      <c r="H21" s="7"/>
      <c r="I21" s="7"/>
      <c r="J21" s="7"/>
      <c r="M21" s="3"/>
      <c r="N21" s="7"/>
    </row>
    <row r="22" spans="2:14">
      <c r="B22" s="5"/>
      <c r="C22" s="12"/>
      <c r="D22" s="7"/>
      <c r="E22" s="7"/>
      <c r="F22" s="7"/>
      <c r="G22" s="7"/>
      <c r="H22" s="7"/>
      <c r="I22" s="7"/>
      <c r="J22" s="7"/>
      <c r="M22" s="3"/>
      <c r="N22" s="7"/>
    </row>
    <row r="23" spans="2:14">
      <c r="B23" s="5"/>
      <c r="C23" s="12"/>
      <c r="D23" s="7"/>
      <c r="E23" s="7"/>
      <c r="F23" s="7"/>
      <c r="G23" s="7"/>
      <c r="H23" s="7"/>
      <c r="I23" s="7"/>
      <c r="J23" s="7"/>
      <c r="M23" s="3"/>
    </row>
    <row r="24" spans="2:14">
      <c r="B24" s="5"/>
      <c r="C24" s="12"/>
      <c r="D24" s="7"/>
      <c r="E24" s="7"/>
      <c r="F24" s="7"/>
      <c r="G24" s="7"/>
      <c r="H24" s="7"/>
      <c r="I24" s="7"/>
      <c r="J24" s="7"/>
      <c r="M24" s="3"/>
      <c r="N24" s="7"/>
    </row>
    <row r="25" spans="2:14">
      <c r="B25" s="5"/>
      <c r="C25" s="12"/>
      <c r="D25" s="7"/>
      <c r="E25" s="7"/>
      <c r="F25" s="7"/>
      <c r="G25" s="7"/>
      <c r="H25" s="7"/>
      <c r="I25" s="7"/>
      <c r="J25" s="7"/>
      <c r="M25" s="3"/>
      <c r="N25" s="7"/>
    </row>
    <row r="26" spans="2:14">
      <c r="B26" s="5"/>
      <c r="C26" s="12"/>
      <c r="D26" s="7"/>
      <c r="E26" s="7"/>
      <c r="F26" s="7"/>
      <c r="G26" s="7"/>
      <c r="H26" s="7"/>
      <c r="I26" s="7"/>
      <c r="J26" s="7"/>
      <c r="M26" s="3"/>
      <c r="N26" s="7"/>
    </row>
    <row r="27" spans="2:14">
      <c r="B27" s="5"/>
      <c r="C27" s="12"/>
      <c r="D27" s="7"/>
      <c r="E27" s="7"/>
      <c r="F27" s="7"/>
      <c r="G27" s="7"/>
      <c r="H27" s="7"/>
      <c r="I27" s="7"/>
      <c r="J27" s="7"/>
      <c r="M27" s="3"/>
    </row>
    <row r="28" spans="2:14">
      <c r="B28" s="5"/>
      <c r="C28" s="12"/>
      <c r="D28" s="7"/>
      <c r="E28" s="7"/>
      <c r="F28" s="7"/>
      <c r="G28" s="7"/>
      <c r="H28" s="7"/>
      <c r="I28" s="7"/>
      <c r="J28" s="7"/>
      <c r="M28" s="3"/>
      <c r="N28" s="7"/>
    </row>
    <row r="29" spans="2:14">
      <c r="B29" s="5"/>
      <c r="C29" s="12"/>
      <c r="M29" s="3"/>
      <c r="N29" s="7"/>
    </row>
    <row r="30" spans="2:14">
      <c r="B30" s="5"/>
      <c r="C30" s="12"/>
      <c r="M30" s="3"/>
      <c r="N30" s="7"/>
    </row>
    <row r="31" spans="2:14">
      <c r="B31" s="5"/>
      <c r="C31" s="12"/>
      <c r="M31" s="3"/>
    </row>
    <row r="32" spans="2:14">
      <c r="B32" s="5"/>
      <c r="C32" s="12"/>
      <c r="M32" s="3"/>
      <c r="N32" s="7"/>
    </row>
    <row r="33" spans="2:14">
      <c r="B33" s="5"/>
      <c r="C33" s="12"/>
      <c r="M33" s="3"/>
      <c r="N33" s="7"/>
    </row>
    <row r="34" spans="2:14">
      <c r="B34" s="5"/>
      <c r="C34" s="12"/>
      <c r="M34" s="3"/>
      <c r="N34" s="7"/>
    </row>
    <row r="35" spans="2:14">
      <c r="B35" s="5"/>
      <c r="C35" s="12"/>
      <c r="M35" s="3"/>
    </row>
    <row r="36" spans="2:14">
      <c r="M36" s="3"/>
      <c r="N36" s="7"/>
    </row>
    <row r="37" spans="2:14">
      <c r="M37" s="3"/>
      <c r="N37" s="7"/>
    </row>
    <row r="38" spans="2:14">
      <c r="M38" s="3"/>
      <c r="N38" s="7"/>
    </row>
    <row r="39" spans="2:14">
      <c r="M39" s="3"/>
    </row>
    <row r="40" spans="2:14">
      <c r="M40" s="3"/>
      <c r="N40" s="7"/>
    </row>
    <row r="41" spans="2:14">
      <c r="M41" s="3"/>
      <c r="N41" s="7"/>
    </row>
    <row r="42" spans="2:14">
      <c r="M42" s="3"/>
      <c r="N42" s="7"/>
    </row>
    <row r="43" spans="2:14">
      <c r="M43" s="3"/>
    </row>
    <row r="44" spans="2:14">
      <c r="M44" s="3"/>
      <c r="N44" s="7"/>
    </row>
    <row r="45" spans="2:14">
      <c r="M45" s="3"/>
      <c r="N45" s="7"/>
    </row>
    <row r="46" spans="2:14">
      <c r="M46" s="3"/>
      <c r="N46" s="7"/>
    </row>
    <row r="47" spans="2:14">
      <c r="M47" s="3"/>
    </row>
    <row r="48" spans="2:14">
      <c r="M48" s="3"/>
      <c r="N48" s="7"/>
    </row>
    <row r="49" spans="13:14">
      <c r="M49" s="3"/>
      <c r="N49" s="7"/>
    </row>
    <row r="50" spans="13:14">
      <c r="M50" s="3"/>
      <c r="N50" s="7"/>
    </row>
    <row r="51" spans="13:14">
      <c r="M51" s="3"/>
    </row>
    <row r="52" spans="13:14">
      <c r="M52" s="3"/>
      <c r="N52" s="7"/>
    </row>
    <row r="53" spans="13:14">
      <c r="M53" s="3"/>
      <c r="N53" s="7"/>
    </row>
    <row r="54" spans="13:14">
      <c r="M54" s="3"/>
      <c r="N54" s="7"/>
    </row>
    <row r="55" spans="13:14">
      <c r="M55" s="3"/>
    </row>
    <row r="56" spans="13:14">
      <c r="M56" s="3"/>
      <c r="N56" s="7"/>
    </row>
    <row r="57" spans="13:14">
      <c r="M57" s="3"/>
      <c r="N57" s="7"/>
    </row>
    <row r="58" spans="13:14">
      <c r="M58" s="3"/>
      <c r="N58" s="7"/>
    </row>
    <row r="59" spans="13:14">
      <c r="M59" s="3"/>
    </row>
    <row r="60" spans="13:14">
      <c r="M60" s="3"/>
      <c r="N60" s="7"/>
    </row>
    <row r="61" spans="13:14">
      <c r="M61" s="3"/>
      <c r="N61" s="7"/>
    </row>
    <row r="62" spans="13:14">
      <c r="M62" s="3"/>
      <c r="N62" s="7"/>
    </row>
    <row r="63" spans="13:14">
      <c r="M63" s="3"/>
    </row>
    <row r="64" spans="13:14">
      <c r="M64" s="3"/>
      <c r="N64" s="7"/>
    </row>
    <row r="65" spans="13:14">
      <c r="M65" s="3"/>
      <c r="N65" s="7"/>
    </row>
    <row r="66" spans="13:14">
      <c r="M66" s="3"/>
      <c r="N66" s="7"/>
    </row>
    <row r="67" spans="13:14">
      <c r="M67" s="3"/>
    </row>
    <row r="68" spans="13:14">
      <c r="M68" s="3"/>
      <c r="N68" s="7"/>
    </row>
    <row r="69" spans="13:14">
      <c r="M69" s="3"/>
      <c r="N69" s="7"/>
    </row>
    <row r="70" spans="13:14">
      <c r="M70" s="3"/>
      <c r="N70" s="7"/>
    </row>
    <row r="71" spans="13:14">
      <c r="M71" s="3"/>
    </row>
    <row r="72" spans="13:14">
      <c r="M72" s="3"/>
      <c r="N72" s="7"/>
    </row>
    <row r="73" spans="13:14">
      <c r="M73" s="3"/>
      <c r="N73" s="7"/>
    </row>
    <row r="74" spans="13:14">
      <c r="M74" s="3"/>
      <c r="N74" s="7"/>
    </row>
    <row r="75" spans="13:14">
      <c r="M75" s="3"/>
    </row>
    <row r="76" spans="13:14">
      <c r="M76" s="3"/>
      <c r="N76" s="7"/>
    </row>
    <row r="77" spans="13:14">
      <c r="M77" s="3"/>
      <c r="N77" s="7"/>
    </row>
    <row r="78" spans="13:14">
      <c r="M78" s="3"/>
      <c r="N78" s="7"/>
    </row>
    <row r="79" spans="13:14">
      <c r="M79" s="3"/>
    </row>
    <row r="80" spans="13:14">
      <c r="M80" s="3"/>
      <c r="N80" s="7"/>
    </row>
    <row r="81" spans="13:14">
      <c r="M81" s="3"/>
      <c r="N81" s="7"/>
    </row>
    <row r="82" spans="13:14">
      <c r="M82" s="3"/>
      <c r="N82" s="7"/>
    </row>
    <row r="83" spans="13:14">
      <c r="M83" s="3"/>
    </row>
    <row r="84" spans="13:14">
      <c r="M84" s="3"/>
      <c r="N84" s="7"/>
    </row>
    <row r="85" spans="13:14">
      <c r="M85" s="3"/>
      <c r="N85" s="7"/>
    </row>
    <row r="86" spans="13:14">
      <c r="M86" s="3"/>
      <c r="N86" s="7"/>
    </row>
    <row r="87" spans="13:14">
      <c r="M87" s="3"/>
    </row>
    <row r="88" spans="13:14">
      <c r="M88" s="3"/>
      <c r="N88" s="7"/>
    </row>
    <row r="89" spans="13:14">
      <c r="M89" s="3"/>
      <c r="N89" s="7"/>
    </row>
    <row r="90" spans="13:14">
      <c r="M90" s="3"/>
      <c r="N90" s="7"/>
    </row>
    <row r="92" spans="13:14">
      <c r="N92" s="7"/>
    </row>
  </sheetData>
  <sheetProtection selectLockedCells="1"/>
  <protectedRanges>
    <protectedRange sqref="C2 C3 C4 C5 C6 C7" name="Plage2"/>
    <protectedRange sqref="B2 B3 B4 B5 B6 B7" name="Plage1"/>
  </protectedRanges>
  <conditionalFormatting sqref="O1:O2 N3:N1048576">
    <cfRule type="containsErrors" dxfId="11" priority="11">
      <formula>ISERROR(N1)</formula>
    </cfRule>
  </conditionalFormatting>
  <dataValidations count="1">
    <dataValidation type="list" allowBlank="1" showInputMessage="1" showErrorMessage="1" sqref="C2:C7 C9:C35">
      <formula1>Occup.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Feuil1!$B$1:$B$288</xm:f>
          </x14:formula1>
          <xm:sqref>B2:B7 B9:B35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8:D15"/>
  <sheetViews>
    <sheetView workbookViewId="0">
      <selection activeCell="D15" sqref="D15"/>
    </sheetView>
  </sheetViews>
  <sheetFormatPr baseColWidth="10" defaultRowHeight="14.25"/>
  <cols>
    <col min="2" max="2" width="10.6640625" style="6"/>
  </cols>
  <sheetData>
    <row r="8" spans="1:4">
      <c r="A8" s="8">
        <v>5.95</v>
      </c>
      <c r="B8" s="1">
        <f>A8/24</f>
        <v>0.24791666666666667</v>
      </c>
    </row>
    <row r="9" spans="1:4">
      <c r="A9" s="1">
        <v>0.24791666666666667</v>
      </c>
      <c r="B9" s="6">
        <f>A9*24</f>
        <v>5.95</v>
      </c>
    </row>
    <row r="14" spans="1:4">
      <c r="D14" s="9">
        <f>(D15-C15)*24</f>
        <v>0.75</v>
      </c>
    </row>
    <row r="15" spans="1:4">
      <c r="C15" s="1">
        <v>0.51041666666666663</v>
      </c>
      <c r="D15" s="1">
        <v>0.54166666666666663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heure</vt:lpstr>
      <vt:lpstr>Occup.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Jésus Ruiz</dc:creator>
  <cp:lastModifiedBy>Jésus Ruiz</cp:lastModifiedBy>
  <dcterms:created xsi:type="dcterms:W3CDTF">2016-12-23T21:31:33Z</dcterms:created>
  <dcterms:modified xsi:type="dcterms:W3CDTF">2016-12-25T09:58:41Z</dcterms:modified>
</cp:coreProperties>
</file>