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43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5" i="1" l="1"/>
  <c r="E10" i="1" l="1"/>
  <c r="E30" i="1" s="1"/>
  <c r="G4" i="1"/>
  <c r="E13" i="1"/>
  <c r="E12" i="1"/>
  <c r="E11" i="1"/>
  <c r="E9" i="1"/>
  <c r="E8" i="1"/>
  <c r="E7" i="1"/>
  <c r="E28" i="1" l="1"/>
  <c r="E31" i="1" s="1"/>
  <c r="E32" i="1" s="1"/>
  <c r="E29" i="1"/>
  <c r="E20" i="1"/>
  <c r="E19" i="1"/>
  <c r="E27" i="1"/>
  <c r="E21" i="1"/>
  <c r="E24" i="1"/>
  <c r="E22" i="1"/>
  <c r="E23" i="1" l="1"/>
  <c r="E26" i="1"/>
</calcChain>
</file>

<file path=xl/sharedStrings.xml><?xml version="1.0" encoding="utf-8"?>
<sst xmlns="http://schemas.openxmlformats.org/spreadsheetml/2006/main" count="51" uniqueCount="51">
  <si>
    <t>Check list</t>
  </si>
  <si>
    <t>Ø centre</t>
  </si>
  <si>
    <t>Ø intérieur des secteurs</t>
  </si>
  <si>
    <t>Ø extérieur des secteurs</t>
  </si>
  <si>
    <t>Ø de la pièce</t>
  </si>
  <si>
    <t>largeur bras fort</t>
  </si>
  <si>
    <t>largeur bras faible</t>
  </si>
  <si>
    <t>épaisseur pièce</t>
  </si>
  <si>
    <t>A</t>
  </si>
  <si>
    <t>B</t>
  </si>
  <si>
    <t>C</t>
  </si>
  <si>
    <t>D</t>
  </si>
  <si>
    <t>E</t>
  </si>
  <si>
    <t>F</t>
  </si>
  <si>
    <t>G</t>
  </si>
  <si>
    <t>Pièce CAO</t>
  </si>
  <si>
    <t>Vérification avec PDF</t>
  </si>
  <si>
    <t>Désignation pièce</t>
  </si>
  <si>
    <t>Date</t>
  </si>
  <si>
    <t>Par</t>
  </si>
  <si>
    <t>Mud</t>
  </si>
  <si>
    <t>FG00-xxx-xx</t>
  </si>
  <si>
    <t>Conditions à respectées dans l'outil</t>
  </si>
  <si>
    <t>Ø de la collerette de l'extracteur</t>
  </si>
  <si>
    <t>Entraxe goupille/extracteur</t>
  </si>
  <si>
    <t>Désignation</t>
  </si>
  <si>
    <t>Valeur</t>
  </si>
  <si>
    <t>Vérification</t>
  </si>
  <si>
    <t>OK</t>
  </si>
  <si>
    <t>NOK</t>
  </si>
  <si>
    <t>Dégagement Ø0.8 dans l'extracteur</t>
  </si>
  <si>
    <t>Poche dans porte perceur</t>
  </si>
  <si>
    <t>Dégagement Ø0.8 dans plaque porte perceur</t>
  </si>
  <si>
    <t>Position des goupilles d'extraction</t>
  </si>
  <si>
    <t>Ø de la tête du perceur</t>
  </si>
  <si>
    <r>
      <t xml:space="preserve">Corps du perceur = 8 si A </t>
    </r>
    <r>
      <rPr>
        <sz val="11"/>
        <color theme="1"/>
        <rFont val="Calibri"/>
        <family val="2"/>
      </rPr>
      <t>≤</t>
    </r>
    <r>
      <rPr>
        <sz val="11"/>
        <color theme="1"/>
        <rFont val="Calibri"/>
        <family val="2"/>
        <scheme val="minor"/>
      </rPr>
      <t xml:space="preserve"> 0.8</t>
    </r>
  </si>
  <si>
    <t>Ø de la tête des secteurs</t>
  </si>
  <si>
    <t>Ø trou de passage à déchêts</t>
  </si>
  <si>
    <t>Carré du poinçon</t>
  </si>
  <si>
    <t>Ø du trou de centre</t>
  </si>
  <si>
    <t>Extracteur</t>
  </si>
  <si>
    <t>Porte    perceur</t>
  </si>
  <si>
    <t>Perceur</t>
  </si>
  <si>
    <t>Secteurs</t>
  </si>
  <si>
    <t>Poinçon</t>
  </si>
  <si>
    <t>Arracheur</t>
  </si>
  <si>
    <t>Enclume matrice</t>
  </si>
  <si>
    <t>Bloc inférieur</t>
  </si>
  <si>
    <t>Trou de centre pour le passage des déchêts</t>
  </si>
  <si>
    <t xml:space="preserve">Trou de centre pour le passage des déchêts 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</si>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</sst>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3" xfId="0" applyFill="1" applyBorder="1" applyAlignment="1">
      <alignment horizontal="right" vertical="center"/>
    </xf>
    <xf numFmtId="0" fontId="0" fillId="2" borderId="21" xfId="0" applyFill="1" applyBorder="1" applyAlignment="1">
      <alignment horizontal="right" vertical="center"/>
    </xf>
    <xf numFmtId="0" fontId="0" fillId="2" borderId="24" xfId="0" applyFill="1" applyBorder="1" applyAlignment="1">
      <alignment horizontal="right" vertical="center"/>
    </xf>
    <xf numFmtId="164" fontId="0" fillId="2" borderId="23" xfId="0" applyNumberFormat="1" applyFill="1" applyBorder="1"/>
    <xf numFmtId="0" fontId="0" fillId="5" borderId="10" xfId="0" applyFill="1" applyBorder="1"/>
    <xf numFmtId="0" fontId="0" fillId="5" borderId="30" xfId="0" applyFill="1" applyBorder="1"/>
    <xf numFmtId="0" fontId="0" fillId="5" borderId="31" xfId="0" applyFill="1" applyBorder="1"/>
    <xf numFmtId="0" fontId="0" fillId="5" borderId="32" xfId="0" applyFill="1" applyBorder="1"/>
    <xf numFmtId="0" fontId="1" fillId="7" borderId="28" xfId="0" applyFont="1" applyFill="1" applyBorder="1" applyAlignment="1">
      <alignment horizontal="center"/>
    </xf>
    <xf numFmtId="0" fontId="1" fillId="7" borderId="29" xfId="0" applyFont="1" applyFill="1" applyBorder="1" applyAlignment="1">
      <alignment horizontal="center"/>
    </xf>
    <xf numFmtId="0" fontId="0" fillId="5" borderId="33" xfId="0" applyFill="1" applyBorder="1"/>
    <xf numFmtId="0" fontId="0" fillId="5" borderId="14" xfId="0" applyFill="1" applyBorder="1"/>
    <xf numFmtId="0" fontId="0" fillId="2" borderId="10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12" xfId="0" applyFill="1" applyBorder="1"/>
    <xf numFmtId="0" fontId="0" fillId="2" borderId="14" xfId="0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2" borderId="21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49" fontId="0" fillId="2" borderId="9" xfId="0" applyNumberFormat="1" applyFill="1" applyBorder="1" applyAlignment="1">
      <alignment horizontal="center" vertical="center" wrapText="1"/>
    </xf>
    <xf numFmtId="0" fontId="0" fillId="2" borderId="9" xfId="0" applyFill="1" applyBorder="1" applyAlignment="1"/>
    <xf numFmtId="49" fontId="0" fillId="2" borderId="7" xfId="0" applyNumberFormat="1" applyFill="1" applyBorder="1" applyAlignment="1">
      <alignment horizontal="center" vertical="center" wrapText="1"/>
    </xf>
    <xf numFmtId="0" fontId="0" fillId="2" borderId="7" xfId="0" applyFill="1" applyBorder="1" applyAlignment="1"/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49" fontId="0" fillId="2" borderId="13" xfId="0" applyNumberFormat="1" applyFill="1" applyBorder="1" applyAlignment="1">
      <alignment horizontal="center" vertical="center" wrapText="1"/>
    </xf>
    <xf numFmtId="0" fontId="0" fillId="2" borderId="13" xfId="0" applyFill="1" applyBorder="1" applyAlignment="1"/>
    <xf numFmtId="0" fontId="1" fillId="3" borderId="25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5</xdr:row>
          <xdr:rowOff>190500</xdr:rowOff>
        </xdr:from>
        <xdr:to>
          <xdr:col>6</xdr:col>
          <xdr:colOff>152400</xdr:colOff>
          <xdr:row>7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6</xdr:row>
          <xdr:rowOff>180975</xdr:rowOff>
        </xdr:from>
        <xdr:to>
          <xdr:col>6</xdr:col>
          <xdr:colOff>190500</xdr:colOff>
          <xdr:row>7</xdr:row>
          <xdr:rowOff>180975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7</xdr:row>
          <xdr:rowOff>180975</xdr:rowOff>
        </xdr:from>
        <xdr:to>
          <xdr:col>6</xdr:col>
          <xdr:colOff>133350</xdr:colOff>
          <xdr:row>8</xdr:row>
          <xdr:rowOff>180975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8</xdr:row>
          <xdr:rowOff>171450</xdr:rowOff>
        </xdr:from>
        <xdr:to>
          <xdr:col>6</xdr:col>
          <xdr:colOff>161925</xdr:colOff>
          <xdr:row>9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9</xdr:row>
          <xdr:rowOff>171450</xdr:rowOff>
        </xdr:from>
        <xdr:to>
          <xdr:col>6</xdr:col>
          <xdr:colOff>142875</xdr:colOff>
          <xdr:row>10</xdr:row>
          <xdr:rowOff>180975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10</xdr:row>
          <xdr:rowOff>180975</xdr:rowOff>
        </xdr:from>
        <xdr:to>
          <xdr:col>6</xdr:col>
          <xdr:colOff>123825</xdr:colOff>
          <xdr:row>11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11</xdr:row>
          <xdr:rowOff>171450</xdr:rowOff>
        </xdr:from>
        <xdr:to>
          <xdr:col>6</xdr:col>
          <xdr:colOff>133350</xdr:colOff>
          <xdr:row>12</xdr:row>
          <xdr:rowOff>180975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17</xdr:row>
          <xdr:rowOff>190500</xdr:rowOff>
        </xdr:from>
        <xdr:to>
          <xdr:col>5</xdr:col>
          <xdr:colOff>561975</xdr:colOff>
          <xdr:row>19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19</xdr:row>
          <xdr:rowOff>0</xdr:rowOff>
        </xdr:from>
        <xdr:to>
          <xdr:col>6</xdr:col>
          <xdr:colOff>571500</xdr:colOff>
          <xdr:row>20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20</xdr:row>
          <xdr:rowOff>180975</xdr:rowOff>
        </xdr:from>
        <xdr:to>
          <xdr:col>5</xdr:col>
          <xdr:colOff>561975</xdr:colOff>
          <xdr:row>22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19</xdr:row>
          <xdr:rowOff>180975</xdr:rowOff>
        </xdr:from>
        <xdr:to>
          <xdr:col>5</xdr:col>
          <xdr:colOff>561975</xdr:colOff>
          <xdr:row>21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17</xdr:row>
          <xdr:rowOff>161925</xdr:rowOff>
        </xdr:from>
        <xdr:to>
          <xdr:col>6</xdr:col>
          <xdr:colOff>571500</xdr:colOff>
          <xdr:row>18</xdr:row>
          <xdr:rowOff>161925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18</xdr:row>
          <xdr:rowOff>180975</xdr:rowOff>
        </xdr:from>
        <xdr:to>
          <xdr:col>5</xdr:col>
          <xdr:colOff>561975</xdr:colOff>
          <xdr:row>20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21</xdr:row>
          <xdr:rowOff>171450</xdr:rowOff>
        </xdr:from>
        <xdr:to>
          <xdr:col>5</xdr:col>
          <xdr:colOff>561975</xdr:colOff>
          <xdr:row>23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20</xdr:row>
          <xdr:rowOff>19050</xdr:rowOff>
        </xdr:from>
        <xdr:to>
          <xdr:col>6</xdr:col>
          <xdr:colOff>571500</xdr:colOff>
          <xdr:row>21</xdr:row>
          <xdr:rowOff>38100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21</xdr:row>
          <xdr:rowOff>28575</xdr:rowOff>
        </xdr:from>
        <xdr:to>
          <xdr:col>6</xdr:col>
          <xdr:colOff>571500</xdr:colOff>
          <xdr:row>22</xdr:row>
          <xdr:rowOff>47625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22</xdr:row>
          <xdr:rowOff>47625</xdr:rowOff>
        </xdr:from>
        <xdr:to>
          <xdr:col>6</xdr:col>
          <xdr:colOff>571500</xdr:colOff>
          <xdr:row>23</xdr:row>
          <xdr:rowOff>66675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22</xdr:row>
          <xdr:rowOff>190500</xdr:rowOff>
        </xdr:from>
        <xdr:to>
          <xdr:col>5</xdr:col>
          <xdr:colOff>561975</xdr:colOff>
          <xdr:row>24</xdr:row>
          <xdr:rowOff>19050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23</xdr:row>
          <xdr:rowOff>57150</xdr:rowOff>
        </xdr:from>
        <xdr:to>
          <xdr:col>6</xdr:col>
          <xdr:colOff>571500</xdr:colOff>
          <xdr:row>24</xdr:row>
          <xdr:rowOff>76200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24</xdr:row>
          <xdr:rowOff>0</xdr:rowOff>
        </xdr:from>
        <xdr:to>
          <xdr:col>5</xdr:col>
          <xdr:colOff>561975</xdr:colOff>
          <xdr:row>25</xdr:row>
          <xdr:rowOff>19050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25</xdr:row>
          <xdr:rowOff>0</xdr:rowOff>
        </xdr:from>
        <xdr:to>
          <xdr:col>5</xdr:col>
          <xdr:colOff>561975</xdr:colOff>
          <xdr:row>26</xdr:row>
          <xdr:rowOff>19050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26</xdr:row>
          <xdr:rowOff>0</xdr:rowOff>
        </xdr:from>
        <xdr:to>
          <xdr:col>5</xdr:col>
          <xdr:colOff>571500</xdr:colOff>
          <xdr:row>27</xdr:row>
          <xdr:rowOff>19050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27</xdr:row>
          <xdr:rowOff>0</xdr:rowOff>
        </xdr:from>
        <xdr:to>
          <xdr:col>5</xdr:col>
          <xdr:colOff>571500</xdr:colOff>
          <xdr:row>28</xdr:row>
          <xdr:rowOff>19050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28</xdr:row>
          <xdr:rowOff>0</xdr:rowOff>
        </xdr:from>
        <xdr:to>
          <xdr:col>5</xdr:col>
          <xdr:colOff>571500</xdr:colOff>
          <xdr:row>29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28</xdr:row>
          <xdr:rowOff>133350</xdr:rowOff>
        </xdr:from>
        <xdr:to>
          <xdr:col>6</xdr:col>
          <xdr:colOff>571500</xdr:colOff>
          <xdr:row>29</xdr:row>
          <xdr:rowOff>152400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27</xdr:row>
          <xdr:rowOff>114300</xdr:rowOff>
        </xdr:from>
        <xdr:to>
          <xdr:col>6</xdr:col>
          <xdr:colOff>571500</xdr:colOff>
          <xdr:row>28</xdr:row>
          <xdr:rowOff>133350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26</xdr:row>
          <xdr:rowOff>104775</xdr:rowOff>
        </xdr:from>
        <xdr:to>
          <xdr:col>6</xdr:col>
          <xdr:colOff>571500</xdr:colOff>
          <xdr:row>27</xdr:row>
          <xdr:rowOff>123825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25</xdr:row>
          <xdr:rowOff>85725</xdr:rowOff>
        </xdr:from>
        <xdr:to>
          <xdr:col>6</xdr:col>
          <xdr:colOff>571500</xdr:colOff>
          <xdr:row>26</xdr:row>
          <xdr:rowOff>104775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24</xdr:row>
          <xdr:rowOff>76200</xdr:rowOff>
        </xdr:from>
        <xdr:to>
          <xdr:col>6</xdr:col>
          <xdr:colOff>571500</xdr:colOff>
          <xdr:row>25</xdr:row>
          <xdr:rowOff>95250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30</xdr:row>
          <xdr:rowOff>95250</xdr:rowOff>
        </xdr:from>
        <xdr:to>
          <xdr:col>5</xdr:col>
          <xdr:colOff>571500</xdr:colOff>
          <xdr:row>30</xdr:row>
          <xdr:rowOff>304800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29</xdr:row>
          <xdr:rowOff>0</xdr:rowOff>
        </xdr:from>
        <xdr:to>
          <xdr:col>5</xdr:col>
          <xdr:colOff>571500</xdr:colOff>
          <xdr:row>30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29</xdr:row>
          <xdr:rowOff>142875</xdr:rowOff>
        </xdr:from>
        <xdr:to>
          <xdr:col>6</xdr:col>
          <xdr:colOff>571500</xdr:colOff>
          <xdr:row>30</xdr:row>
          <xdr:rowOff>161925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30</xdr:row>
          <xdr:rowOff>161925</xdr:rowOff>
        </xdr:from>
        <xdr:to>
          <xdr:col>6</xdr:col>
          <xdr:colOff>571500</xdr:colOff>
          <xdr:row>30</xdr:row>
          <xdr:rowOff>371475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30</xdr:row>
          <xdr:rowOff>371475</xdr:rowOff>
        </xdr:from>
        <xdr:to>
          <xdr:col>5</xdr:col>
          <xdr:colOff>571500</xdr:colOff>
          <xdr:row>32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333375</xdr:colOff>
          <xdr:row>30</xdr:row>
          <xdr:rowOff>333375</xdr:rowOff>
        </xdr:from>
        <xdr:to>
          <xdr:col>6</xdr:col>
          <xdr:colOff>581025</xdr:colOff>
          <xdr:row>31</xdr:row>
          <xdr:rowOff>161925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%20de%20calcul%20dans%20Pi&#232;ce%20roue%20&#224;%205%20bras%20standar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F4">
            <v>1.3</v>
          </cell>
        </row>
        <row r="5">
          <cell r="F5">
            <v>2.5</v>
          </cell>
        </row>
        <row r="6">
          <cell r="F6">
            <v>8.1</v>
          </cell>
        </row>
        <row r="7">
          <cell r="F7">
            <v>11</v>
          </cell>
        </row>
        <row r="8">
          <cell r="F8">
            <v>0.3</v>
          </cell>
        </row>
        <row r="9">
          <cell r="F9">
            <v>0.2</v>
          </cell>
        </row>
        <row r="10">
          <cell r="F10">
            <v>0.2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32"/>
  <sheetViews>
    <sheetView tabSelected="1" view="pageLayout" topLeftCell="A4" zoomScale="130" zoomScaleNormal="100" zoomScalePageLayoutView="130" workbookViewId="0">
      <selection activeCell="E25" sqref="E25"/>
    </sheetView>
  </sheetViews>
  <sheetFormatPr baseColWidth="10" defaultRowHeight="15" x14ac:dyDescent="0.25"/>
  <cols>
    <col min="2" max="2" width="15.140625" customWidth="1"/>
    <col min="3" max="4" width="13.5703125" customWidth="1"/>
  </cols>
  <sheetData>
    <row r="1" spans="1:7" x14ac:dyDescent="0.25">
      <c r="A1" s="26" t="s">
        <v>0</v>
      </c>
      <c r="B1" s="27"/>
      <c r="C1" s="27"/>
      <c r="D1" s="27"/>
      <c r="E1" s="27"/>
      <c r="F1" s="27"/>
      <c r="G1" s="28"/>
    </row>
    <row r="2" spans="1:7" ht="15.75" thickBot="1" x14ac:dyDescent="0.3">
      <c r="A2" s="29"/>
      <c r="B2" s="30"/>
      <c r="C2" s="30"/>
      <c r="D2" s="30"/>
      <c r="E2" s="30"/>
      <c r="F2" s="30"/>
      <c r="G2" s="31"/>
    </row>
    <row r="3" spans="1:7" ht="15.75" thickBot="1" x14ac:dyDescent="0.3"/>
    <row r="4" spans="1:7" ht="15.75" thickBot="1" x14ac:dyDescent="0.3">
      <c r="A4" s="41" t="s">
        <v>17</v>
      </c>
      <c r="B4" s="42"/>
      <c r="C4" s="7" t="s">
        <v>21</v>
      </c>
      <c r="D4" s="8" t="s">
        <v>19</v>
      </c>
      <c r="E4" s="7" t="s">
        <v>20</v>
      </c>
      <c r="F4" s="9" t="s">
        <v>18</v>
      </c>
      <c r="G4" s="10">
        <f ca="1">TODAY()</f>
        <v>42726</v>
      </c>
    </row>
    <row r="5" spans="1:7" ht="15.75" thickBot="1" x14ac:dyDescent="0.3"/>
    <row r="6" spans="1:7" ht="15.75" thickBot="1" x14ac:dyDescent="0.3">
      <c r="A6" s="32" t="s">
        <v>15</v>
      </c>
      <c r="B6" s="33"/>
      <c r="C6" s="33"/>
      <c r="D6" s="33"/>
      <c r="E6" s="34"/>
      <c r="F6" s="35" t="s">
        <v>16</v>
      </c>
      <c r="G6" s="36"/>
    </row>
    <row r="7" spans="1:7" ht="15.75" thickBot="1" x14ac:dyDescent="0.3">
      <c r="A7" s="1" t="s">
        <v>8</v>
      </c>
      <c r="B7" s="43" t="s">
        <v>1</v>
      </c>
      <c r="C7" s="43"/>
      <c r="D7" s="44"/>
      <c r="E7" s="4">
        <f>[1]Feuil1!$F$4</f>
        <v>1.3</v>
      </c>
      <c r="F7" s="37"/>
      <c r="G7" s="38"/>
    </row>
    <row r="8" spans="1:7" ht="15.75" thickBot="1" x14ac:dyDescent="0.3">
      <c r="A8" s="2" t="s">
        <v>9</v>
      </c>
      <c r="B8" s="45" t="s">
        <v>2</v>
      </c>
      <c r="C8" s="45"/>
      <c r="D8" s="46"/>
      <c r="E8" s="5">
        <f>[1]Feuil1!$F$5</f>
        <v>2.5</v>
      </c>
      <c r="F8" s="39"/>
      <c r="G8" s="40"/>
    </row>
    <row r="9" spans="1:7" ht="15.75" thickBot="1" x14ac:dyDescent="0.3">
      <c r="A9" s="2" t="s">
        <v>10</v>
      </c>
      <c r="B9" s="45" t="s">
        <v>3</v>
      </c>
      <c r="C9" s="45"/>
      <c r="D9" s="46"/>
      <c r="E9" s="5">
        <f>[1]Feuil1!$F$6</f>
        <v>8.1</v>
      </c>
      <c r="F9" s="39"/>
      <c r="G9" s="40"/>
    </row>
    <row r="10" spans="1:7" ht="15.75" thickBot="1" x14ac:dyDescent="0.3">
      <c r="A10" s="2" t="s">
        <v>11</v>
      </c>
      <c r="B10" s="45" t="s">
        <v>4</v>
      </c>
      <c r="C10" s="45"/>
      <c r="D10" s="46"/>
      <c r="E10" s="5">
        <f>[1]Feuil1!$F$7</f>
        <v>11</v>
      </c>
      <c r="F10" s="39"/>
      <c r="G10" s="40"/>
    </row>
    <row r="11" spans="1:7" ht="15.75" thickBot="1" x14ac:dyDescent="0.3">
      <c r="A11" s="2" t="s">
        <v>12</v>
      </c>
      <c r="B11" s="45" t="s">
        <v>5</v>
      </c>
      <c r="C11" s="45"/>
      <c r="D11" s="46"/>
      <c r="E11" s="5">
        <f>[1]Feuil1!$F$8</f>
        <v>0.3</v>
      </c>
      <c r="F11" s="39"/>
      <c r="G11" s="40"/>
    </row>
    <row r="12" spans="1:7" ht="15.75" thickBot="1" x14ac:dyDescent="0.3">
      <c r="A12" s="2" t="s">
        <v>13</v>
      </c>
      <c r="B12" s="45" t="s">
        <v>6</v>
      </c>
      <c r="C12" s="45"/>
      <c r="D12" s="46"/>
      <c r="E12" s="5">
        <f>[1]Feuil1!$F$9</f>
        <v>0.2</v>
      </c>
      <c r="F12" s="39"/>
      <c r="G12" s="40"/>
    </row>
    <row r="13" spans="1:7" ht="15.75" thickBot="1" x14ac:dyDescent="0.3">
      <c r="A13" s="3" t="s">
        <v>14</v>
      </c>
      <c r="B13" s="52" t="s">
        <v>7</v>
      </c>
      <c r="C13" s="52"/>
      <c r="D13" s="53"/>
      <c r="E13" s="6">
        <f>[1]Feuil1!$F$10</f>
        <v>0.2</v>
      </c>
      <c r="F13" s="39"/>
      <c r="G13" s="40"/>
    </row>
    <row r="14" spans="1:7" ht="15.75" thickBot="1" x14ac:dyDescent="0.3"/>
    <row r="15" spans="1:7" ht="15.75" thickBot="1" x14ac:dyDescent="0.3">
      <c r="A15" s="49" t="s">
        <v>22</v>
      </c>
      <c r="B15" s="50"/>
      <c r="C15" s="50"/>
      <c r="D15" s="50"/>
      <c r="E15" s="50"/>
      <c r="F15" s="50"/>
      <c r="G15" s="51"/>
    </row>
    <row r="16" spans="1:7" ht="15.75" thickBot="1" x14ac:dyDescent="0.3"/>
    <row r="17" spans="1:7" x14ac:dyDescent="0.25">
      <c r="A17" s="54" t="s">
        <v>50</v>
      </c>
      <c r="B17" s="57" t="s">
        <v>25</v>
      </c>
      <c r="C17" s="57"/>
      <c r="D17" s="58"/>
      <c r="E17" s="54" t="s">
        <v>26</v>
      </c>
      <c r="F17" s="24" t="s">
        <v>27</v>
      </c>
      <c r="G17" s="25"/>
    </row>
    <row r="18" spans="1:7" ht="15.75" thickBot="1" x14ac:dyDescent="0.3">
      <c r="A18" s="61"/>
      <c r="B18" s="59"/>
      <c r="C18" s="59"/>
      <c r="D18" s="60"/>
      <c r="E18" s="55"/>
      <c r="F18" s="15" t="s">
        <v>28</v>
      </c>
      <c r="G18" s="16" t="s">
        <v>29</v>
      </c>
    </row>
    <row r="19" spans="1:7" x14ac:dyDescent="0.25">
      <c r="A19" s="65" t="s">
        <v>40</v>
      </c>
      <c r="B19" s="48" t="s">
        <v>23</v>
      </c>
      <c r="C19" s="48"/>
      <c r="D19" s="48"/>
      <c r="E19" s="19" t="str">
        <f>IF(E10&lt;7,"14",IF(E10&lt;=10,"17",IF(E10&gt;10,"21")))</f>
        <v>21</v>
      </c>
      <c r="F19" s="13"/>
      <c r="G19" s="11"/>
    </row>
    <row r="20" spans="1:7" x14ac:dyDescent="0.25">
      <c r="A20" s="63"/>
      <c r="B20" s="47" t="s">
        <v>24</v>
      </c>
      <c r="C20" s="47"/>
      <c r="D20" s="47"/>
      <c r="E20" s="20" t="str">
        <f>IF(E10&lt;7,"5.5",IF(E10&lt;=10,"7",IF(E10&gt;10,"8.25")))</f>
        <v>8.25</v>
      </c>
      <c r="F20" s="14"/>
      <c r="G20" s="12"/>
    </row>
    <row r="21" spans="1:7" x14ac:dyDescent="0.25">
      <c r="A21" s="63"/>
      <c r="B21" s="47" t="s">
        <v>30</v>
      </c>
      <c r="C21" s="47"/>
      <c r="D21" s="47"/>
      <c r="E21" s="20" t="str">
        <f>IF(E7&lt;0.8,"OUI",IF(E7&gt;=0.8,"NON"))</f>
        <v>NON</v>
      </c>
      <c r="F21" s="14"/>
      <c r="G21" s="12"/>
    </row>
    <row r="22" spans="1:7" ht="15" customHeight="1" x14ac:dyDescent="0.25">
      <c r="A22" s="64" t="s">
        <v>41</v>
      </c>
      <c r="B22" s="47" t="s">
        <v>31</v>
      </c>
      <c r="C22" s="47"/>
      <c r="D22" s="47"/>
      <c r="E22" s="20" t="str">
        <f>IF(E10&lt;7,"17.1",IF(E10&lt;=10,"17.1",IF(E10&gt;10,"21.1")))</f>
        <v>21.1</v>
      </c>
      <c r="F22" s="14"/>
      <c r="G22" s="12"/>
    </row>
    <row r="23" spans="1:7" x14ac:dyDescent="0.25">
      <c r="A23" s="64"/>
      <c r="B23" s="47" t="s">
        <v>32</v>
      </c>
      <c r="C23" s="47"/>
      <c r="D23" s="47"/>
      <c r="E23" s="20" t="str">
        <f>E21</f>
        <v>NON</v>
      </c>
      <c r="F23" s="14"/>
      <c r="G23" s="12"/>
    </row>
    <row r="24" spans="1:7" x14ac:dyDescent="0.25">
      <c r="A24" s="64"/>
      <c r="B24" s="47" t="s">
        <v>33</v>
      </c>
      <c r="C24" s="47"/>
      <c r="D24" s="47"/>
      <c r="E24" s="20" t="str">
        <f>IF(E10&lt;7,"Position n°1",IF(E10&lt;=10,"Position n°1",IF(E10&gt;10,"Position n°2")))</f>
        <v>Position n°2</v>
      </c>
      <c r="F24" s="14"/>
      <c r="G24" s="12"/>
    </row>
    <row r="25" spans="1:7" x14ac:dyDescent="0.25">
      <c r="A25" s="63" t="s">
        <v>42</v>
      </c>
      <c r="B25" s="47" t="s">
        <v>34</v>
      </c>
      <c r="C25" s="47"/>
      <c r="D25" s="47"/>
      <c r="E25" s="20" t="str">
        <f>IF(E7&lt;0.8,"1.5",IF(E7&lt;=1.2,"2",IF(E7&lt;=1.7,"2.5",IF(E7&lt;=2.2,"3",IF(E7&lt;2.2,"3.5")))))</f>
        <v>2.5</v>
      </c>
      <c r="F25" s="14"/>
      <c r="G25" s="12"/>
    </row>
    <row r="26" spans="1:7" x14ac:dyDescent="0.25">
      <c r="A26" s="63"/>
      <c r="B26" s="47" t="s">
        <v>35</v>
      </c>
      <c r="C26" s="47"/>
      <c r="D26" s="47"/>
      <c r="E26" s="20" t="str">
        <f>E21</f>
        <v>NON</v>
      </c>
      <c r="F26" s="14"/>
      <c r="G26" s="12"/>
    </row>
    <row r="27" spans="1:7" x14ac:dyDescent="0.25">
      <c r="A27" s="2" t="s">
        <v>43</v>
      </c>
      <c r="B27" s="62" t="s">
        <v>36</v>
      </c>
      <c r="C27" s="62"/>
      <c r="D27" s="62"/>
      <c r="E27" s="20" t="str">
        <f>IF(E9&lt;=2.9,"5.9",IF(E9&lt;=4.9,"7.9",IF(E9&lt;=6.9,"9.9",IF(E9&lt;=8.9,"11.9",IF(E9&lt;10.9,"13.9")))))</f>
        <v>11.9</v>
      </c>
      <c r="F27" s="14"/>
      <c r="G27" s="12"/>
    </row>
    <row r="28" spans="1:7" x14ac:dyDescent="0.25">
      <c r="A28" s="63" t="s">
        <v>44</v>
      </c>
      <c r="B28" s="62" t="s">
        <v>37</v>
      </c>
      <c r="C28" s="62"/>
      <c r="D28" s="62"/>
      <c r="E28" s="20" t="str">
        <f>IF(E9&lt;=4,"6",IF(E9&lt;=6,"8",IF(E9&lt;=8,"10",IF(E9&gt;8,"12"))))</f>
        <v>12</v>
      </c>
      <c r="F28" s="14"/>
      <c r="G28" s="12"/>
    </row>
    <row r="29" spans="1:7" x14ac:dyDescent="0.25">
      <c r="A29" s="63"/>
      <c r="B29" s="62" t="s">
        <v>38</v>
      </c>
      <c r="C29" s="62"/>
      <c r="D29" s="62"/>
      <c r="E29" s="20" t="str">
        <f>IF(E9&lt;=4,"14x14",IF(E9&lt;=6,"14x14",IF(E9&lt;=8,"14x14",IF(E9&gt;8,"16x16"))))</f>
        <v>16x16</v>
      </c>
      <c r="F29" s="14"/>
      <c r="G29" s="12"/>
    </row>
    <row r="30" spans="1:7" x14ac:dyDescent="0.25">
      <c r="A30" s="2" t="s">
        <v>45</v>
      </c>
      <c r="B30" s="62" t="s">
        <v>39</v>
      </c>
      <c r="C30" s="62"/>
      <c r="D30" s="62"/>
      <c r="E30" s="20">
        <f>E10+0.1</f>
        <v>11.1</v>
      </c>
      <c r="F30" s="14"/>
      <c r="G30" s="12"/>
    </row>
    <row r="31" spans="1:7" ht="30" x14ac:dyDescent="0.25">
      <c r="A31" s="21" t="s">
        <v>46</v>
      </c>
      <c r="B31" s="47" t="s">
        <v>48</v>
      </c>
      <c r="C31" s="47"/>
      <c r="D31" s="47"/>
      <c r="E31" s="20">
        <f>E28+1</f>
        <v>13</v>
      </c>
      <c r="F31" s="14"/>
      <c r="G31" s="12"/>
    </row>
    <row r="32" spans="1:7" ht="15.75" thickBot="1" x14ac:dyDescent="0.3">
      <c r="A32" s="22" t="s">
        <v>47</v>
      </c>
      <c r="B32" s="56" t="s">
        <v>49</v>
      </c>
      <c r="C32" s="56"/>
      <c r="D32" s="56"/>
      <c r="E32" s="23" t="str">
        <f>IF(E31&lt;12,"12",IF(E31&gt;=12,"15"))</f>
        <v>15</v>
      </c>
      <c r="F32" s="17"/>
      <c r="G32" s="18"/>
    </row>
  </sheetData>
  <mergeCells count="41">
    <mergeCell ref="B32:D32"/>
    <mergeCell ref="B17:D18"/>
    <mergeCell ref="A17:A18"/>
    <mergeCell ref="B28:D28"/>
    <mergeCell ref="B29:D29"/>
    <mergeCell ref="B30:D30"/>
    <mergeCell ref="B31:D31"/>
    <mergeCell ref="B23:D23"/>
    <mergeCell ref="B27:D27"/>
    <mergeCell ref="A25:A26"/>
    <mergeCell ref="A28:A29"/>
    <mergeCell ref="A22:A24"/>
    <mergeCell ref="B24:D24"/>
    <mergeCell ref="B25:D25"/>
    <mergeCell ref="B26:D26"/>
    <mergeCell ref="A19:A21"/>
    <mergeCell ref="B20:D20"/>
    <mergeCell ref="B19:D19"/>
    <mergeCell ref="B21:D21"/>
    <mergeCell ref="B22:D22"/>
    <mergeCell ref="B9:D9"/>
    <mergeCell ref="B10:D10"/>
    <mergeCell ref="A15:G15"/>
    <mergeCell ref="F9:G9"/>
    <mergeCell ref="F10:G10"/>
    <mergeCell ref="F11:G11"/>
    <mergeCell ref="F12:G12"/>
    <mergeCell ref="F13:G13"/>
    <mergeCell ref="B11:D11"/>
    <mergeCell ref="B12:D12"/>
    <mergeCell ref="B13:D13"/>
    <mergeCell ref="E17:E18"/>
    <mergeCell ref="F17:G17"/>
    <mergeCell ref="A1:G2"/>
    <mergeCell ref="A6:E6"/>
    <mergeCell ref="F6:G6"/>
    <mergeCell ref="F7:G7"/>
    <mergeCell ref="F8:G8"/>
    <mergeCell ref="A4:B4"/>
    <mergeCell ref="B7:D7"/>
    <mergeCell ref="B8:D8"/>
  </mergeCells>
  <dataValidations disablePrompts="1" count="1">
    <dataValidation type="list" allowBlank="1" showInputMessage="1" showErrorMessage="1" sqref="E4">
      <formula1>"Mud,Stb,Olbs"</formula1>
    </dataValidation>
  </dataValidations>
  <pageMargins left="0.65625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723900</xdr:colOff>
                    <xdr:row>5</xdr:row>
                    <xdr:rowOff>190500</xdr:rowOff>
                  </from>
                  <to>
                    <xdr:col>6</xdr:col>
                    <xdr:colOff>152400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723900</xdr:colOff>
                    <xdr:row>6</xdr:row>
                    <xdr:rowOff>180975</xdr:rowOff>
                  </from>
                  <to>
                    <xdr:col>6</xdr:col>
                    <xdr:colOff>190500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5</xdr:col>
                    <xdr:colOff>723900</xdr:colOff>
                    <xdr:row>7</xdr:row>
                    <xdr:rowOff>180975</xdr:rowOff>
                  </from>
                  <to>
                    <xdr:col>6</xdr:col>
                    <xdr:colOff>133350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5</xdr:col>
                    <xdr:colOff>733425</xdr:colOff>
                    <xdr:row>8</xdr:row>
                    <xdr:rowOff>171450</xdr:rowOff>
                  </from>
                  <to>
                    <xdr:col>6</xdr:col>
                    <xdr:colOff>161925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5</xdr:col>
                    <xdr:colOff>733425</xdr:colOff>
                    <xdr:row>9</xdr:row>
                    <xdr:rowOff>171450</xdr:rowOff>
                  </from>
                  <to>
                    <xdr:col>6</xdr:col>
                    <xdr:colOff>142875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5</xdr:col>
                    <xdr:colOff>723900</xdr:colOff>
                    <xdr:row>10</xdr:row>
                    <xdr:rowOff>180975</xdr:rowOff>
                  </from>
                  <to>
                    <xdr:col>6</xdr:col>
                    <xdr:colOff>123825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5</xdr:col>
                    <xdr:colOff>723900</xdr:colOff>
                    <xdr:row>11</xdr:row>
                    <xdr:rowOff>171450</xdr:rowOff>
                  </from>
                  <to>
                    <xdr:col>6</xdr:col>
                    <xdr:colOff>133350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5</xdr:col>
                    <xdr:colOff>314325</xdr:colOff>
                    <xdr:row>17</xdr:row>
                    <xdr:rowOff>190500</xdr:rowOff>
                  </from>
                  <to>
                    <xdr:col>5</xdr:col>
                    <xdr:colOff>561975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6</xdr:col>
                    <xdr:colOff>323850</xdr:colOff>
                    <xdr:row>19</xdr:row>
                    <xdr:rowOff>0</xdr:rowOff>
                  </from>
                  <to>
                    <xdr:col>6</xdr:col>
                    <xdr:colOff>571500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5</xdr:col>
                    <xdr:colOff>314325</xdr:colOff>
                    <xdr:row>20</xdr:row>
                    <xdr:rowOff>180975</xdr:rowOff>
                  </from>
                  <to>
                    <xdr:col>5</xdr:col>
                    <xdr:colOff>561975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5</xdr:col>
                    <xdr:colOff>314325</xdr:colOff>
                    <xdr:row>19</xdr:row>
                    <xdr:rowOff>180975</xdr:rowOff>
                  </from>
                  <to>
                    <xdr:col>5</xdr:col>
                    <xdr:colOff>561975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6</xdr:col>
                    <xdr:colOff>323850</xdr:colOff>
                    <xdr:row>17</xdr:row>
                    <xdr:rowOff>161925</xdr:rowOff>
                  </from>
                  <to>
                    <xdr:col>6</xdr:col>
                    <xdr:colOff>571500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5</xdr:col>
                    <xdr:colOff>314325</xdr:colOff>
                    <xdr:row>18</xdr:row>
                    <xdr:rowOff>180975</xdr:rowOff>
                  </from>
                  <to>
                    <xdr:col>5</xdr:col>
                    <xdr:colOff>561975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5</xdr:col>
                    <xdr:colOff>314325</xdr:colOff>
                    <xdr:row>21</xdr:row>
                    <xdr:rowOff>171450</xdr:rowOff>
                  </from>
                  <to>
                    <xdr:col>5</xdr:col>
                    <xdr:colOff>561975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6</xdr:col>
                    <xdr:colOff>323850</xdr:colOff>
                    <xdr:row>20</xdr:row>
                    <xdr:rowOff>19050</xdr:rowOff>
                  </from>
                  <to>
                    <xdr:col>6</xdr:col>
                    <xdr:colOff>571500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6</xdr:col>
                    <xdr:colOff>323850</xdr:colOff>
                    <xdr:row>21</xdr:row>
                    <xdr:rowOff>28575</xdr:rowOff>
                  </from>
                  <to>
                    <xdr:col>6</xdr:col>
                    <xdr:colOff>571500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6</xdr:col>
                    <xdr:colOff>323850</xdr:colOff>
                    <xdr:row>22</xdr:row>
                    <xdr:rowOff>47625</xdr:rowOff>
                  </from>
                  <to>
                    <xdr:col>6</xdr:col>
                    <xdr:colOff>571500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5</xdr:col>
                    <xdr:colOff>314325</xdr:colOff>
                    <xdr:row>23</xdr:row>
                    <xdr:rowOff>0</xdr:rowOff>
                  </from>
                  <to>
                    <xdr:col>5</xdr:col>
                    <xdr:colOff>561975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6</xdr:col>
                    <xdr:colOff>323850</xdr:colOff>
                    <xdr:row>23</xdr:row>
                    <xdr:rowOff>57150</xdr:rowOff>
                  </from>
                  <to>
                    <xdr:col>6</xdr:col>
                    <xdr:colOff>571500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5</xdr:col>
                    <xdr:colOff>314325</xdr:colOff>
                    <xdr:row>24</xdr:row>
                    <xdr:rowOff>0</xdr:rowOff>
                  </from>
                  <to>
                    <xdr:col>5</xdr:col>
                    <xdr:colOff>561975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5</xdr:col>
                    <xdr:colOff>314325</xdr:colOff>
                    <xdr:row>25</xdr:row>
                    <xdr:rowOff>0</xdr:rowOff>
                  </from>
                  <to>
                    <xdr:col>5</xdr:col>
                    <xdr:colOff>561975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5</xdr:col>
                    <xdr:colOff>323850</xdr:colOff>
                    <xdr:row>26</xdr:row>
                    <xdr:rowOff>0</xdr:rowOff>
                  </from>
                  <to>
                    <xdr:col>5</xdr:col>
                    <xdr:colOff>571500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5</xdr:col>
                    <xdr:colOff>323850</xdr:colOff>
                    <xdr:row>27</xdr:row>
                    <xdr:rowOff>0</xdr:rowOff>
                  </from>
                  <to>
                    <xdr:col>5</xdr:col>
                    <xdr:colOff>571500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5</xdr:col>
                    <xdr:colOff>323850</xdr:colOff>
                    <xdr:row>28</xdr:row>
                    <xdr:rowOff>0</xdr:rowOff>
                  </from>
                  <to>
                    <xdr:col>5</xdr:col>
                    <xdr:colOff>571500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6</xdr:col>
                    <xdr:colOff>323850</xdr:colOff>
                    <xdr:row>28</xdr:row>
                    <xdr:rowOff>133350</xdr:rowOff>
                  </from>
                  <to>
                    <xdr:col>6</xdr:col>
                    <xdr:colOff>571500</xdr:colOff>
                    <xdr:row>29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6</xdr:col>
                    <xdr:colOff>323850</xdr:colOff>
                    <xdr:row>27</xdr:row>
                    <xdr:rowOff>114300</xdr:rowOff>
                  </from>
                  <to>
                    <xdr:col>6</xdr:col>
                    <xdr:colOff>571500</xdr:colOff>
                    <xdr:row>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6</xdr:col>
                    <xdr:colOff>323850</xdr:colOff>
                    <xdr:row>26</xdr:row>
                    <xdr:rowOff>104775</xdr:rowOff>
                  </from>
                  <to>
                    <xdr:col>6</xdr:col>
                    <xdr:colOff>571500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1" name="Check Box 30">
              <controlPr defaultSize="0" autoFill="0" autoLine="0" autoPict="0">
                <anchor moveWithCells="1">
                  <from>
                    <xdr:col>6</xdr:col>
                    <xdr:colOff>323850</xdr:colOff>
                    <xdr:row>25</xdr:row>
                    <xdr:rowOff>85725</xdr:rowOff>
                  </from>
                  <to>
                    <xdr:col>6</xdr:col>
                    <xdr:colOff>571500</xdr:colOff>
                    <xdr:row>26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2" name="Check Box 31">
              <controlPr defaultSize="0" autoFill="0" autoLine="0" autoPict="0">
                <anchor moveWithCells="1">
                  <from>
                    <xdr:col>6</xdr:col>
                    <xdr:colOff>323850</xdr:colOff>
                    <xdr:row>24</xdr:row>
                    <xdr:rowOff>76200</xdr:rowOff>
                  </from>
                  <to>
                    <xdr:col>6</xdr:col>
                    <xdr:colOff>571500</xdr:colOff>
                    <xdr:row>25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3" name="Check Box 32">
              <controlPr defaultSize="0" autoFill="0" autoLine="0" autoPict="0">
                <anchor moveWithCells="1">
                  <from>
                    <xdr:col>5</xdr:col>
                    <xdr:colOff>323850</xdr:colOff>
                    <xdr:row>30</xdr:row>
                    <xdr:rowOff>95250</xdr:rowOff>
                  </from>
                  <to>
                    <xdr:col>5</xdr:col>
                    <xdr:colOff>571500</xdr:colOff>
                    <xdr:row>30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4" name="Check Box 33">
              <controlPr defaultSize="0" autoFill="0" autoLine="0" autoPict="0">
                <anchor moveWithCells="1">
                  <from>
                    <xdr:col>5</xdr:col>
                    <xdr:colOff>323850</xdr:colOff>
                    <xdr:row>29</xdr:row>
                    <xdr:rowOff>0</xdr:rowOff>
                  </from>
                  <to>
                    <xdr:col>5</xdr:col>
                    <xdr:colOff>571500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5" name="Check Box 34">
              <controlPr defaultSize="0" autoFill="0" autoLine="0" autoPict="0">
                <anchor moveWithCells="1">
                  <from>
                    <xdr:col>6</xdr:col>
                    <xdr:colOff>323850</xdr:colOff>
                    <xdr:row>29</xdr:row>
                    <xdr:rowOff>142875</xdr:rowOff>
                  </from>
                  <to>
                    <xdr:col>6</xdr:col>
                    <xdr:colOff>571500</xdr:colOff>
                    <xdr:row>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6" name="Check Box 35">
              <controlPr defaultSize="0" autoFill="0" autoLine="0" autoPict="0">
                <anchor moveWithCells="1">
                  <from>
                    <xdr:col>6</xdr:col>
                    <xdr:colOff>323850</xdr:colOff>
                    <xdr:row>30</xdr:row>
                    <xdr:rowOff>161925</xdr:rowOff>
                  </from>
                  <to>
                    <xdr:col>6</xdr:col>
                    <xdr:colOff>571500</xdr:colOff>
                    <xdr:row>30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7" name="Check Box 36">
              <controlPr defaultSize="0" autoFill="0" autoLine="0" autoPict="0">
                <anchor moveWithCells="1">
                  <from>
                    <xdr:col>5</xdr:col>
                    <xdr:colOff>323850</xdr:colOff>
                    <xdr:row>30</xdr:row>
                    <xdr:rowOff>371475</xdr:rowOff>
                  </from>
                  <to>
                    <xdr:col>5</xdr:col>
                    <xdr:colOff>571500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8" name="Check Box 37">
              <controlPr defaultSize="0" autoFill="0" autoLine="0" autoPict="0">
                <anchor moveWithCells="1">
                  <from>
                    <xdr:col>6</xdr:col>
                    <xdr:colOff>333375</xdr:colOff>
                    <xdr:row>30</xdr:row>
                    <xdr:rowOff>333375</xdr:rowOff>
                  </from>
                  <to>
                    <xdr:col>6</xdr:col>
                    <xdr:colOff>581025</xdr:colOff>
                    <xdr:row>31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Swatch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Muller, David</dc:creator>
  <cp:lastModifiedBy>Muller, David</cp:lastModifiedBy>
  <cp:lastPrinted>2016-12-21T14:49:56Z</cp:lastPrinted>
  <dcterms:created xsi:type="dcterms:W3CDTF">2016-12-20T06:06:07Z</dcterms:created>
  <dcterms:modified xsi:type="dcterms:W3CDTF">2016-12-22T10:16:04Z</dcterms:modified>
</cp:coreProperties>
</file>