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port boules\CBD76\Saison 2024-25\Compta\"/>
    </mc:Choice>
  </mc:AlternateContent>
  <bookViews>
    <workbookView xWindow="480" yWindow="75" windowWidth="13995" windowHeight="8640" tabRatio="963" activeTab="13"/>
  </bookViews>
  <sheets>
    <sheet name="RUB" sheetId="43" r:id="rId1"/>
    <sheet name="NOV" sheetId="32" r:id="rId2"/>
    <sheet name="DEC" sheetId="35" r:id="rId3"/>
    <sheet name="JANV" sheetId="1" r:id="rId4"/>
    <sheet name="FEV" sheetId="4" r:id="rId5"/>
    <sheet name="MAR" sheetId="7" r:id="rId6"/>
    <sheet name="AVR" sheetId="11" r:id="rId7"/>
    <sheet name="MAI" sheetId="14" r:id="rId8"/>
    <sheet name="JUIN" sheetId="17" r:id="rId9"/>
    <sheet name="JUIL" sheetId="20" r:id="rId10"/>
    <sheet name="AOUT" sheetId="23" r:id="rId11"/>
    <sheet name="SEPT" sheetId="26" r:id="rId12"/>
    <sheet name="OCT" sheetId="29" r:id="rId13"/>
    <sheet name="RECAP" sheetId="41" r:id="rId14"/>
    <sheet name="BF" sheetId="42" r:id="rId15"/>
  </sheets>
  <calcPr calcId="162913"/>
</workbook>
</file>

<file path=xl/calcChain.xml><?xml version="1.0" encoding="utf-8"?>
<calcChain xmlns="http://schemas.openxmlformats.org/spreadsheetml/2006/main">
  <c r="A19" i="41" l="1"/>
  <c r="E31" i="41" l="1"/>
  <c r="E32" i="41"/>
  <c r="E33" i="41"/>
  <c r="E30" i="41"/>
  <c r="E24" i="41"/>
  <c r="E25" i="41"/>
  <c r="E26" i="41"/>
  <c r="E27" i="41"/>
  <c r="D11" i="42" l="1"/>
  <c r="E8" i="32" l="1"/>
  <c r="E8" i="35"/>
  <c r="E8" i="29" l="1"/>
  <c r="E8" i="26"/>
  <c r="E8" i="23"/>
  <c r="E8" i="20"/>
  <c r="E8" i="17"/>
  <c r="E8" i="14"/>
  <c r="E8" i="11"/>
  <c r="E8" i="7"/>
  <c r="E8" i="4"/>
  <c r="E8" i="1"/>
  <c r="E21" i="41" l="1"/>
  <c r="E20" i="41"/>
  <c r="D8" i="29"/>
  <c r="D8" i="26"/>
  <c r="D9" i="32"/>
  <c r="D10" i="32"/>
  <c r="D11" i="32"/>
  <c r="D12" i="32"/>
  <c r="D13" i="32"/>
  <c r="D14" i="32"/>
  <c r="D15" i="32"/>
  <c r="D16" i="32"/>
  <c r="D17" i="32"/>
  <c r="D18" i="32"/>
  <c r="D19" i="32"/>
  <c r="D20" i="32"/>
  <c r="D21" i="32"/>
  <c r="D22" i="32"/>
  <c r="D23" i="32"/>
  <c r="D24" i="32"/>
  <c r="D25" i="32"/>
  <c r="D26" i="32"/>
  <c r="D27" i="32"/>
  <c r="D28" i="32"/>
  <c r="D8" i="32"/>
  <c r="D9" i="35"/>
  <c r="D10" i="35"/>
  <c r="D11" i="35"/>
  <c r="D12" i="35"/>
  <c r="D13" i="35"/>
  <c r="D14" i="35"/>
  <c r="D15" i="35"/>
  <c r="D16" i="35"/>
  <c r="D17" i="35"/>
  <c r="D18" i="35"/>
  <c r="D19" i="35"/>
  <c r="D20" i="35"/>
  <c r="D21" i="35"/>
  <c r="D22" i="35"/>
  <c r="D23" i="35"/>
  <c r="D24" i="35"/>
  <c r="D25" i="35"/>
  <c r="D26" i="35"/>
  <c r="D27" i="35"/>
  <c r="D28" i="35"/>
  <c r="D8" i="35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8" i="1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8" i="4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8" i="7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8" i="11"/>
  <c r="D8" i="14"/>
  <c r="D10" i="17"/>
  <c r="D11" i="17"/>
  <c r="D12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9" i="17"/>
  <c r="D8" i="17"/>
  <c r="D28" i="20"/>
  <c r="D9" i="20"/>
  <c r="D10" i="20"/>
  <c r="D11" i="20"/>
  <c r="D12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26" i="20"/>
  <c r="D27" i="20"/>
  <c r="D8" i="20"/>
  <c r="D9" i="23"/>
  <c r="D10" i="23"/>
  <c r="D11" i="23"/>
  <c r="D12" i="23"/>
  <c r="D13" i="23"/>
  <c r="D14" i="23"/>
  <c r="D1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28" i="23"/>
  <c r="D8" i="23"/>
  <c r="D9" i="14"/>
  <c r="E80" i="41" l="1"/>
  <c r="E37" i="41"/>
  <c r="E23" i="41"/>
  <c r="A13" i="41" l="1"/>
  <c r="A12" i="41"/>
  <c r="A11" i="41"/>
  <c r="A10" i="41"/>
  <c r="A9" i="41"/>
  <c r="A8" i="41"/>
  <c r="A7" i="41"/>
  <c r="A6" i="41"/>
  <c r="A5" i="41"/>
  <c r="A4" i="41"/>
  <c r="A3" i="41"/>
  <c r="A2" i="41"/>
  <c r="G7" i="32" l="1"/>
  <c r="G8" i="32" l="1"/>
  <c r="G9" i="32" s="1"/>
  <c r="G10" i="32" s="1"/>
  <c r="G11" i="32" s="1"/>
  <c r="G12" i="32" s="1"/>
  <c r="G13" i="32" s="1"/>
  <c r="G14" i="32" s="1"/>
  <c r="G15" i="32" s="1"/>
  <c r="G16" i="32" s="1"/>
  <c r="G17" i="32" s="1"/>
  <c r="G18" i="32" s="1"/>
  <c r="G19" i="32" s="1"/>
  <c r="G20" i="32" s="1"/>
  <c r="G21" i="32" s="1"/>
  <c r="G22" i="32" s="1"/>
  <c r="G23" i="32" s="1"/>
  <c r="G24" i="32" s="1"/>
  <c r="G25" i="32" s="1"/>
  <c r="G26" i="32" s="1"/>
  <c r="G27" i="32" s="1"/>
  <c r="G28" i="32" s="1"/>
  <c r="A1" i="29"/>
  <c r="A1" i="26"/>
  <c r="A1" i="23"/>
  <c r="A1" i="20"/>
  <c r="A1" i="17"/>
  <c r="A1" i="14"/>
  <c r="A1" i="11"/>
  <c r="A1" i="7"/>
  <c r="A1" i="4"/>
  <c r="A1" i="1"/>
  <c r="A1" i="35"/>
  <c r="F2" i="1"/>
  <c r="F2" i="35"/>
  <c r="F2" i="29" l="1"/>
  <c r="F2" i="26"/>
  <c r="F2" i="23"/>
  <c r="F2" i="20"/>
  <c r="F2" i="17"/>
  <c r="F2" i="14"/>
  <c r="F2" i="11"/>
  <c r="F2" i="7"/>
  <c r="F2" i="4"/>
  <c r="E13" i="41"/>
  <c r="E12" i="41"/>
  <c r="E11" i="41"/>
  <c r="E10" i="41"/>
  <c r="E9" i="41"/>
  <c r="E8" i="41"/>
  <c r="E7" i="41"/>
  <c r="E6" i="41"/>
  <c r="E5" i="41"/>
  <c r="E4" i="41"/>
  <c r="E3" i="41"/>
  <c r="E2" i="41"/>
  <c r="E29" i="41" l="1"/>
  <c r="G17" i="42"/>
  <c r="E82" i="41"/>
  <c r="E79" i="41"/>
  <c r="E72" i="41"/>
  <c r="E67" i="41"/>
  <c r="E59" i="41"/>
  <c r="G16" i="42" l="1"/>
  <c r="H21" i="41"/>
  <c r="E86" i="41"/>
  <c r="E51" i="41"/>
  <c r="E40" i="41"/>
  <c r="E18" i="41"/>
  <c r="G12" i="42" l="1"/>
  <c r="E19" i="41" l="1"/>
  <c r="H5" i="42" l="1"/>
  <c r="H34" i="41"/>
  <c r="E84" i="41" s="1"/>
  <c r="C8" i="42"/>
  <c r="C7" i="42"/>
  <c r="C6" i="42"/>
  <c r="H19" i="41" l="1"/>
  <c r="H11" i="42"/>
  <c r="D23" i="42"/>
  <c r="H30" i="42"/>
  <c r="H23" i="42"/>
  <c r="H25" i="41"/>
  <c r="H18" i="41"/>
  <c r="E15" i="41"/>
  <c r="E83" i="41" s="1"/>
  <c r="H17" i="41"/>
  <c r="D27" i="42"/>
  <c r="D18" i="42"/>
  <c r="D5" i="42"/>
  <c r="H26" i="41"/>
  <c r="H15" i="41"/>
  <c r="H29" i="41"/>
  <c r="H22" i="41"/>
  <c r="H14" i="41"/>
  <c r="F29" i="29"/>
  <c r="E29" i="35"/>
  <c r="F29" i="35"/>
  <c r="E29" i="32"/>
  <c r="F29" i="32"/>
  <c r="E29" i="29"/>
  <c r="E29" i="26"/>
  <c r="F29" i="26"/>
  <c r="E29" i="23"/>
  <c r="F29" i="23"/>
  <c r="E29" i="20"/>
  <c r="F29" i="20"/>
  <c r="E29" i="17"/>
  <c r="F29" i="17"/>
  <c r="F29" i="1"/>
  <c r="E29" i="14"/>
  <c r="F29" i="14"/>
  <c r="E29" i="11"/>
  <c r="F29" i="11"/>
  <c r="F29" i="4"/>
  <c r="E29" i="7"/>
  <c r="F29" i="7"/>
  <c r="E29" i="4"/>
  <c r="E29" i="1"/>
  <c r="G6" i="32"/>
  <c r="G29" i="32" l="1"/>
  <c r="G5" i="35" s="1"/>
  <c r="E87" i="41"/>
  <c r="H16" i="41"/>
  <c r="C16" i="42"/>
  <c r="D15" i="42" s="1"/>
  <c r="D33" i="42" s="1"/>
  <c r="H24" i="41"/>
  <c r="G7" i="35" l="1"/>
  <c r="G8" i="35" s="1"/>
  <c r="G9" i="35" s="1"/>
  <c r="G10" i="35" s="1"/>
  <c r="G11" i="35" s="1"/>
  <c r="G12" i="35" s="1"/>
  <c r="G13" i="35" s="1"/>
  <c r="G14" i="35" s="1"/>
  <c r="G15" i="35" s="1"/>
  <c r="G16" i="35" s="1"/>
  <c r="G17" i="35" s="1"/>
  <c r="G18" i="35" s="1"/>
  <c r="G19" i="35" s="1"/>
  <c r="G20" i="35" s="1"/>
  <c r="G21" i="35" s="1"/>
  <c r="G22" i="35" s="1"/>
  <c r="G23" i="35" s="1"/>
  <c r="G24" i="35" s="1"/>
  <c r="G25" i="35" s="1"/>
  <c r="G26" i="35" s="1"/>
  <c r="G27" i="35" s="1"/>
  <c r="G28" i="35" s="1"/>
  <c r="G29" i="35"/>
  <c r="H33" i="41"/>
  <c r="H35" i="41" s="1"/>
  <c r="E88" i="41"/>
  <c r="G6" i="35" l="1"/>
  <c r="G5" i="1"/>
  <c r="G7" i="1" l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/>
  <c r="G5" i="4" s="1"/>
  <c r="G6" i="1"/>
  <c r="G29" i="4" l="1"/>
  <c r="G5" i="7" s="1"/>
  <c r="G7" i="4"/>
  <c r="G8" i="4" s="1"/>
  <c r="G9" i="4" s="1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6" i="4"/>
  <c r="G29" i="7" l="1"/>
  <c r="G5" i="11" s="1"/>
  <c r="G7" i="7"/>
  <c r="G8" i="7" s="1"/>
  <c r="G9" i="7" s="1"/>
  <c r="G10" i="7" s="1"/>
  <c r="G11" i="7" s="1"/>
  <c r="G12" i="7" s="1"/>
  <c r="G13" i="7" s="1"/>
  <c r="G14" i="7" s="1"/>
  <c r="G15" i="7" s="1"/>
  <c r="G16" i="7" s="1"/>
  <c r="G17" i="7" s="1"/>
  <c r="G18" i="7" s="1"/>
  <c r="G19" i="7" s="1"/>
  <c r="G20" i="7" s="1"/>
  <c r="G21" i="7" s="1"/>
  <c r="G22" i="7" s="1"/>
  <c r="G23" i="7" s="1"/>
  <c r="G24" i="7" s="1"/>
  <c r="G25" i="7" s="1"/>
  <c r="G26" i="7" s="1"/>
  <c r="G27" i="7" s="1"/>
  <c r="G28" i="7" s="1"/>
  <c r="G6" i="7"/>
  <c r="G29" i="11" l="1"/>
  <c r="G5" i="14" s="1"/>
  <c r="G7" i="11"/>
  <c r="G8" i="11" s="1"/>
  <c r="G9" i="11" s="1"/>
  <c r="G10" i="11" s="1"/>
  <c r="G11" i="11" s="1"/>
  <c r="G12" i="11" s="1"/>
  <c r="G13" i="11" s="1"/>
  <c r="G14" i="11" s="1"/>
  <c r="G15" i="11" s="1"/>
  <c r="G16" i="11" s="1"/>
  <c r="G17" i="11" s="1"/>
  <c r="G18" i="11" s="1"/>
  <c r="G19" i="11" s="1"/>
  <c r="G20" i="11" s="1"/>
  <c r="G21" i="11" s="1"/>
  <c r="G22" i="11" s="1"/>
  <c r="G23" i="11" s="1"/>
  <c r="G24" i="11" s="1"/>
  <c r="G25" i="11" s="1"/>
  <c r="G26" i="11" s="1"/>
  <c r="G27" i="11" s="1"/>
  <c r="G28" i="11" s="1"/>
  <c r="G6" i="11"/>
  <c r="G7" i="14" l="1"/>
  <c r="G8" i="14" s="1"/>
  <c r="G9" i="14" s="1"/>
  <c r="G10" i="14" s="1"/>
  <c r="G11" i="14" s="1"/>
  <c r="G12" i="14" s="1"/>
  <c r="G13" i="14" s="1"/>
  <c r="G14" i="14" s="1"/>
  <c r="G15" i="14" s="1"/>
  <c r="G16" i="14" s="1"/>
  <c r="G17" i="14" s="1"/>
  <c r="G18" i="14" s="1"/>
  <c r="G19" i="14" s="1"/>
  <c r="G20" i="14" s="1"/>
  <c r="G21" i="14" s="1"/>
  <c r="G22" i="14" s="1"/>
  <c r="G23" i="14" s="1"/>
  <c r="G24" i="14" s="1"/>
  <c r="G25" i="14" s="1"/>
  <c r="G26" i="14" s="1"/>
  <c r="G27" i="14" s="1"/>
  <c r="G28" i="14" s="1"/>
  <c r="G29" i="14"/>
  <c r="G5" i="17" s="1"/>
  <c r="G6" i="14"/>
  <c r="G7" i="17" l="1"/>
  <c r="G8" i="17" s="1"/>
  <c r="G9" i="17" s="1"/>
  <c r="G10" i="17" s="1"/>
  <c r="G11" i="17" s="1"/>
  <c r="G12" i="17" s="1"/>
  <c r="G13" i="17" s="1"/>
  <c r="G14" i="17" s="1"/>
  <c r="G15" i="17" s="1"/>
  <c r="G16" i="17" s="1"/>
  <c r="G17" i="17" s="1"/>
  <c r="G18" i="17" s="1"/>
  <c r="G19" i="17" s="1"/>
  <c r="G20" i="17" s="1"/>
  <c r="G21" i="17" s="1"/>
  <c r="G22" i="17" s="1"/>
  <c r="G23" i="17" s="1"/>
  <c r="G24" i="17" s="1"/>
  <c r="G25" i="17" s="1"/>
  <c r="G26" i="17" s="1"/>
  <c r="G27" i="17" s="1"/>
  <c r="G28" i="17" s="1"/>
  <c r="G29" i="17"/>
  <c r="G5" i="20" s="1"/>
  <c r="G6" i="17"/>
  <c r="G7" i="20" l="1"/>
  <c r="G8" i="20" s="1"/>
  <c r="G9" i="20" s="1"/>
  <c r="G10" i="20" s="1"/>
  <c r="G11" i="20" s="1"/>
  <c r="G12" i="20" s="1"/>
  <c r="G13" i="20" s="1"/>
  <c r="G14" i="20" s="1"/>
  <c r="G15" i="20" s="1"/>
  <c r="G16" i="20" s="1"/>
  <c r="G17" i="20" s="1"/>
  <c r="G18" i="20" s="1"/>
  <c r="G19" i="20" s="1"/>
  <c r="G20" i="20" s="1"/>
  <c r="G21" i="20" s="1"/>
  <c r="G22" i="20" s="1"/>
  <c r="G23" i="20" s="1"/>
  <c r="G24" i="20" s="1"/>
  <c r="G25" i="20" s="1"/>
  <c r="G26" i="20" s="1"/>
  <c r="G27" i="20" s="1"/>
  <c r="G28" i="20" s="1"/>
  <c r="G29" i="20"/>
  <c r="G5" i="23" s="1"/>
  <c r="G6" i="20"/>
  <c r="G29" i="23" l="1"/>
  <c r="G5" i="26" s="1"/>
  <c r="G7" i="23"/>
  <c r="G8" i="23" s="1"/>
  <c r="G9" i="23" s="1"/>
  <c r="G10" i="23" s="1"/>
  <c r="G11" i="23" s="1"/>
  <c r="G12" i="23" s="1"/>
  <c r="G13" i="23" s="1"/>
  <c r="G14" i="23" s="1"/>
  <c r="G15" i="23" s="1"/>
  <c r="G16" i="23" s="1"/>
  <c r="G17" i="23" s="1"/>
  <c r="G18" i="23" s="1"/>
  <c r="G19" i="23" s="1"/>
  <c r="G20" i="23" s="1"/>
  <c r="G21" i="23" s="1"/>
  <c r="G22" i="23" s="1"/>
  <c r="G23" i="23" s="1"/>
  <c r="G24" i="23" s="1"/>
  <c r="G25" i="23" s="1"/>
  <c r="G26" i="23" s="1"/>
  <c r="G27" i="23" s="1"/>
  <c r="G28" i="23" s="1"/>
  <c r="G6" i="23"/>
  <c r="G29" i="26" l="1"/>
  <c r="G5" i="29" s="1"/>
  <c r="G7" i="26"/>
  <c r="G8" i="26" s="1"/>
  <c r="G9" i="26" s="1"/>
  <c r="G10" i="26" s="1"/>
  <c r="G11" i="26" s="1"/>
  <c r="G12" i="26" s="1"/>
  <c r="G13" i="26" s="1"/>
  <c r="G14" i="26" s="1"/>
  <c r="G15" i="26" s="1"/>
  <c r="G16" i="26" s="1"/>
  <c r="G17" i="26" s="1"/>
  <c r="G18" i="26" s="1"/>
  <c r="G19" i="26" s="1"/>
  <c r="G20" i="26" s="1"/>
  <c r="G21" i="26" s="1"/>
  <c r="G22" i="26" s="1"/>
  <c r="G23" i="26" s="1"/>
  <c r="G24" i="26" s="1"/>
  <c r="G25" i="26" s="1"/>
  <c r="G26" i="26" s="1"/>
  <c r="G27" i="26" s="1"/>
  <c r="G28" i="26" s="1"/>
  <c r="G6" i="26"/>
  <c r="G29" i="29" l="1"/>
  <c r="G7" i="29"/>
  <c r="G8" i="29" s="1"/>
  <c r="G9" i="29" s="1"/>
  <c r="G10" i="29" s="1"/>
  <c r="G11" i="29" s="1"/>
  <c r="G12" i="29" s="1"/>
  <c r="G13" i="29" s="1"/>
  <c r="G14" i="29" s="1"/>
  <c r="G15" i="29" s="1"/>
  <c r="G16" i="29" s="1"/>
  <c r="G17" i="29" s="1"/>
  <c r="G18" i="29" s="1"/>
  <c r="G19" i="29" s="1"/>
  <c r="G20" i="29" s="1"/>
  <c r="G21" i="29" s="1"/>
  <c r="G22" i="29" s="1"/>
  <c r="G23" i="29" s="1"/>
  <c r="G24" i="29" s="1"/>
  <c r="G25" i="29" s="1"/>
  <c r="G26" i="29" s="1"/>
  <c r="G27" i="29" s="1"/>
  <c r="G28" i="29" s="1"/>
  <c r="G6" i="29"/>
  <c r="H15" i="42" l="1"/>
  <c r="H33" i="42" s="1"/>
  <c r="D35" i="42" l="1"/>
  <c r="D37" i="42" s="1"/>
  <c r="A21" i="41"/>
  <c r="A20" i="41"/>
</calcChain>
</file>

<file path=xl/sharedStrings.xml><?xml version="1.0" encoding="utf-8"?>
<sst xmlns="http://schemas.openxmlformats.org/spreadsheetml/2006/main" count="249" uniqueCount="111">
  <si>
    <t>DATE</t>
  </si>
  <si>
    <t>Pièce N°</t>
  </si>
  <si>
    <t>N° Compte</t>
  </si>
  <si>
    <t>LIBELLE</t>
  </si>
  <si>
    <t>DEBIT</t>
  </si>
  <si>
    <t>CREDIT</t>
  </si>
  <si>
    <t>SOLDE</t>
  </si>
  <si>
    <t>Date</t>
  </si>
  <si>
    <t>TOTAL</t>
  </si>
  <si>
    <t>DEPENSES</t>
  </si>
  <si>
    <t>RECETTES</t>
  </si>
  <si>
    <t>COMITE BOULISTE DEPARTEMENTAL DE SEINE-MARITIME</t>
  </si>
  <si>
    <t>LBR</t>
  </si>
  <si>
    <t>Virement 2ème acompte FFSB</t>
  </si>
  <si>
    <t>Total</t>
  </si>
  <si>
    <t>Rubrique</t>
  </si>
  <si>
    <t>Total 101</t>
  </si>
  <si>
    <t>Total 201</t>
  </si>
  <si>
    <t>Total 204</t>
  </si>
  <si>
    <t>Total 104</t>
  </si>
  <si>
    <t>SECRETARIAT</t>
  </si>
  <si>
    <t>SUBVENTION</t>
  </si>
  <si>
    <t>CHARGES DIVERSES</t>
  </si>
  <si>
    <t>TOTAL DEPENSES</t>
  </si>
  <si>
    <t>TOTAL RECETTES</t>
  </si>
  <si>
    <t>DISPONIBILITE 01/11</t>
  </si>
  <si>
    <t>FFSB</t>
  </si>
  <si>
    <t>FRAIS BANQUE</t>
  </si>
  <si>
    <t>RECETTE LICENCES+DIVERS</t>
  </si>
  <si>
    <t>FFSB DIVERS</t>
  </si>
  <si>
    <t>1er accompte</t>
  </si>
  <si>
    <t>2ème acompte</t>
  </si>
  <si>
    <t>Solde</t>
  </si>
  <si>
    <t>Total 202</t>
  </si>
  <si>
    <t>Frais 1er semestre</t>
  </si>
  <si>
    <t>Total 103</t>
  </si>
  <si>
    <t>Total 205</t>
  </si>
  <si>
    <t>TOTAL 203</t>
  </si>
  <si>
    <t>Virement solde FFSB</t>
  </si>
  <si>
    <t>Frais de banque</t>
  </si>
  <si>
    <t>Repport</t>
  </si>
  <si>
    <t>Total 105</t>
  </si>
  <si>
    <t xml:space="preserve">VIREMENT </t>
  </si>
  <si>
    <t>Virement FFSB</t>
  </si>
  <si>
    <t>Virement 1er acompte FFSB</t>
  </si>
  <si>
    <t>Virements</t>
  </si>
  <si>
    <t>REMBOURSEMENTS</t>
  </si>
  <si>
    <t>Lillebonne AS</t>
  </si>
  <si>
    <t>Coupes+licences</t>
  </si>
  <si>
    <t>déplacements fédéraux</t>
  </si>
  <si>
    <t>déplacements CDF</t>
  </si>
  <si>
    <t>CRÉDIT MUTUEL</t>
  </si>
  <si>
    <t>BILAN FINANCIER 2022/23</t>
  </si>
  <si>
    <t>NOVEMBRE</t>
  </si>
  <si>
    <t>DECEMBRE</t>
  </si>
  <si>
    <t>JANVIER</t>
  </si>
  <si>
    <t>FEVRIER</t>
  </si>
  <si>
    <t>MARS</t>
  </si>
  <si>
    <t>AVRIL</t>
  </si>
  <si>
    <t>MAI</t>
  </si>
  <si>
    <t xml:space="preserve"> JUIN</t>
  </si>
  <si>
    <t>JUILLET</t>
  </si>
  <si>
    <t>AOUT</t>
  </si>
  <si>
    <t>SEPTEMBRE</t>
  </si>
  <si>
    <t>OCTOBRE</t>
  </si>
  <si>
    <t>Internet+compte</t>
  </si>
  <si>
    <t>4 AS</t>
  </si>
  <si>
    <t>4 AS Fin saison</t>
  </si>
  <si>
    <t>déplacement CDF</t>
  </si>
  <si>
    <t>Solde au 31 Octobre 2024</t>
  </si>
  <si>
    <t>Solde au 30 Novembre 2024</t>
  </si>
  <si>
    <t>Solde au 31 décembre 2024</t>
  </si>
  <si>
    <t>Solde au 30 Avril 2025</t>
  </si>
  <si>
    <t>Solde au 31 Mars 2025</t>
  </si>
  <si>
    <t>Solde au 28 Février 2025</t>
  </si>
  <si>
    <t>Solde au 31 Janvier 2025</t>
  </si>
  <si>
    <t>Solde au 31 Mai 2025</t>
  </si>
  <si>
    <t>Solde au 30 Juin 2025</t>
  </si>
  <si>
    <t>Solde au 31 Juillet 2025</t>
  </si>
  <si>
    <t>Solde au 31 Août 2025</t>
  </si>
  <si>
    <t>Solde au 30 Septembre 2025</t>
  </si>
  <si>
    <t>Département</t>
  </si>
  <si>
    <t>Total 110</t>
  </si>
  <si>
    <t>Recettes</t>
  </si>
  <si>
    <t>Dépenses</t>
  </si>
  <si>
    <t>Règlement licences, cotisation, Canteleu</t>
  </si>
  <si>
    <t>Règlement licences, cotisation, UBH</t>
  </si>
  <si>
    <t>Règlement licences, cotisation, Lillebonne</t>
  </si>
  <si>
    <t>Règlement licences, cotisation, Thiergeville</t>
  </si>
  <si>
    <t>Règlement fin de saison Canteleu</t>
  </si>
  <si>
    <t>Règlement fin de saison UBH</t>
  </si>
  <si>
    <t>Règlement fin de saison Lillebonne</t>
  </si>
  <si>
    <t>Règlement fin de saison Thiergeville</t>
  </si>
  <si>
    <t>Total 100</t>
  </si>
  <si>
    <t>Facture annuelle 2024</t>
  </si>
  <si>
    <t>REPORT DU 31/10/2024</t>
  </si>
  <si>
    <t>N°</t>
  </si>
  <si>
    <t>Description</t>
  </si>
  <si>
    <t>Total 206</t>
  </si>
  <si>
    <t>Virement FFSB AS</t>
  </si>
  <si>
    <t>déplacement UBH</t>
  </si>
  <si>
    <t>déplacement Lillebonne</t>
  </si>
  <si>
    <t>déplacement Thiergeville</t>
  </si>
  <si>
    <t>Subv. Cons. Général</t>
  </si>
  <si>
    <t xml:space="preserve">Facture annuelle LBR </t>
  </si>
  <si>
    <t>Facture annuelle LBR</t>
  </si>
  <si>
    <t>Déplacements Canteleu</t>
  </si>
  <si>
    <t>Déplacements UBH</t>
  </si>
  <si>
    <t>Déplacements Lillebonne</t>
  </si>
  <si>
    <t>Déplacements Thiergeville</t>
  </si>
  <si>
    <t>Déplacements CDF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</si>
</sst>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0.00_ ;\-0.00\ "/>
  </numFmts>
  <fonts count="12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i/>
      <sz val="12"/>
      <name val="Arial"/>
      <family val="2"/>
    </font>
    <font>
      <b/>
      <sz val="13"/>
      <name val="Arial"/>
      <family val="2"/>
    </font>
    <font>
      <b/>
      <sz val="14"/>
      <color rgb="FF1E1E1E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222">
    <xf numFmtId="0" fontId="0" fillId="0" borderId="0" xfId="0"/>
    <xf numFmtId="0" fontId="0" fillId="0" borderId="2" xfId="0" applyBorder="1"/>
    <xf numFmtId="0" fontId="0" fillId="0" borderId="0" xfId="0" applyBorder="1"/>
    <xf numFmtId="0" fontId="5" fillId="2" borderId="1" xfId="0" applyFont="1" applyFill="1" applyBorder="1" applyAlignment="1">
      <alignment horizontal="left" vertical="center"/>
    </xf>
    <xf numFmtId="0" fontId="0" fillId="2" borderId="0" xfId="0" applyFill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/>
    <xf numFmtId="2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2" fontId="7" fillId="0" borderId="6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2" fontId="7" fillId="0" borderId="0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0" fillId="0" borderId="8" xfId="0" applyBorder="1"/>
    <xf numFmtId="0" fontId="0" fillId="0" borderId="11" xfId="0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2"/>
    <xf numFmtId="2" fontId="5" fillId="0" borderId="0" xfId="2" applyNumberFormat="1"/>
    <xf numFmtId="0" fontId="7" fillId="0" borderId="0" xfId="0" applyFont="1" applyAlignment="1">
      <alignment horizontal="center"/>
    </xf>
    <xf numFmtId="0" fontId="5" fillId="0" borderId="0" xfId="0" applyFont="1" applyBorder="1"/>
    <xf numFmtId="0" fontId="5" fillId="0" borderId="12" xfId="0" applyFont="1" applyBorder="1"/>
    <xf numFmtId="0" fontId="5" fillId="0" borderId="0" xfId="0" applyFont="1"/>
    <xf numFmtId="2" fontId="5" fillId="0" borderId="0" xfId="0" applyNumberFormat="1" applyFont="1" applyBorder="1" applyAlignment="1">
      <alignment horizontal="center"/>
    </xf>
    <xf numFmtId="2" fontId="7" fillId="0" borderId="12" xfId="0" applyNumberFormat="1" applyFont="1" applyBorder="1" applyAlignment="1">
      <alignment horizontal="center"/>
    </xf>
    <xf numFmtId="0" fontId="7" fillId="0" borderId="0" xfId="0" applyFont="1"/>
    <xf numFmtId="2" fontId="5" fillId="0" borderId="0" xfId="0" applyNumberFormat="1" applyFont="1"/>
    <xf numFmtId="2" fontId="7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2" fontId="5" fillId="0" borderId="12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2" fontId="7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 vertical="center"/>
    </xf>
    <xf numFmtId="2" fontId="4" fillId="0" borderId="0" xfId="1" applyNumberFormat="1" applyFont="1" applyBorder="1" applyAlignment="1">
      <alignment vertical="center"/>
    </xf>
    <xf numFmtId="0" fontId="5" fillId="0" borderId="0" xfId="2" applyAlignment="1">
      <alignment vertical="center"/>
    </xf>
    <xf numFmtId="2" fontId="5" fillId="0" borderId="0" xfId="2" applyNumberFormat="1" applyAlignment="1">
      <alignment vertical="center"/>
    </xf>
    <xf numFmtId="14" fontId="2" fillId="0" borderId="13" xfId="1" applyNumberFormat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3" fillId="0" borderId="14" xfId="1" applyFont="1" applyBorder="1" applyAlignment="1">
      <alignment vertical="center"/>
    </xf>
    <xf numFmtId="2" fontId="2" fillId="0" borderId="15" xfId="1" applyNumberFormat="1" applyFont="1" applyBorder="1" applyAlignment="1">
      <alignment vertical="center"/>
    </xf>
    <xf numFmtId="14" fontId="2" fillId="0" borderId="16" xfId="1" applyNumberFormat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2" fontId="3" fillId="0" borderId="15" xfId="1" applyNumberFormat="1" applyFont="1" applyBorder="1" applyAlignment="1">
      <alignment vertical="center"/>
    </xf>
    <xf numFmtId="14" fontId="2" fillId="0" borderId="15" xfId="1" applyNumberFormat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5" xfId="1" applyNumberFormat="1" applyFont="1" applyBorder="1" applyAlignment="1">
      <alignment horizontal="center" vertical="center"/>
    </xf>
    <xf numFmtId="0" fontId="3" fillId="0" borderId="15" xfId="1" applyNumberFormat="1" applyFont="1" applyBorder="1" applyAlignment="1">
      <alignment horizontal="center" vertical="center"/>
    </xf>
    <xf numFmtId="0" fontId="10" fillId="0" borderId="15" xfId="1" applyFont="1" applyBorder="1" applyAlignment="1">
      <alignment vertical="center"/>
    </xf>
    <xf numFmtId="14" fontId="2" fillId="0" borderId="15" xfId="2" applyNumberFormat="1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2" fontId="2" fillId="0" borderId="15" xfId="2" applyNumberFormat="1" applyFont="1" applyBorder="1" applyAlignment="1">
      <alignment vertical="center"/>
    </xf>
    <xf numFmtId="0" fontId="10" fillId="0" borderId="15" xfId="1" applyFont="1" applyFill="1" applyBorder="1" applyAlignment="1">
      <alignment vertical="center"/>
    </xf>
    <xf numFmtId="0" fontId="2" fillId="0" borderId="18" xfId="2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14" fontId="2" fillId="0" borderId="19" xfId="1" applyNumberFormat="1" applyFont="1" applyFill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14" fontId="2" fillId="0" borderId="19" xfId="1" applyNumberFormat="1" applyFont="1" applyBorder="1" applyAlignment="1">
      <alignment horizontal="center" vertical="center"/>
    </xf>
    <xf numFmtId="0" fontId="3" fillId="0" borderId="17" xfId="1" applyNumberFormat="1" applyFont="1" applyBorder="1" applyAlignment="1">
      <alignment horizontal="center" vertical="center"/>
    </xf>
    <xf numFmtId="0" fontId="10" fillId="0" borderId="17" xfId="1" applyFont="1" applyBorder="1" applyAlignment="1">
      <alignment vertical="center"/>
    </xf>
    <xf numFmtId="14" fontId="2" fillId="0" borderId="20" xfId="1" applyNumberFormat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3" fillId="0" borderId="20" xfId="1" applyNumberFormat="1" applyFont="1" applyBorder="1" applyAlignment="1">
      <alignment horizontal="center" vertical="center"/>
    </xf>
    <xf numFmtId="0" fontId="10" fillId="0" borderId="20" xfId="1" applyFont="1" applyFill="1" applyBorder="1" applyAlignment="1">
      <alignment vertical="center"/>
    </xf>
    <xf numFmtId="0" fontId="5" fillId="0" borderId="1" xfId="2" applyBorder="1" applyAlignment="1">
      <alignment vertical="center"/>
    </xf>
    <xf numFmtId="0" fontId="5" fillId="0" borderId="13" xfId="2" applyBorder="1" applyAlignment="1">
      <alignment vertical="center"/>
    </xf>
    <xf numFmtId="0" fontId="5" fillId="0" borderId="16" xfId="2" applyBorder="1" applyAlignment="1">
      <alignment vertical="center"/>
    </xf>
    <xf numFmtId="0" fontId="5" fillId="0" borderId="21" xfId="2" applyBorder="1" applyAlignment="1">
      <alignment vertical="center"/>
    </xf>
    <xf numFmtId="0" fontId="5" fillId="0" borderId="15" xfId="2" applyBorder="1" applyAlignment="1">
      <alignment vertical="center"/>
    </xf>
    <xf numFmtId="14" fontId="2" fillId="0" borderId="15" xfId="1" applyNumberFormat="1" applyFont="1" applyFill="1" applyBorder="1" applyAlignment="1">
      <alignment horizontal="center" vertical="center"/>
    </xf>
    <xf numFmtId="0" fontId="3" fillId="0" borderId="15" xfId="1" applyNumberFormat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vertical="center"/>
    </xf>
    <xf numFmtId="0" fontId="2" fillId="0" borderId="15" xfId="1" applyFont="1" applyBorder="1" applyAlignment="1">
      <alignment vertical="center"/>
    </xf>
    <xf numFmtId="0" fontId="2" fillId="0" borderId="15" xfId="1" applyFont="1" applyFill="1" applyBorder="1" applyAlignment="1">
      <alignment vertical="center"/>
    </xf>
    <xf numFmtId="0" fontId="5" fillId="0" borderId="15" xfId="1" applyFont="1" applyBorder="1" applyAlignment="1">
      <alignment vertical="center"/>
    </xf>
    <xf numFmtId="14" fontId="4" fillId="0" borderId="15" xfId="1" applyNumberFormat="1" applyFont="1" applyFill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4" fontId="2" fillId="0" borderId="14" xfId="1" applyNumberFormat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3" fillId="0" borderId="22" xfId="1" applyFont="1" applyBorder="1" applyAlignment="1">
      <alignment vertical="center"/>
    </xf>
    <xf numFmtId="2" fontId="2" fillId="0" borderId="0" xfId="1" applyNumberFormat="1" applyFont="1" applyBorder="1" applyAlignment="1">
      <alignment vertical="center"/>
    </xf>
    <xf numFmtId="0" fontId="2" fillId="0" borderId="0" xfId="2" applyFont="1" applyAlignment="1">
      <alignment vertical="center"/>
    </xf>
    <xf numFmtId="2" fontId="2" fillId="0" borderId="0" xfId="2" applyNumberFormat="1" applyFont="1" applyAlignment="1">
      <alignment vertical="center"/>
    </xf>
    <xf numFmtId="0" fontId="4" fillId="0" borderId="0" xfId="1" applyFont="1" applyBorder="1" applyAlignment="1">
      <alignment vertical="center"/>
    </xf>
    <xf numFmtId="0" fontId="5" fillId="0" borderId="0" xfId="2" applyBorder="1" applyAlignment="1">
      <alignment vertical="center"/>
    </xf>
    <xf numFmtId="0" fontId="4" fillId="0" borderId="0" xfId="2" applyFont="1" applyBorder="1" applyAlignment="1">
      <alignment vertical="center"/>
    </xf>
    <xf numFmtId="2" fontId="2" fillId="0" borderId="23" xfId="1" applyNumberFormat="1" applyFont="1" applyBorder="1" applyAlignment="1">
      <alignment vertical="center"/>
    </xf>
    <xf numFmtId="2" fontId="2" fillId="0" borderId="16" xfId="1" applyNumberFormat="1" applyFont="1" applyBorder="1" applyAlignment="1">
      <alignment vertical="center"/>
    </xf>
    <xf numFmtId="2" fontId="3" fillId="0" borderId="16" xfId="1" applyNumberFormat="1" applyFont="1" applyBorder="1" applyAlignment="1">
      <alignment vertical="center"/>
    </xf>
    <xf numFmtId="2" fontId="2" fillId="0" borderId="24" xfId="1" applyNumberFormat="1" applyFont="1" applyBorder="1" applyAlignment="1">
      <alignment vertical="center"/>
    </xf>
    <xf numFmtId="2" fontId="3" fillId="0" borderId="25" xfId="1" applyNumberFormat="1" applyFont="1" applyBorder="1" applyAlignment="1">
      <alignment vertical="center"/>
    </xf>
    <xf numFmtId="0" fontId="5" fillId="0" borderId="26" xfId="2" applyBorder="1" applyAlignment="1">
      <alignment vertical="center"/>
    </xf>
    <xf numFmtId="2" fontId="3" fillId="0" borderId="24" xfId="1" applyNumberFormat="1" applyFont="1" applyBorder="1" applyAlignment="1">
      <alignment vertical="center"/>
    </xf>
    <xf numFmtId="2" fontId="4" fillId="0" borderId="26" xfId="1" applyNumberFormat="1" applyFont="1" applyBorder="1" applyAlignment="1">
      <alignment vertical="center"/>
    </xf>
    <xf numFmtId="2" fontId="4" fillId="0" borderId="26" xfId="2" applyNumberFormat="1" applyFont="1" applyBorder="1" applyAlignment="1">
      <alignment vertical="center"/>
    </xf>
    <xf numFmtId="0" fontId="2" fillId="0" borderId="21" xfId="1" applyNumberFormat="1" applyFont="1" applyBorder="1" applyAlignment="1">
      <alignment horizontal="center" vertical="center"/>
    </xf>
    <xf numFmtId="0" fontId="2" fillId="0" borderId="13" xfId="1" applyNumberFormat="1" applyFont="1" applyBorder="1" applyAlignment="1">
      <alignment horizontal="center" vertical="center"/>
    </xf>
    <xf numFmtId="0" fontId="3" fillId="0" borderId="16" xfId="1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14" xfId="1" applyFont="1" applyBorder="1" applyAlignment="1">
      <alignment vertical="center"/>
    </xf>
    <xf numFmtId="0" fontId="3" fillId="0" borderId="15" xfId="2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2" fillId="0" borderId="20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2" fontId="3" fillId="0" borderId="24" xfId="2" applyNumberFormat="1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" fontId="3" fillId="0" borderId="18" xfId="1" applyNumberFormat="1" applyFont="1" applyBorder="1" applyAlignment="1">
      <alignment horizontal="center" vertical="center"/>
    </xf>
    <xf numFmtId="0" fontId="3" fillId="0" borderId="18" xfId="1" applyNumberFormat="1" applyFont="1" applyBorder="1" applyAlignment="1">
      <alignment horizontal="center" vertical="center"/>
    </xf>
    <xf numFmtId="0" fontId="3" fillId="0" borderId="18" xfId="1" applyNumberFormat="1" applyFont="1" applyFill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5" fillId="0" borderId="29" xfId="2" applyBorder="1"/>
    <xf numFmtId="0" fontId="5" fillId="0" borderId="13" xfId="2" applyBorder="1"/>
    <xf numFmtId="0" fontId="3" fillId="0" borderId="28" xfId="2" applyFont="1" applyBorder="1" applyAlignment="1">
      <alignment horizontal="center" vertical="center"/>
    </xf>
    <xf numFmtId="2" fontId="7" fillId="4" borderId="7" xfId="0" applyNumberFormat="1" applyFont="1" applyFill="1" applyBorder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2" fontId="7" fillId="4" borderId="5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0" fillId="0" borderId="1" xfId="0" applyBorder="1"/>
    <xf numFmtId="0" fontId="7" fillId="0" borderId="1" xfId="0" applyFont="1" applyBorder="1"/>
    <xf numFmtId="2" fontId="4" fillId="0" borderId="32" xfId="1" applyNumberFormat="1" applyFont="1" applyBorder="1" applyAlignment="1">
      <alignment vertical="center"/>
    </xf>
    <xf numFmtId="0" fontId="5" fillId="0" borderId="34" xfId="2" applyBorder="1"/>
    <xf numFmtId="0" fontId="3" fillId="0" borderId="33" xfId="1" applyNumberFormat="1" applyFont="1" applyBorder="1" applyAlignment="1">
      <alignment horizontal="center" vertical="center"/>
    </xf>
    <xf numFmtId="0" fontId="5" fillId="0" borderId="35" xfId="2" applyBorder="1"/>
    <xf numFmtId="0" fontId="5" fillId="0" borderId="36" xfId="2" applyBorder="1"/>
    <xf numFmtId="0" fontId="3" fillId="0" borderId="1" xfId="1" applyNumberFormat="1" applyFont="1" applyFill="1" applyBorder="1" applyAlignment="1">
      <alignment horizontal="center" vertical="center"/>
    </xf>
    <xf numFmtId="0" fontId="5" fillId="0" borderId="7" xfId="2" applyBorder="1"/>
    <xf numFmtId="0" fontId="5" fillId="0" borderId="1" xfId="2" applyBorder="1"/>
    <xf numFmtId="0" fontId="2" fillId="0" borderId="29" xfId="2" applyFont="1" applyBorder="1" applyAlignment="1">
      <alignment horizontal="center" vertical="center"/>
    </xf>
    <xf numFmtId="0" fontId="5" fillId="0" borderId="32" xfId="2" applyBorder="1"/>
    <xf numFmtId="0" fontId="5" fillId="0" borderId="29" xfId="0" applyFont="1" applyFill="1" applyBorder="1" applyAlignment="1">
      <alignment horizontal="left" vertical="center"/>
    </xf>
    <xf numFmtId="0" fontId="5" fillId="0" borderId="24" xfId="2" applyBorder="1"/>
    <xf numFmtId="0" fontId="2" fillId="0" borderId="24" xfId="2" applyFont="1" applyBorder="1" applyAlignment="1">
      <alignment horizontal="center" vertical="center"/>
    </xf>
    <xf numFmtId="0" fontId="5" fillId="0" borderId="23" xfId="2" applyBorder="1"/>
    <xf numFmtId="0" fontId="2" fillId="0" borderId="33" xfId="2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top"/>
    </xf>
    <xf numFmtId="0" fontId="0" fillId="0" borderId="0" xfId="0" applyProtection="1"/>
    <xf numFmtId="2" fontId="7" fillId="4" borderId="7" xfId="0" applyNumberFormat="1" applyFont="1" applyFill="1" applyBorder="1" applyAlignment="1" applyProtection="1">
      <alignment horizontal="center" vertical="center"/>
    </xf>
    <xf numFmtId="2" fontId="7" fillId="4" borderId="1" xfId="0" applyNumberFormat="1" applyFont="1" applyFill="1" applyBorder="1" applyAlignment="1" applyProtection="1">
      <alignment horizontal="center" vertical="center"/>
    </xf>
    <xf numFmtId="2" fontId="7" fillId="0" borderId="6" xfId="0" applyNumberFormat="1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2" xfId="0" applyBorder="1" applyProtection="1"/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0" fillId="0" borderId="5" xfId="0" applyBorder="1" applyProtection="1"/>
    <xf numFmtId="2" fontId="5" fillId="0" borderId="5" xfId="0" applyNumberFormat="1" applyFont="1" applyBorder="1" applyAlignment="1" applyProtection="1">
      <alignment horizontal="center" vertical="center"/>
    </xf>
    <xf numFmtId="0" fontId="5" fillId="0" borderId="31" xfId="0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left" vertical="center"/>
    </xf>
    <xf numFmtId="0" fontId="0" fillId="2" borderId="0" xfId="0" applyFill="1" applyProtection="1"/>
    <xf numFmtId="0" fontId="0" fillId="0" borderId="0" xfId="0" applyBorder="1" applyProtection="1"/>
    <xf numFmtId="0" fontId="0" fillId="0" borderId="11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right" vertical="center"/>
    </xf>
    <xf numFmtId="0" fontId="0" fillId="0" borderId="0" xfId="0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2" fontId="7" fillId="0" borderId="0" xfId="0" applyNumberFormat="1" applyFont="1" applyBorder="1" applyAlignment="1" applyProtection="1">
      <alignment horizontal="center" vertical="center"/>
    </xf>
    <xf numFmtId="164" fontId="0" fillId="0" borderId="8" xfId="0" applyNumberFormat="1" applyBorder="1" applyProtection="1">
      <protection locked="0"/>
    </xf>
    <xf numFmtId="164" fontId="0" fillId="0" borderId="9" xfId="0" applyNumberFormat="1" applyBorder="1" applyProtection="1">
      <protection locked="0"/>
    </xf>
    <xf numFmtId="164" fontId="0" fillId="0" borderId="10" xfId="0" applyNumberFormat="1" applyBorder="1" applyProtection="1">
      <protection locked="0"/>
    </xf>
    <xf numFmtId="164" fontId="0" fillId="0" borderId="10" xfId="0" applyNumberFormat="1" applyBorder="1" applyAlignment="1" applyProtection="1">
      <alignment horizontal="center" vertical="center"/>
      <protection locked="0"/>
    </xf>
    <xf numFmtId="0" fontId="0" fillId="0" borderId="7" xfId="0" applyBorder="1" applyProtection="1">
      <protection locked="0"/>
    </xf>
    <xf numFmtId="0" fontId="5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2" fontId="5" fillId="0" borderId="7" xfId="0" applyNumberFormat="1" applyFont="1" applyBorder="1" applyAlignment="1" applyProtection="1">
      <alignment horizontal="center" vertical="center"/>
      <protection locked="0"/>
    </xf>
    <xf numFmtId="2" fontId="5" fillId="0" borderId="1" xfId="0" applyNumberFormat="1" applyFont="1" applyFill="1" applyBorder="1" applyAlignment="1" applyProtection="1">
      <alignment horizontal="center" vertical="center"/>
      <protection locked="0"/>
    </xf>
    <xf numFmtId="165" fontId="5" fillId="2" borderId="1" xfId="0" applyNumberFormat="1" applyFont="1" applyFill="1" applyBorder="1" applyAlignment="1" applyProtection="1">
      <alignment horizontal="center" vertical="center"/>
      <protection locked="0"/>
    </xf>
    <xf numFmtId="2" fontId="5" fillId="2" borderId="1" xfId="0" applyNumberFormat="1" applyFont="1" applyFill="1" applyBorder="1" applyAlignment="1" applyProtection="1">
      <alignment horizontal="center" vertical="center"/>
      <protection locked="0"/>
    </xf>
    <xf numFmtId="2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/>
      <protection locked="0"/>
    </xf>
    <xf numFmtId="0" fontId="1" fillId="0" borderId="1" xfId="0" applyNumberFormat="1" applyFont="1" applyBorder="1" applyAlignment="1" applyProtection="1">
      <alignment horizontal="center"/>
      <protection locked="0"/>
    </xf>
    <xf numFmtId="164" fontId="0" fillId="0" borderId="9" xfId="0" applyNumberFormat="1" applyBorder="1" applyAlignment="1" applyProtection="1">
      <alignment vertical="center"/>
      <protection locked="0"/>
    </xf>
    <xf numFmtId="0" fontId="0" fillId="0" borderId="7" xfId="0" applyBorder="1" applyAlignment="1" applyProtection="1">
      <alignment vertical="center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64" fontId="0" fillId="0" borderId="9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49" fontId="1" fillId="0" borderId="1" xfId="0" applyNumberFormat="1" applyFont="1" applyBorder="1" applyAlignment="1" applyProtection="1">
      <alignment horizontal="center"/>
      <protection locked="0"/>
    </xf>
    <xf numFmtId="2" fontId="7" fillId="3" borderId="30" xfId="0" applyNumberFormat="1" applyFont="1" applyFill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5" fillId="0" borderId="27" xfId="0" applyFont="1" applyBorder="1" applyAlignment="1">
      <alignment horizontal="center"/>
    </xf>
    <xf numFmtId="2" fontId="2" fillId="0" borderId="24" xfId="1" applyNumberFormat="1" applyFont="1" applyBorder="1" applyAlignment="1" applyProtection="1">
      <alignment vertical="center"/>
      <protection locked="0"/>
    </xf>
    <xf numFmtId="2" fontId="2" fillId="0" borderId="25" xfId="1" applyNumberFormat="1" applyFont="1" applyBorder="1" applyAlignment="1" applyProtection="1">
      <alignment vertical="center"/>
      <protection locked="0"/>
    </xf>
    <xf numFmtId="0" fontId="5" fillId="0" borderId="13" xfId="2" applyBorder="1" applyAlignment="1" applyProtection="1">
      <alignment vertical="center"/>
      <protection locked="0"/>
    </xf>
    <xf numFmtId="0" fontId="5" fillId="0" borderId="26" xfId="2" applyBorder="1" applyAlignment="1" applyProtection="1">
      <alignment vertical="center"/>
      <protection locked="0"/>
    </xf>
    <xf numFmtId="2" fontId="3" fillId="0" borderId="24" xfId="1" applyNumberFormat="1" applyFont="1" applyBorder="1" applyAlignment="1" applyProtection="1">
      <alignment vertical="center"/>
      <protection locked="0"/>
    </xf>
    <xf numFmtId="2" fontId="2" fillId="0" borderId="24" xfId="2" applyNumberFormat="1" applyFont="1" applyBorder="1" applyAlignment="1" applyProtection="1">
      <alignment vertical="center"/>
      <protection locked="0"/>
    </xf>
    <xf numFmtId="2" fontId="3" fillId="0" borderId="24" xfId="1" applyNumberFormat="1" applyFont="1" applyBorder="1" applyAlignment="1" applyProtection="1">
      <alignment vertical="center"/>
    </xf>
    <xf numFmtId="2" fontId="2" fillId="0" borderId="15" xfId="1" applyNumberFormat="1" applyFont="1" applyBorder="1" applyAlignment="1" applyProtection="1">
      <alignment vertical="center"/>
      <protection locked="0"/>
    </xf>
    <xf numFmtId="164" fontId="2" fillId="0" borderId="15" xfId="1" applyNumberFormat="1" applyFont="1" applyBorder="1" applyAlignment="1">
      <alignment horizontal="center" vertical="center"/>
    </xf>
  </cellXfs>
  <cellStyles count="3">
    <cellStyle name="Excel Built-in Normal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39"/>
  <sheetViews>
    <sheetView workbookViewId="0">
      <selection activeCell="F27" sqref="F27"/>
    </sheetView>
  </sheetViews>
  <sheetFormatPr baseColWidth="10" defaultRowHeight="12.75" x14ac:dyDescent="0.2"/>
  <cols>
    <col min="3" max="3" width="45.42578125" customWidth="1"/>
  </cols>
  <sheetData>
    <row r="3" spans="2:3" x14ac:dyDescent="0.2">
      <c r="B3" s="130" t="s">
        <v>96</v>
      </c>
      <c r="C3" s="130" t="s">
        <v>97</v>
      </c>
    </row>
    <row r="4" spans="2:3" x14ac:dyDescent="0.2">
      <c r="B4" s="130"/>
      <c r="C4" s="130"/>
    </row>
    <row r="5" spans="2:3" x14ac:dyDescent="0.2">
      <c r="B5" s="129">
        <v>1000</v>
      </c>
      <c r="C5" s="129" t="s">
        <v>85</v>
      </c>
    </row>
    <row r="6" spans="2:3" x14ac:dyDescent="0.2">
      <c r="B6" s="129">
        <v>1001</v>
      </c>
      <c r="C6" s="129" t="s">
        <v>86</v>
      </c>
    </row>
    <row r="7" spans="2:3" x14ac:dyDescent="0.2">
      <c r="B7" s="129">
        <v>1002</v>
      </c>
      <c r="C7" s="129" t="s">
        <v>87</v>
      </c>
    </row>
    <row r="8" spans="2:3" x14ac:dyDescent="0.2">
      <c r="B8" s="129">
        <v>1003</v>
      </c>
      <c r="C8" s="129" t="s">
        <v>88</v>
      </c>
    </row>
    <row r="9" spans="2:3" x14ac:dyDescent="0.2">
      <c r="B9" s="129">
        <v>1010</v>
      </c>
      <c r="C9" s="129" t="s">
        <v>89</v>
      </c>
    </row>
    <row r="10" spans="2:3" x14ac:dyDescent="0.2">
      <c r="B10" s="129">
        <v>1011</v>
      </c>
      <c r="C10" s="129" t="s">
        <v>90</v>
      </c>
    </row>
    <row r="11" spans="2:3" x14ac:dyDescent="0.2">
      <c r="B11" s="129">
        <v>1012</v>
      </c>
      <c r="C11" s="129" t="s">
        <v>91</v>
      </c>
    </row>
    <row r="12" spans="2:3" x14ac:dyDescent="0.2">
      <c r="B12" s="129">
        <v>1013</v>
      </c>
      <c r="C12" s="129" t="s">
        <v>92</v>
      </c>
    </row>
    <row r="13" spans="2:3" x14ac:dyDescent="0.2">
      <c r="B13" s="129">
        <v>1014</v>
      </c>
      <c r="C13" s="129"/>
    </row>
    <row r="14" spans="2:3" x14ac:dyDescent="0.2">
      <c r="B14" s="129">
        <v>1030</v>
      </c>
      <c r="C14" s="129" t="s">
        <v>99</v>
      </c>
    </row>
    <row r="15" spans="2:3" x14ac:dyDescent="0.2">
      <c r="B15" s="129">
        <v>1031</v>
      </c>
      <c r="C15" s="129" t="s">
        <v>43</v>
      </c>
    </row>
    <row r="16" spans="2:3" x14ac:dyDescent="0.2">
      <c r="B16" s="129">
        <v>1040</v>
      </c>
      <c r="C16" s="129" t="s">
        <v>103</v>
      </c>
    </row>
    <row r="17" spans="2:3" x14ac:dyDescent="0.2">
      <c r="B17" s="129">
        <v>2010</v>
      </c>
      <c r="C17" s="129" t="s">
        <v>44</v>
      </c>
    </row>
    <row r="18" spans="2:3" x14ac:dyDescent="0.2">
      <c r="B18" s="129">
        <v>2011</v>
      </c>
      <c r="C18" s="129" t="s">
        <v>13</v>
      </c>
    </row>
    <row r="19" spans="2:3" x14ac:dyDescent="0.2">
      <c r="B19" s="129">
        <v>2012</v>
      </c>
      <c r="C19" s="129" t="s">
        <v>38</v>
      </c>
    </row>
    <row r="20" spans="2:3" x14ac:dyDescent="0.2">
      <c r="B20" s="129">
        <v>2020</v>
      </c>
      <c r="C20" s="129" t="s">
        <v>105</v>
      </c>
    </row>
    <row r="21" spans="2:3" x14ac:dyDescent="0.2">
      <c r="B21" s="129">
        <v>2030</v>
      </c>
      <c r="C21" s="129" t="s">
        <v>39</v>
      </c>
    </row>
    <row r="22" spans="2:3" x14ac:dyDescent="0.2">
      <c r="B22" s="129">
        <v>2031</v>
      </c>
      <c r="C22" s="129" t="s">
        <v>39</v>
      </c>
    </row>
    <row r="23" spans="2:3" x14ac:dyDescent="0.2">
      <c r="B23" s="129">
        <v>2032</v>
      </c>
      <c r="C23" s="129" t="s">
        <v>39</v>
      </c>
    </row>
    <row r="24" spans="2:3" x14ac:dyDescent="0.2">
      <c r="B24" s="129">
        <v>2033</v>
      </c>
      <c r="C24" s="129" t="s">
        <v>39</v>
      </c>
    </row>
    <row r="25" spans="2:3" x14ac:dyDescent="0.2">
      <c r="B25" s="129">
        <v>2034</v>
      </c>
      <c r="C25" s="129" t="s">
        <v>39</v>
      </c>
    </row>
    <row r="26" spans="2:3" x14ac:dyDescent="0.2">
      <c r="B26" s="129">
        <v>2035</v>
      </c>
      <c r="C26" s="129" t="s">
        <v>39</v>
      </c>
    </row>
    <row r="27" spans="2:3" x14ac:dyDescent="0.2">
      <c r="B27" s="129">
        <v>2036</v>
      </c>
      <c r="C27" s="129" t="s">
        <v>39</v>
      </c>
    </row>
    <row r="28" spans="2:3" x14ac:dyDescent="0.2">
      <c r="B28" s="129">
        <v>2037</v>
      </c>
      <c r="C28" s="129" t="s">
        <v>39</v>
      </c>
    </row>
    <row r="29" spans="2:3" x14ac:dyDescent="0.2">
      <c r="B29" s="129">
        <v>2038</v>
      </c>
      <c r="C29" s="129" t="s">
        <v>39</v>
      </c>
    </row>
    <row r="30" spans="2:3" x14ac:dyDescent="0.2">
      <c r="B30" s="129">
        <v>2039</v>
      </c>
      <c r="C30" s="129" t="s">
        <v>39</v>
      </c>
    </row>
    <row r="31" spans="2:3" x14ac:dyDescent="0.2">
      <c r="B31" s="129">
        <v>2040</v>
      </c>
      <c r="C31" s="129" t="s">
        <v>39</v>
      </c>
    </row>
    <row r="32" spans="2:3" x14ac:dyDescent="0.2">
      <c r="B32" s="129">
        <v>2041</v>
      </c>
      <c r="C32" s="129" t="s">
        <v>39</v>
      </c>
    </row>
    <row r="33" spans="2:3" x14ac:dyDescent="0.2">
      <c r="B33" s="129">
        <v>2060</v>
      </c>
      <c r="C33" s="129" t="s">
        <v>106</v>
      </c>
    </row>
    <row r="34" spans="2:3" x14ac:dyDescent="0.2">
      <c r="B34" s="129">
        <v>2061</v>
      </c>
      <c r="C34" s="129" t="s">
        <v>107</v>
      </c>
    </row>
    <row r="35" spans="2:3" x14ac:dyDescent="0.2">
      <c r="B35" s="129">
        <v>2062</v>
      </c>
      <c r="C35" s="129" t="s">
        <v>108</v>
      </c>
    </row>
    <row r="36" spans="2:3" x14ac:dyDescent="0.2">
      <c r="B36" s="129">
        <v>2063</v>
      </c>
      <c r="C36" s="129" t="s">
        <v>109</v>
      </c>
    </row>
    <row r="37" spans="2:3" x14ac:dyDescent="0.2">
      <c r="B37" s="129">
        <v>2064</v>
      </c>
      <c r="C37" s="129" t="s">
        <v>110</v>
      </c>
    </row>
    <row r="38" spans="2:3" x14ac:dyDescent="0.2">
      <c r="B38" s="129"/>
      <c r="C38" s="129"/>
    </row>
    <row r="39" spans="2:3" x14ac:dyDescent="0.2">
      <c r="B39" s="129"/>
      <c r="C39" s="12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0"/>
  <sheetViews>
    <sheetView zoomScaleNormal="100" workbookViewId="0">
      <selection activeCell="C6" sqref="C6"/>
    </sheetView>
  </sheetViews>
  <sheetFormatPr baseColWidth="10" defaultRowHeight="12.75" x14ac:dyDescent="0.2"/>
  <cols>
    <col min="1" max="1" width="13.7109375" style="147" customWidth="1"/>
    <col min="2" max="2" width="9.7109375" style="147" customWidth="1"/>
    <col min="3" max="3" width="13.7109375" style="147" customWidth="1"/>
    <col min="4" max="4" width="42.7109375" style="147" customWidth="1"/>
    <col min="5" max="5" width="13.7109375" style="147" customWidth="1"/>
    <col min="6" max="6" width="13.5703125" style="147" customWidth="1"/>
    <col min="7" max="7" width="13.7109375" style="147" customWidth="1"/>
    <col min="8" max="16384" width="11.42578125" style="147"/>
  </cols>
  <sheetData>
    <row r="1" spans="1:7" ht="24" customHeight="1" x14ac:dyDescent="0.4">
      <c r="A1" s="201" t="s">
        <v>11</v>
      </c>
      <c r="B1" s="201"/>
      <c r="C1" s="201"/>
      <c r="D1" s="201"/>
      <c r="E1" s="201"/>
      <c r="F1" s="201"/>
      <c r="G1" s="201"/>
    </row>
    <row r="2" spans="1:7" ht="18" customHeight="1" x14ac:dyDescent="0.2">
      <c r="A2" s="202" t="s">
        <v>51</v>
      </c>
      <c r="B2" s="202"/>
      <c r="C2" s="202"/>
      <c r="D2" s="151" t="s">
        <v>53</v>
      </c>
      <c r="E2" s="152"/>
      <c r="F2" s="151">
        <v>2024</v>
      </c>
      <c r="G2" s="151"/>
    </row>
    <row r="3" spans="1:7" ht="13.5" customHeight="1" thickBot="1" x14ac:dyDescent="0.25">
      <c r="A3" s="153"/>
      <c r="B3" s="153"/>
      <c r="C3" s="153"/>
      <c r="D3" s="153"/>
      <c r="E3" s="153"/>
      <c r="F3" s="153"/>
      <c r="G3" s="153"/>
    </row>
    <row r="4" spans="1:7" ht="19.5" customHeight="1" thickTop="1" thickBot="1" x14ac:dyDescent="0.25">
      <c r="A4" s="154" t="s">
        <v>0</v>
      </c>
      <c r="B4" s="155" t="s">
        <v>1</v>
      </c>
      <c r="C4" s="155" t="s">
        <v>15</v>
      </c>
      <c r="D4" s="155" t="s">
        <v>3</v>
      </c>
      <c r="E4" s="155" t="s">
        <v>4</v>
      </c>
      <c r="F4" s="155" t="s">
        <v>5</v>
      </c>
      <c r="G4" s="156" t="s">
        <v>6</v>
      </c>
    </row>
    <row r="5" spans="1:7" ht="15" customHeight="1" thickBot="1" x14ac:dyDescent="0.25">
      <c r="A5" s="170"/>
      <c r="B5" s="157"/>
      <c r="C5" s="157"/>
      <c r="D5" s="200" t="s">
        <v>69</v>
      </c>
      <c r="E5" s="158"/>
      <c r="F5" s="159"/>
      <c r="G5" s="199"/>
    </row>
    <row r="6" spans="1:7" ht="15" customHeight="1" x14ac:dyDescent="0.2">
      <c r="A6" s="171"/>
      <c r="B6" s="174"/>
      <c r="C6" s="174"/>
      <c r="D6" s="160"/>
      <c r="E6" s="180"/>
      <c r="F6" s="193"/>
      <c r="G6" s="148">
        <f>G5</f>
        <v>0</v>
      </c>
    </row>
    <row r="7" spans="1:7" ht="15" customHeight="1" x14ac:dyDescent="0.2">
      <c r="A7" s="172"/>
      <c r="B7" s="175"/>
      <c r="C7" s="176"/>
      <c r="D7" s="161"/>
      <c r="E7" s="181"/>
      <c r="F7" s="181"/>
      <c r="G7" s="149">
        <f>G5+E7+F7</f>
        <v>0</v>
      </c>
    </row>
    <row r="8" spans="1:7" ht="15" customHeight="1" x14ac:dyDescent="0.2">
      <c r="A8" s="173">
        <v>45601</v>
      </c>
      <c r="B8" s="175"/>
      <c r="C8" s="176">
        <v>2030</v>
      </c>
      <c r="D8" s="161" t="str">
        <f>IF(C8=0,"",INDEX(RUB!$C$5:$C$39,MATCH(C8,RUB!$B$5:$B$39,0)))</f>
        <v>Frais de banque</v>
      </c>
      <c r="E8" s="182">
        <f ca="1">IF(TODAY()&gt;=A8,-5,0)</f>
        <v>0</v>
      </c>
      <c r="F8" s="183"/>
      <c r="G8" s="149">
        <f ca="1">G7+E8+F8</f>
        <v>0</v>
      </c>
    </row>
    <row r="9" spans="1:7" ht="15" customHeight="1" x14ac:dyDescent="0.2">
      <c r="A9" s="173"/>
      <c r="B9" s="175"/>
      <c r="C9" s="176"/>
      <c r="D9" s="161" t="str">
        <f>IF(C9=0,"",INDEX(RUB!$C$5:$C$39,MATCH(C9,RUB!$B$5:$B$39,0)))</f>
        <v/>
      </c>
      <c r="E9" s="183"/>
      <c r="F9" s="183"/>
      <c r="G9" s="149">
        <f t="shared" ref="G9:G28" ca="1" si="0">G8+E9+F9</f>
        <v>0</v>
      </c>
    </row>
    <row r="10" spans="1:7" ht="15" customHeight="1" x14ac:dyDescent="0.2">
      <c r="A10" s="173"/>
      <c r="B10" s="175"/>
      <c r="C10" s="176"/>
      <c r="D10" s="161" t="str">
        <f>IF(C10=0,"",INDEX(RUB!$C$5:$C$39,MATCH(C10,RUB!$B$5:$B$39,0)))</f>
        <v/>
      </c>
      <c r="E10" s="183"/>
      <c r="F10" s="184"/>
      <c r="G10" s="149">
        <f t="shared" ca="1" si="0"/>
        <v>0</v>
      </c>
    </row>
    <row r="11" spans="1:7" ht="15" customHeight="1" x14ac:dyDescent="0.2">
      <c r="A11" s="173"/>
      <c r="B11" s="175"/>
      <c r="C11" s="176"/>
      <c r="D11" s="161" t="str">
        <f>IF(C11=0,"",INDEX(RUB!$C$5:$C$39,MATCH(C11,RUB!$B$5:$B$39,0)))</f>
        <v/>
      </c>
      <c r="E11" s="183"/>
      <c r="F11" s="184"/>
      <c r="G11" s="149">
        <f t="shared" ca="1" si="0"/>
        <v>0</v>
      </c>
    </row>
    <row r="12" spans="1:7" ht="15" customHeight="1" x14ac:dyDescent="0.2">
      <c r="A12" s="173"/>
      <c r="B12" s="175"/>
      <c r="C12" s="176"/>
      <c r="D12" s="161" t="str">
        <f>IF(C12=0,"",INDEX(RUB!$C$5:$C$39,MATCH(C12,RUB!$B$5:$B$39,0)))</f>
        <v/>
      </c>
      <c r="E12" s="183"/>
      <c r="F12" s="184"/>
      <c r="G12" s="149">
        <f t="shared" ca="1" si="0"/>
        <v>0</v>
      </c>
    </row>
    <row r="13" spans="1:7" ht="15" customHeight="1" x14ac:dyDescent="0.2">
      <c r="A13" s="173"/>
      <c r="B13" s="175"/>
      <c r="C13" s="176"/>
      <c r="D13" s="161" t="str">
        <f>IF(C13=0,"",INDEX(RUB!$C$5:$C$39,MATCH(C13,RUB!$B$5:$B$39,0)))</f>
        <v/>
      </c>
      <c r="E13" s="183"/>
      <c r="F13" s="183"/>
      <c r="G13" s="149">
        <f t="shared" ca="1" si="0"/>
        <v>0</v>
      </c>
    </row>
    <row r="14" spans="1:7" ht="15" customHeight="1" x14ac:dyDescent="0.2">
      <c r="A14" s="173"/>
      <c r="B14" s="175"/>
      <c r="C14" s="176"/>
      <c r="D14" s="161" t="str">
        <f>IF(C14=0,"",INDEX(RUB!$C$5:$C$39,MATCH(C14,RUB!$B$5:$B$39,0)))</f>
        <v/>
      </c>
      <c r="E14" s="183"/>
      <c r="F14" s="184"/>
      <c r="G14" s="149">
        <f t="shared" ca="1" si="0"/>
        <v>0</v>
      </c>
    </row>
    <row r="15" spans="1:7" s="162" customFormat="1" ht="15" customHeight="1" x14ac:dyDescent="0.2">
      <c r="A15" s="173"/>
      <c r="B15" s="175"/>
      <c r="C15" s="176"/>
      <c r="D15" s="161" t="str">
        <f>IF(C15=0,"",INDEX(RUB!$C$5:$C$39,MATCH(C15,RUB!$B$5:$B$39,0)))</f>
        <v/>
      </c>
      <c r="E15" s="183"/>
      <c r="F15" s="183"/>
      <c r="G15" s="149">
        <f t="shared" ca="1" si="0"/>
        <v>0</v>
      </c>
    </row>
    <row r="16" spans="1:7" ht="15" customHeight="1" x14ac:dyDescent="0.2">
      <c r="A16" s="173"/>
      <c r="B16" s="175"/>
      <c r="C16" s="176"/>
      <c r="D16" s="161" t="str">
        <f>IF(C16=0,"",INDEX(RUB!$C$5:$C$39,MATCH(C16,RUB!$B$5:$B$39,0)))</f>
        <v/>
      </c>
      <c r="E16" s="184"/>
      <c r="F16" s="184"/>
      <c r="G16" s="149">
        <f t="shared" ca="1" si="0"/>
        <v>0</v>
      </c>
    </row>
    <row r="17" spans="1:8" ht="15" customHeight="1" x14ac:dyDescent="0.2">
      <c r="A17" s="173"/>
      <c r="B17" s="175"/>
      <c r="C17" s="176"/>
      <c r="D17" s="161" t="str">
        <f>IF(C17=0,"",INDEX(RUB!$C$5:$C$39,MATCH(C17,RUB!$B$5:$B$39,0)))</f>
        <v/>
      </c>
      <c r="E17" s="183"/>
      <c r="F17" s="183"/>
      <c r="G17" s="149">
        <f t="shared" ca="1" si="0"/>
        <v>0</v>
      </c>
    </row>
    <row r="18" spans="1:8" ht="15" customHeight="1" x14ac:dyDescent="0.2">
      <c r="A18" s="173"/>
      <c r="B18" s="175"/>
      <c r="C18" s="176"/>
      <c r="D18" s="161" t="str">
        <f>IF(C18=0,"",INDEX(RUB!$C$5:$C$39,MATCH(C18,RUB!$B$5:$B$39,0)))</f>
        <v/>
      </c>
      <c r="E18" s="183"/>
      <c r="F18" s="184"/>
      <c r="G18" s="149">
        <f t="shared" ca="1" si="0"/>
        <v>0</v>
      </c>
    </row>
    <row r="19" spans="1:8" ht="15" customHeight="1" x14ac:dyDescent="0.2">
      <c r="A19" s="173"/>
      <c r="B19" s="175"/>
      <c r="C19" s="176"/>
      <c r="D19" s="161" t="str">
        <f>IF(C19=0,"",INDEX(RUB!$C$5:$C$39,MATCH(C19,RUB!$B$5:$B$39,0)))</f>
        <v/>
      </c>
      <c r="E19" s="183"/>
      <c r="F19" s="184"/>
      <c r="G19" s="149">
        <f t="shared" ca="1" si="0"/>
        <v>0</v>
      </c>
      <c r="H19" s="163"/>
    </row>
    <row r="20" spans="1:8" ht="15" customHeight="1" x14ac:dyDescent="0.2">
      <c r="A20" s="173"/>
      <c r="B20" s="175"/>
      <c r="C20" s="176"/>
      <c r="D20" s="161" t="str">
        <f>IF(C20=0,"",INDEX(RUB!$C$5:$C$39,MATCH(C20,RUB!$B$5:$B$39,0)))</f>
        <v/>
      </c>
      <c r="E20" s="183"/>
      <c r="F20" s="184"/>
      <c r="G20" s="149">
        <f t="shared" ca="1" si="0"/>
        <v>0</v>
      </c>
      <c r="H20" s="163"/>
    </row>
    <row r="21" spans="1:8" ht="15" customHeight="1" x14ac:dyDescent="0.2">
      <c r="A21" s="173"/>
      <c r="B21" s="175"/>
      <c r="C21" s="176"/>
      <c r="D21" s="161" t="str">
        <f>IF(C21=0,"",INDEX(RUB!$C$5:$C$39,MATCH(C21,RUB!$B$5:$B$39,0)))</f>
        <v/>
      </c>
      <c r="E21" s="183"/>
      <c r="F21" s="184"/>
      <c r="G21" s="149">
        <f t="shared" ca="1" si="0"/>
        <v>0</v>
      </c>
    </row>
    <row r="22" spans="1:8" ht="15" customHeight="1" x14ac:dyDescent="0.2">
      <c r="A22" s="173"/>
      <c r="B22" s="177"/>
      <c r="C22" s="176"/>
      <c r="D22" s="161" t="str">
        <f>IF(C22=0,"",INDEX(RUB!$C$5:$C$39,MATCH(C22,RUB!$B$5:$B$39,0)))</f>
        <v/>
      </c>
      <c r="E22" s="183"/>
      <c r="F22" s="184"/>
      <c r="G22" s="149">
        <f t="shared" ca="1" si="0"/>
        <v>0</v>
      </c>
    </row>
    <row r="23" spans="1:8" ht="15" customHeight="1" x14ac:dyDescent="0.2">
      <c r="A23" s="173"/>
      <c r="B23" s="175"/>
      <c r="C23" s="176"/>
      <c r="D23" s="161" t="str">
        <f>IF(C23=0,"",INDEX(RUB!$C$5:$C$39,MATCH(C23,RUB!$B$5:$B$39,0)))</f>
        <v/>
      </c>
      <c r="E23" s="183"/>
      <c r="F23" s="184"/>
      <c r="G23" s="149">
        <f t="shared" ca="1" si="0"/>
        <v>0</v>
      </c>
    </row>
    <row r="24" spans="1:8" ht="15" customHeight="1" x14ac:dyDescent="0.2">
      <c r="A24" s="173"/>
      <c r="B24" s="175"/>
      <c r="C24" s="176"/>
      <c r="D24" s="161" t="str">
        <f>IF(C24=0,"",INDEX(RUB!$C$5:$C$39,MATCH(C24,RUB!$B$5:$B$39,0)))</f>
        <v/>
      </c>
      <c r="E24" s="183"/>
      <c r="F24" s="184"/>
      <c r="G24" s="149">
        <f t="shared" ca="1" si="0"/>
        <v>0</v>
      </c>
    </row>
    <row r="25" spans="1:8" ht="15" customHeight="1" x14ac:dyDescent="0.2">
      <c r="A25" s="173"/>
      <c r="B25" s="175"/>
      <c r="C25" s="176"/>
      <c r="D25" s="161" t="str">
        <f>IF(C25=0,"",INDEX(RUB!$C$5:$C$39,MATCH(C25,RUB!$B$5:$B$39,0)))</f>
        <v/>
      </c>
      <c r="E25" s="183"/>
      <c r="F25" s="184"/>
      <c r="G25" s="149">
        <f t="shared" ca="1" si="0"/>
        <v>0</v>
      </c>
    </row>
    <row r="26" spans="1:8" ht="15" customHeight="1" x14ac:dyDescent="0.2">
      <c r="A26" s="173"/>
      <c r="B26" s="175"/>
      <c r="C26" s="176"/>
      <c r="D26" s="161" t="str">
        <f>IF(C26=0,"",INDEX(RUB!$C$5:$C$39,MATCH(C26,RUB!$B$5:$B$39,0)))</f>
        <v/>
      </c>
      <c r="E26" s="183"/>
      <c r="F26" s="184"/>
      <c r="G26" s="149">
        <f t="shared" ca="1" si="0"/>
        <v>0</v>
      </c>
    </row>
    <row r="27" spans="1:8" ht="15" customHeight="1" x14ac:dyDescent="0.2">
      <c r="A27" s="173"/>
      <c r="B27" s="178"/>
      <c r="C27" s="176"/>
      <c r="D27" s="161" t="str">
        <f>IF(C27=0,"",INDEX(RUB!$C$5:$C$39,MATCH(C27,RUB!$B$5:$B$39,0)))</f>
        <v/>
      </c>
      <c r="E27" s="183"/>
      <c r="F27" s="184"/>
      <c r="G27" s="149">
        <f t="shared" ca="1" si="0"/>
        <v>0</v>
      </c>
    </row>
    <row r="28" spans="1:8" ht="15" customHeight="1" thickBot="1" x14ac:dyDescent="0.25">
      <c r="A28" s="173"/>
      <c r="B28" s="179"/>
      <c r="C28" s="176"/>
      <c r="D28" s="161" t="str">
        <f>IF(C28=0,"",INDEX(RUB!$C$5:$C$39,MATCH(C28,RUB!$B$5:$B$39,0)))</f>
        <v/>
      </c>
      <c r="E28" s="183"/>
      <c r="F28" s="184"/>
      <c r="G28" s="149">
        <f t="shared" ca="1" si="0"/>
        <v>0</v>
      </c>
    </row>
    <row r="29" spans="1:8" ht="15" customHeight="1" thickBot="1" x14ac:dyDescent="0.25">
      <c r="A29" s="164"/>
      <c r="B29" s="165"/>
      <c r="C29" s="165"/>
      <c r="D29" s="166"/>
      <c r="E29" s="150">
        <f ca="1">SUM(E7:E28)</f>
        <v>0</v>
      </c>
      <c r="F29" s="150">
        <f>SUM(F7:F28)</f>
        <v>0</v>
      </c>
      <c r="G29" s="150">
        <f ca="1">G5+E29+F29</f>
        <v>0</v>
      </c>
    </row>
    <row r="30" spans="1:8" ht="19.5" customHeight="1" x14ac:dyDescent="0.2">
      <c r="A30" s="167"/>
      <c r="B30" s="167"/>
      <c r="C30" s="167"/>
      <c r="D30" s="168"/>
      <c r="E30" s="169"/>
      <c r="F30" s="169"/>
      <c r="G30" s="169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RUB!$B$4:$B$37</xm:f>
          </x14:formula1>
          <xm:sqref>C8:C28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0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3" t="str">
        <f>NOV!A1</f>
        <v>COMITE BOULISTE DEPARTEMENTAL DE SEINE-MARITIME</v>
      </c>
      <c r="B1" s="203"/>
      <c r="C1" s="203"/>
      <c r="D1" s="203"/>
      <c r="E1" s="203"/>
      <c r="F1" s="203"/>
      <c r="G1" s="203"/>
    </row>
    <row r="2" spans="1:7" ht="18" customHeight="1" x14ac:dyDescent="0.2">
      <c r="A2" s="204" t="s">
        <v>51</v>
      </c>
      <c r="B2" s="204"/>
      <c r="C2" s="204"/>
      <c r="D2" s="113" t="s">
        <v>54</v>
      </c>
      <c r="E2" s="23"/>
      <c r="F2" s="114">
        <f>NOV!F2</f>
        <v>2024</v>
      </c>
      <c r="G2" s="114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28" t="s">
        <v>6</v>
      </c>
    </row>
    <row r="5" spans="1:7" ht="15" customHeight="1" x14ac:dyDescent="0.2">
      <c r="A5" s="21"/>
      <c r="B5" s="7"/>
      <c r="C5" s="7"/>
      <c r="D5" s="19" t="s">
        <v>70</v>
      </c>
      <c r="E5" s="8"/>
      <c r="F5" s="9"/>
      <c r="G5" s="127">
        <f ca="1">NOV!G29</f>
        <v>0</v>
      </c>
    </row>
    <row r="6" spans="1:7" ht="15" customHeight="1" x14ac:dyDescent="0.2">
      <c r="A6" s="171"/>
      <c r="B6" s="174"/>
      <c r="C6" s="174"/>
      <c r="D6" s="20"/>
      <c r="E6" s="180"/>
      <c r="F6" s="180"/>
      <c r="G6" s="125">
        <f ca="1">G5</f>
        <v>0</v>
      </c>
    </row>
    <row r="7" spans="1:7" ht="15" customHeight="1" x14ac:dyDescent="0.2">
      <c r="A7" s="173"/>
      <c r="B7" s="175"/>
      <c r="C7" s="176"/>
      <c r="D7" s="18"/>
      <c r="E7" s="183"/>
      <c r="F7" s="181"/>
      <c r="G7" s="126">
        <f ca="1">G5+E7+F7</f>
        <v>0</v>
      </c>
    </row>
    <row r="8" spans="1:7" ht="15" customHeight="1" x14ac:dyDescent="0.2">
      <c r="A8" s="173">
        <v>45631</v>
      </c>
      <c r="B8" s="175"/>
      <c r="C8" s="176">
        <v>2031</v>
      </c>
      <c r="D8" s="146" t="str">
        <f>IF(C8=0,"",INDEX(RUB!$C$5:$C$39,MATCH(C8,RUB!$B$5:$B$39,0)))</f>
        <v>Frais de banque</v>
      </c>
      <c r="E8" s="183">
        <f ca="1">IF(TODAY()&gt;=A8,-5,0)</f>
        <v>0</v>
      </c>
      <c r="F8" s="183"/>
      <c r="G8" s="126">
        <f t="shared" ref="G8:G28" ca="1" si="0">G7+E8+F8</f>
        <v>0</v>
      </c>
    </row>
    <row r="9" spans="1:7" ht="15" customHeight="1" x14ac:dyDescent="0.2">
      <c r="A9" s="173"/>
      <c r="B9" s="175"/>
      <c r="C9" s="176"/>
      <c r="D9" s="146" t="str">
        <f>IF(C9=0,"",INDEX(RUB!$C$5:$C$39,MATCH(C9,RUB!$B$5:$B$39,0)))</f>
        <v/>
      </c>
      <c r="E9" s="183"/>
      <c r="F9" s="183"/>
      <c r="G9" s="126">
        <f t="shared" ca="1" si="0"/>
        <v>0</v>
      </c>
    </row>
    <row r="10" spans="1:7" ht="15" customHeight="1" x14ac:dyDescent="0.2">
      <c r="A10" s="173"/>
      <c r="B10" s="185"/>
      <c r="C10" s="176"/>
      <c r="D10" s="146" t="str">
        <f>IF(C10=0,"",INDEX(RUB!$C$5:$C$39,MATCH(C10,RUB!$B$5:$B$39,0)))</f>
        <v/>
      </c>
      <c r="E10" s="183"/>
      <c r="F10" s="184"/>
      <c r="G10" s="126">
        <f t="shared" ca="1" si="0"/>
        <v>0</v>
      </c>
    </row>
    <row r="11" spans="1:7" ht="15" customHeight="1" x14ac:dyDescent="0.2">
      <c r="A11" s="173"/>
      <c r="B11" s="185"/>
      <c r="C11" s="176"/>
      <c r="D11" s="146" t="str">
        <f>IF(C11=0,"",INDEX(RUB!$C$5:$C$39,MATCH(C11,RUB!$B$5:$B$39,0)))</f>
        <v/>
      </c>
      <c r="E11" s="183"/>
      <c r="F11" s="184"/>
      <c r="G11" s="126">
        <f t="shared" ca="1" si="0"/>
        <v>0</v>
      </c>
    </row>
    <row r="12" spans="1:7" ht="15" customHeight="1" x14ac:dyDescent="0.2">
      <c r="A12" s="173"/>
      <c r="B12" s="185"/>
      <c r="C12" s="176"/>
      <c r="D12" s="146" t="str">
        <f>IF(C12=0,"",INDEX(RUB!$C$5:$C$39,MATCH(C12,RUB!$B$5:$B$39,0)))</f>
        <v/>
      </c>
      <c r="E12" s="183"/>
      <c r="F12" s="184"/>
      <c r="G12" s="126">
        <f t="shared" ca="1" si="0"/>
        <v>0</v>
      </c>
    </row>
    <row r="13" spans="1:7" ht="15" customHeight="1" x14ac:dyDescent="0.2">
      <c r="A13" s="173"/>
      <c r="B13" s="185"/>
      <c r="C13" s="176"/>
      <c r="D13" s="146" t="str">
        <f>IF(C13=0,"",INDEX(RUB!$C$5:$C$39,MATCH(C13,RUB!$B$5:$B$39,0)))</f>
        <v/>
      </c>
      <c r="E13" s="183"/>
      <c r="F13" s="183"/>
      <c r="G13" s="126">
        <f t="shared" ca="1" si="0"/>
        <v>0</v>
      </c>
    </row>
    <row r="14" spans="1:7" ht="15" customHeight="1" x14ac:dyDescent="0.2">
      <c r="A14" s="173"/>
      <c r="B14" s="185"/>
      <c r="C14" s="176"/>
      <c r="D14" s="146" t="str">
        <f>IF(C14=0,"",INDEX(RUB!$C$5:$C$39,MATCH(C14,RUB!$B$5:$B$39,0)))</f>
        <v/>
      </c>
      <c r="E14" s="183"/>
      <c r="F14" s="184"/>
      <c r="G14" s="126">
        <f t="shared" ca="1" si="0"/>
        <v>0</v>
      </c>
    </row>
    <row r="15" spans="1:7" s="4" customFormat="1" ht="15" customHeight="1" x14ac:dyDescent="0.2">
      <c r="A15" s="173"/>
      <c r="B15" s="185"/>
      <c r="C15" s="176"/>
      <c r="D15" s="146" t="str">
        <f>IF(C15=0,"",INDEX(RUB!$C$5:$C$39,MATCH(C15,RUB!$B$5:$B$39,0)))</f>
        <v/>
      </c>
      <c r="E15" s="183"/>
      <c r="F15" s="183"/>
      <c r="G15" s="126">
        <f t="shared" ca="1" si="0"/>
        <v>0</v>
      </c>
    </row>
    <row r="16" spans="1:7" ht="15" customHeight="1" x14ac:dyDescent="0.2">
      <c r="A16" s="173"/>
      <c r="B16" s="185"/>
      <c r="C16" s="176"/>
      <c r="D16" s="146" t="str">
        <f>IF(C16=0,"",INDEX(RUB!$C$5:$C$39,MATCH(C16,RUB!$B$5:$B$39,0)))</f>
        <v/>
      </c>
      <c r="E16" s="184"/>
      <c r="F16" s="184"/>
      <c r="G16" s="126">
        <f t="shared" ca="1" si="0"/>
        <v>0</v>
      </c>
    </row>
    <row r="17" spans="1:8" ht="15" customHeight="1" x14ac:dyDescent="0.2">
      <c r="A17" s="173"/>
      <c r="B17" s="185"/>
      <c r="C17" s="176"/>
      <c r="D17" s="146" t="str">
        <f>IF(C17=0,"",INDEX(RUB!$C$5:$C$39,MATCH(C17,RUB!$B$5:$B$39,0)))</f>
        <v/>
      </c>
      <c r="E17" s="183"/>
      <c r="F17" s="183"/>
      <c r="G17" s="126">
        <f t="shared" ca="1" si="0"/>
        <v>0</v>
      </c>
    </row>
    <row r="18" spans="1:8" ht="15" customHeight="1" x14ac:dyDescent="0.2">
      <c r="A18" s="173"/>
      <c r="B18" s="185"/>
      <c r="C18" s="176"/>
      <c r="D18" s="146" t="str">
        <f>IF(C18=0,"",INDEX(RUB!$C$5:$C$39,MATCH(C18,RUB!$B$5:$B$39,0)))</f>
        <v/>
      </c>
      <c r="E18" s="183"/>
      <c r="F18" s="184"/>
      <c r="G18" s="126">
        <f t="shared" ca="1" si="0"/>
        <v>0</v>
      </c>
    </row>
    <row r="19" spans="1:8" ht="15" customHeight="1" x14ac:dyDescent="0.2">
      <c r="A19" s="173"/>
      <c r="B19" s="185"/>
      <c r="C19" s="176"/>
      <c r="D19" s="146" t="str">
        <f>IF(C19=0,"",INDEX(RUB!$C$5:$C$39,MATCH(C19,RUB!$B$5:$B$39,0)))</f>
        <v/>
      </c>
      <c r="E19" s="183"/>
      <c r="F19" s="184"/>
      <c r="G19" s="126">
        <f t="shared" ca="1" si="0"/>
        <v>0</v>
      </c>
      <c r="H19" s="2"/>
    </row>
    <row r="20" spans="1:8" ht="15" customHeight="1" x14ac:dyDescent="0.2">
      <c r="A20" s="173"/>
      <c r="B20" s="185"/>
      <c r="C20" s="176"/>
      <c r="D20" s="146" t="str">
        <f>IF(C20=0,"",INDEX(RUB!$C$5:$C$39,MATCH(C20,RUB!$B$5:$B$39,0)))</f>
        <v/>
      </c>
      <c r="E20" s="183"/>
      <c r="F20" s="184"/>
      <c r="G20" s="126">
        <f t="shared" ca="1" si="0"/>
        <v>0</v>
      </c>
      <c r="H20" s="2"/>
    </row>
    <row r="21" spans="1:8" ht="15" customHeight="1" x14ac:dyDescent="0.2">
      <c r="A21" s="173"/>
      <c r="B21" s="185"/>
      <c r="C21" s="176"/>
      <c r="D21" s="146" t="str">
        <f>IF(C21=0,"",INDEX(RUB!$C$5:$C$39,MATCH(C21,RUB!$B$5:$B$39,0)))</f>
        <v/>
      </c>
      <c r="E21" s="183"/>
      <c r="F21" s="184"/>
      <c r="G21" s="126">
        <f t="shared" ca="1" si="0"/>
        <v>0</v>
      </c>
    </row>
    <row r="22" spans="1:8" ht="15" customHeight="1" x14ac:dyDescent="0.2">
      <c r="A22" s="173"/>
      <c r="B22" s="186"/>
      <c r="C22" s="176"/>
      <c r="D22" s="146" t="str">
        <f>IF(C22=0,"",INDEX(RUB!$C$5:$C$39,MATCH(C22,RUB!$B$5:$B$39,0)))</f>
        <v/>
      </c>
      <c r="E22" s="183"/>
      <c r="F22" s="184"/>
      <c r="G22" s="126">
        <f t="shared" ca="1" si="0"/>
        <v>0</v>
      </c>
    </row>
    <row r="23" spans="1:8" ht="15" customHeight="1" x14ac:dyDescent="0.2">
      <c r="A23" s="173"/>
      <c r="B23" s="185"/>
      <c r="C23" s="176"/>
      <c r="D23" s="146" t="str">
        <f>IF(C23=0,"",INDEX(RUB!$C$5:$C$39,MATCH(C23,RUB!$B$5:$B$39,0)))</f>
        <v/>
      </c>
      <c r="E23" s="183"/>
      <c r="F23" s="184"/>
      <c r="G23" s="126">
        <f t="shared" ca="1" si="0"/>
        <v>0</v>
      </c>
    </row>
    <row r="24" spans="1:8" ht="15" customHeight="1" x14ac:dyDescent="0.2">
      <c r="A24" s="173"/>
      <c r="B24" s="185"/>
      <c r="C24" s="176"/>
      <c r="D24" s="146" t="str">
        <f>IF(C24=0,"",INDEX(RUB!$C$5:$C$39,MATCH(C24,RUB!$B$5:$B$39,0)))</f>
        <v/>
      </c>
      <c r="E24" s="183"/>
      <c r="F24" s="184"/>
      <c r="G24" s="126">
        <f t="shared" ca="1" si="0"/>
        <v>0</v>
      </c>
    </row>
    <row r="25" spans="1:8" ht="15" customHeight="1" x14ac:dyDescent="0.2">
      <c r="A25" s="173"/>
      <c r="B25" s="185"/>
      <c r="C25" s="176"/>
      <c r="D25" s="146" t="str">
        <f>IF(C25=0,"",INDEX(RUB!$C$5:$C$39,MATCH(C25,RUB!$B$5:$B$39,0)))</f>
        <v/>
      </c>
      <c r="E25" s="183"/>
      <c r="F25" s="184"/>
      <c r="G25" s="126">
        <f t="shared" ca="1" si="0"/>
        <v>0</v>
      </c>
    </row>
    <row r="26" spans="1:8" ht="15" customHeight="1" x14ac:dyDescent="0.2">
      <c r="A26" s="173"/>
      <c r="B26" s="185"/>
      <c r="C26" s="176"/>
      <c r="D26" s="146" t="str">
        <f>IF(C26=0,"",INDEX(RUB!$C$5:$C$39,MATCH(C26,RUB!$B$5:$B$39,0)))</f>
        <v/>
      </c>
      <c r="E26" s="183"/>
      <c r="F26" s="184"/>
      <c r="G26" s="126">
        <f t="shared" ca="1" si="0"/>
        <v>0</v>
      </c>
    </row>
    <row r="27" spans="1:8" ht="15" customHeight="1" x14ac:dyDescent="0.2">
      <c r="A27" s="173"/>
      <c r="B27" s="185"/>
      <c r="C27" s="176"/>
      <c r="D27" s="146" t="str">
        <f>IF(C27=0,"",INDEX(RUB!$C$5:$C$39,MATCH(C27,RUB!$B$5:$B$39,0)))</f>
        <v/>
      </c>
      <c r="E27" s="183"/>
      <c r="F27" s="184"/>
      <c r="G27" s="126">
        <f t="shared" ca="1" si="0"/>
        <v>0</v>
      </c>
    </row>
    <row r="28" spans="1:8" ht="15" customHeight="1" thickBot="1" x14ac:dyDescent="0.25">
      <c r="A28" s="173"/>
      <c r="B28" s="179"/>
      <c r="C28" s="176"/>
      <c r="D28" s="146" t="str">
        <f>IF(C28=0,"",INDEX(RUB!$C$5:$C$39,MATCH(C28,RUB!$B$5:$B$39,0)))</f>
        <v/>
      </c>
      <c r="E28" s="183"/>
      <c r="F28" s="184"/>
      <c r="G28" s="126">
        <f t="shared" ca="1" si="0"/>
        <v>0</v>
      </c>
    </row>
    <row r="29" spans="1:8" ht="15" customHeight="1" thickBot="1" x14ac:dyDescent="0.25">
      <c r="A29" s="22"/>
      <c r="B29" s="10"/>
      <c r="C29" s="10"/>
      <c r="D29" s="11"/>
      <c r="E29" s="12">
        <f ca="1">SUM(E7:E28)</f>
        <v>0</v>
      </c>
      <c r="F29" s="12">
        <f>SUM(F7:F28)</f>
        <v>0</v>
      </c>
      <c r="G29" s="12">
        <f ca="1"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RUB!$B$4:$B$37</xm:f>
          </x14:formula1>
          <xm:sqref>C8:C28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0"/>
  <sheetViews>
    <sheetView zoomScaleNormal="100" workbookViewId="0">
      <selection activeCell="K10" sqref="K10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3" t="str">
        <f>NOV!A1</f>
        <v>COMITE BOULISTE DEPARTEMENTAL DE SEINE-MARITIME</v>
      </c>
      <c r="B1" s="203"/>
      <c r="C1" s="203"/>
      <c r="D1" s="203"/>
      <c r="E1" s="203"/>
      <c r="F1" s="203"/>
      <c r="G1" s="203"/>
    </row>
    <row r="2" spans="1:7" ht="18" customHeight="1" x14ac:dyDescent="0.2">
      <c r="A2" s="204" t="s">
        <v>51</v>
      </c>
      <c r="B2" s="204"/>
      <c r="C2" s="204"/>
      <c r="D2" s="113" t="s">
        <v>55</v>
      </c>
      <c r="E2" s="23"/>
      <c r="F2" s="116">
        <f ca="1">YEAR(TODAY())</f>
        <v>2024</v>
      </c>
      <c r="G2" s="116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28" t="s">
        <v>6</v>
      </c>
    </row>
    <row r="5" spans="1:7" ht="15" customHeight="1" x14ac:dyDescent="0.2">
      <c r="A5" s="21"/>
      <c r="B5" s="7"/>
      <c r="C5" s="7"/>
      <c r="D5" s="19" t="s">
        <v>71</v>
      </c>
      <c r="E5" s="8"/>
      <c r="F5" s="9"/>
      <c r="G5" s="127">
        <f ca="1">DEC!G29</f>
        <v>0</v>
      </c>
    </row>
    <row r="6" spans="1:7" ht="15" customHeight="1" x14ac:dyDescent="0.2">
      <c r="A6" s="187"/>
      <c r="B6" s="188"/>
      <c r="C6" s="188"/>
      <c r="D6" s="24"/>
      <c r="E6" s="180"/>
      <c r="F6" s="193"/>
      <c r="G6" s="125">
        <f ca="1">G5</f>
        <v>0</v>
      </c>
    </row>
    <row r="7" spans="1:7" ht="15" customHeight="1" x14ac:dyDescent="0.2">
      <c r="A7" s="173"/>
      <c r="B7" s="178"/>
      <c r="C7" s="176"/>
      <c r="D7" s="17"/>
      <c r="E7" s="181"/>
      <c r="F7" s="181"/>
      <c r="G7" s="126">
        <f ca="1">G5+E7+F7</f>
        <v>0</v>
      </c>
    </row>
    <row r="8" spans="1:7" ht="15" customHeight="1" x14ac:dyDescent="0.2">
      <c r="A8" s="173">
        <v>45662</v>
      </c>
      <c r="B8" s="175"/>
      <c r="C8" s="176">
        <v>2032</v>
      </c>
      <c r="D8" s="17" t="str">
        <f>IF(C8=0,"",INDEX(RUB!$C$5:$C$39,MATCH(C8,RUB!$B$5:$B$39,0)))</f>
        <v>Frais de banque</v>
      </c>
      <c r="E8" s="183">
        <f ca="1">IF(TODAY()&gt;=A8,-5,0)</f>
        <v>0</v>
      </c>
      <c r="F8" s="183"/>
      <c r="G8" s="126">
        <f t="shared" ref="G8:G28" ca="1" si="0">G7+E8+F8</f>
        <v>0</v>
      </c>
    </row>
    <row r="9" spans="1:7" ht="15" customHeight="1" x14ac:dyDescent="0.2">
      <c r="A9" s="173"/>
      <c r="B9" s="175"/>
      <c r="C9" s="176"/>
      <c r="D9" s="17" t="str">
        <f>IF(C9=0,"",INDEX(RUB!$C$5:$C$39,MATCH(C9,RUB!$B$5:$B$39,0)))</f>
        <v/>
      </c>
      <c r="E9" s="183"/>
      <c r="F9" s="183"/>
      <c r="G9" s="126">
        <f t="shared" ca="1" si="0"/>
        <v>0</v>
      </c>
    </row>
    <row r="10" spans="1:7" ht="15" customHeight="1" x14ac:dyDescent="0.2">
      <c r="A10" s="173">
        <v>45665</v>
      </c>
      <c r="B10" s="175"/>
      <c r="C10" s="176">
        <v>2010</v>
      </c>
      <c r="D10" s="17" t="str">
        <f>IF(C10=0,"",INDEX(RUB!$C$5:$C$39,MATCH(C10,RUB!$B$5:$B$39,0)))</f>
        <v>Virement 1er acompte FFSB</v>
      </c>
      <c r="E10" s="183"/>
      <c r="F10" s="184"/>
      <c r="G10" s="126">
        <f t="shared" ca="1" si="0"/>
        <v>0</v>
      </c>
    </row>
    <row r="11" spans="1:7" ht="15" customHeight="1" x14ac:dyDescent="0.2">
      <c r="A11" s="173"/>
      <c r="B11" s="178"/>
      <c r="C11" s="176"/>
      <c r="D11" s="17" t="str">
        <f>IF(C11=0,"",INDEX(RUB!$C$5:$C$39,MATCH(C11,RUB!$B$5:$B$39,0)))</f>
        <v/>
      </c>
      <c r="E11" s="183"/>
      <c r="F11" s="184"/>
      <c r="G11" s="126">
        <f t="shared" ca="1" si="0"/>
        <v>0</v>
      </c>
    </row>
    <row r="12" spans="1:7" ht="15" customHeight="1" x14ac:dyDescent="0.2">
      <c r="A12" s="173"/>
      <c r="B12" s="178"/>
      <c r="C12" s="176"/>
      <c r="D12" s="17" t="str">
        <f>IF(C12=0,"",INDEX(RUB!$C$5:$C$39,MATCH(C12,RUB!$B$5:$B$39,0)))</f>
        <v/>
      </c>
      <c r="E12" s="183"/>
      <c r="F12" s="184"/>
      <c r="G12" s="126">
        <f t="shared" ca="1" si="0"/>
        <v>0</v>
      </c>
    </row>
    <row r="13" spans="1:7" ht="15" customHeight="1" x14ac:dyDescent="0.2">
      <c r="A13" s="173"/>
      <c r="B13" s="178"/>
      <c r="C13" s="176"/>
      <c r="D13" s="17" t="str">
        <f>IF(C13=0,"",INDEX(RUB!$C$5:$C$39,MATCH(C13,RUB!$B$5:$B$39,0)))</f>
        <v/>
      </c>
      <c r="E13" s="183"/>
      <c r="F13" s="183"/>
      <c r="G13" s="126">
        <f t="shared" ca="1" si="0"/>
        <v>0</v>
      </c>
    </row>
    <row r="14" spans="1:7" ht="15" customHeight="1" x14ac:dyDescent="0.2">
      <c r="A14" s="173"/>
      <c r="B14" s="178"/>
      <c r="C14" s="176"/>
      <c r="D14" s="17" t="str">
        <f>IF(C14=0,"",INDEX(RUB!$C$5:$C$39,MATCH(C14,RUB!$B$5:$B$39,0)))</f>
        <v/>
      </c>
      <c r="E14" s="183"/>
      <c r="F14" s="184"/>
      <c r="G14" s="126">
        <f t="shared" ca="1" si="0"/>
        <v>0</v>
      </c>
    </row>
    <row r="15" spans="1:7" s="4" customFormat="1" ht="15" customHeight="1" x14ac:dyDescent="0.2">
      <c r="A15" s="173"/>
      <c r="B15" s="178"/>
      <c r="C15" s="176"/>
      <c r="D15" s="17" t="str">
        <f>IF(C15=0,"",INDEX(RUB!$C$5:$C$39,MATCH(C15,RUB!$B$5:$B$39,0)))</f>
        <v/>
      </c>
      <c r="E15" s="183"/>
      <c r="F15" s="183"/>
      <c r="G15" s="126">
        <f t="shared" ca="1" si="0"/>
        <v>0</v>
      </c>
    </row>
    <row r="16" spans="1:7" ht="15" customHeight="1" x14ac:dyDescent="0.2">
      <c r="A16" s="173"/>
      <c r="B16" s="178"/>
      <c r="C16" s="176"/>
      <c r="D16" s="17" t="str">
        <f>IF(C16=0,"",INDEX(RUB!$C$5:$C$39,MATCH(C16,RUB!$B$5:$B$39,0)))</f>
        <v/>
      </c>
      <c r="E16" s="184"/>
      <c r="F16" s="184"/>
      <c r="G16" s="126">
        <f t="shared" ca="1" si="0"/>
        <v>0</v>
      </c>
    </row>
    <row r="17" spans="1:8" ht="15" customHeight="1" x14ac:dyDescent="0.2">
      <c r="A17" s="173"/>
      <c r="B17" s="178"/>
      <c r="C17" s="176"/>
      <c r="D17" s="17" t="str">
        <f>IF(C17=0,"",INDEX(RUB!$C$5:$C$39,MATCH(C17,RUB!$B$5:$B$39,0)))</f>
        <v/>
      </c>
      <c r="E17" s="183"/>
      <c r="F17" s="183"/>
      <c r="G17" s="126">
        <f t="shared" ca="1" si="0"/>
        <v>0</v>
      </c>
    </row>
    <row r="18" spans="1:8" ht="15" customHeight="1" x14ac:dyDescent="0.2">
      <c r="A18" s="173"/>
      <c r="B18" s="178"/>
      <c r="C18" s="176"/>
      <c r="D18" s="17" t="str">
        <f>IF(C18=0,"",INDEX(RUB!$C$5:$C$39,MATCH(C18,RUB!$B$5:$B$39,0)))</f>
        <v/>
      </c>
      <c r="E18" s="183"/>
      <c r="F18" s="184"/>
      <c r="G18" s="126">
        <f t="shared" ca="1" si="0"/>
        <v>0</v>
      </c>
    </row>
    <row r="19" spans="1:8" ht="15" customHeight="1" x14ac:dyDescent="0.2">
      <c r="A19" s="173"/>
      <c r="B19" s="178"/>
      <c r="C19" s="176"/>
      <c r="D19" s="17" t="str">
        <f>IF(C19=0,"",INDEX(RUB!$C$5:$C$39,MATCH(C19,RUB!$B$5:$B$39,0)))</f>
        <v/>
      </c>
      <c r="E19" s="183"/>
      <c r="F19" s="184"/>
      <c r="G19" s="126">
        <f t="shared" ca="1" si="0"/>
        <v>0</v>
      </c>
      <c r="H19" s="2"/>
    </row>
    <row r="20" spans="1:8" ht="15" customHeight="1" x14ac:dyDescent="0.2">
      <c r="A20" s="173"/>
      <c r="B20" s="178"/>
      <c r="C20" s="176"/>
      <c r="D20" s="17" t="str">
        <f>IF(C20=0,"",INDEX(RUB!$C$5:$C$39,MATCH(C20,RUB!$B$5:$B$39,0)))</f>
        <v/>
      </c>
      <c r="E20" s="183"/>
      <c r="F20" s="184"/>
      <c r="G20" s="126">
        <f t="shared" ca="1" si="0"/>
        <v>0</v>
      </c>
      <c r="H20" s="2"/>
    </row>
    <row r="21" spans="1:8" ht="15" customHeight="1" x14ac:dyDescent="0.2">
      <c r="A21" s="173"/>
      <c r="B21" s="178"/>
      <c r="C21" s="176"/>
      <c r="D21" s="17" t="str">
        <f>IF(C21=0,"",INDEX(RUB!$C$5:$C$39,MATCH(C21,RUB!$B$5:$B$39,0)))</f>
        <v/>
      </c>
      <c r="E21" s="183"/>
      <c r="F21" s="184"/>
      <c r="G21" s="126">
        <f t="shared" ca="1" si="0"/>
        <v>0</v>
      </c>
    </row>
    <row r="22" spans="1:8" ht="15" customHeight="1" x14ac:dyDescent="0.2">
      <c r="A22" s="173"/>
      <c r="B22" s="189"/>
      <c r="C22" s="176"/>
      <c r="D22" s="17" t="str">
        <f>IF(C22=0,"",INDEX(RUB!$C$5:$C$39,MATCH(C22,RUB!$B$5:$B$39,0)))</f>
        <v/>
      </c>
      <c r="E22" s="183"/>
      <c r="F22" s="184"/>
      <c r="G22" s="126">
        <f t="shared" ca="1" si="0"/>
        <v>0</v>
      </c>
    </row>
    <row r="23" spans="1:8" ht="15" customHeight="1" x14ac:dyDescent="0.2">
      <c r="A23" s="173"/>
      <c r="B23" s="178"/>
      <c r="C23" s="176"/>
      <c r="D23" s="17" t="str">
        <f>IF(C23=0,"",INDEX(RUB!$C$5:$C$39,MATCH(C23,RUB!$B$5:$B$39,0)))</f>
        <v/>
      </c>
      <c r="E23" s="183"/>
      <c r="F23" s="184"/>
      <c r="G23" s="126">
        <f t="shared" ca="1" si="0"/>
        <v>0</v>
      </c>
    </row>
    <row r="24" spans="1:8" ht="15" customHeight="1" x14ac:dyDescent="0.2">
      <c r="A24" s="173"/>
      <c r="B24" s="178"/>
      <c r="C24" s="176"/>
      <c r="D24" s="17" t="str">
        <f>IF(C24=0,"",INDEX(RUB!$C$5:$C$39,MATCH(C24,RUB!$B$5:$B$39,0)))</f>
        <v/>
      </c>
      <c r="E24" s="183"/>
      <c r="F24" s="184"/>
      <c r="G24" s="126">
        <f t="shared" ca="1" si="0"/>
        <v>0</v>
      </c>
    </row>
    <row r="25" spans="1:8" ht="15" customHeight="1" x14ac:dyDescent="0.2">
      <c r="A25" s="173"/>
      <c r="B25" s="178"/>
      <c r="C25" s="176"/>
      <c r="D25" s="17" t="str">
        <f>IF(C25=0,"",INDEX(RUB!$C$5:$C$39,MATCH(C25,RUB!$B$5:$B$39,0)))</f>
        <v/>
      </c>
      <c r="E25" s="183"/>
      <c r="F25" s="184"/>
      <c r="G25" s="126">
        <f t="shared" ca="1" si="0"/>
        <v>0</v>
      </c>
    </row>
    <row r="26" spans="1:8" ht="15" customHeight="1" x14ac:dyDescent="0.2">
      <c r="A26" s="173"/>
      <c r="B26" s="178"/>
      <c r="C26" s="176"/>
      <c r="D26" s="17" t="str">
        <f>IF(C26=0,"",INDEX(RUB!$C$5:$C$39,MATCH(C26,RUB!$B$5:$B$39,0)))</f>
        <v/>
      </c>
      <c r="E26" s="183"/>
      <c r="F26" s="184"/>
      <c r="G26" s="126">
        <f t="shared" ca="1" si="0"/>
        <v>0</v>
      </c>
    </row>
    <row r="27" spans="1:8" ht="15" customHeight="1" x14ac:dyDescent="0.2">
      <c r="A27" s="173"/>
      <c r="B27" s="178"/>
      <c r="C27" s="176"/>
      <c r="D27" s="17" t="str">
        <f>IF(C27=0,"",INDEX(RUB!$C$5:$C$39,MATCH(C27,RUB!$B$5:$B$39,0)))</f>
        <v/>
      </c>
      <c r="E27" s="183"/>
      <c r="F27" s="184"/>
      <c r="G27" s="126">
        <f t="shared" ca="1" si="0"/>
        <v>0</v>
      </c>
    </row>
    <row r="28" spans="1:8" ht="15" customHeight="1" thickBot="1" x14ac:dyDescent="0.25">
      <c r="A28" s="173"/>
      <c r="B28" s="179"/>
      <c r="C28" s="176"/>
      <c r="D28" s="17" t="str">
        <f>IF(C28=0,"",INDEX(RUB!$C$5:$C$39,MATCH(C28,RUB!$B$5:$B$39,0)))</f>
        <v/>
      </c>
      <c r="E28" s="183"/>
      <c r="F28" s="184"/>
      <c r="G28" s="126">
        <f t="shared" ca="1" si="0"/>
        <v>0</v>
      </c>
    </row>
    <row r="29" spans="1:8" ht="15" customHeight="1" thickBot="1" x14ac:dyDescent="0.25">
      <c r="A29" s="22"/>
      <c r="B29" s="10"/>
      <c r="C29" s="10"/>
      <c r="D29" s="11"/>
      <c r="E29" s="12">
        <f ca="1">SUM(E7:E28)</f>
        <v>0</v>
      </c>
      <c r="F29" s="12">
        <f>SUM(F7:F28)</f>
        <v>0</v>
      </c>
      <c r="G29" s="12">
        <f ca="1"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RUB!$B$4:$B$37</xm:f>
          </x14:formula1>
          <xm:sqref>C8:C28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0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13.7109375" customWidth="1"/>
    <col min="2" max="2" width="9.7109375" style="23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3" t="str">
        <f>NOV!A1</f>
        <v>COMITE BOULISTE DEPARTEMENTAL DE SEINE-MARITIME</v>
      </c>
      <c r="B1" s="203"/>
      <c r="C1" s="203"/>
      <c r="D1" s="203"/>
      <c r="E1" s="203"/>
      <c r="F1" s="203"/>
      <c r="G1" s="203"/>
    </row>
    <row r="2" spans="1:7" ht="18" customHeight="1" x14ac:dyDescent="0.2">
      <c r="A2" s="204" t="s">
        <v>51</v>
      </c>
      <c r="B2" s="204"/>
      <c r="C2" s="204"/>
      <c r="D2" s="113" t="s">
        <v>56</v>
      </c>
      <c r="E2" s="23"/>
      <c r="F2" s="113">
        <f ca="1">JANV!F2</f>
        <v>2024</v>
      </c>
      <c r="G2" s="113"/>
    </row>
    <row r="3" spans="1:7" ht="13.5" customHeight="1" thickBot="1" x14ac:dyDescent="0.25">
      <c r="A3" s="1"/>
      <c r="B3" s="110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28" t="s">
        <v>6</v>
      </c>
    </row>
    <row r="5" spans="1:7" ht="15" customHeight="1" x14ac:dyDescent="0.2">
      <c r="A5" s="21"/>
      <c r="B5" s="111"/>
      <c r="C5" s="7"/>
      <c r="D5" s="19" t="s">
        <v>75</v>
      </c>
      <c r="E5" s="8"/>
      <c r="F5" s="9"/>
      <c r="G5" s="127">
        <f ca="1">JANV!G29</f>
        <v>0</v>
      </c>
    </row>
    <row r="6" spans="1:7" ht="15" customHeight="1" x14ac:dyDescent="0.2">
      <c r="A6" s="171"/>
      <c r="B6" s="188"/>
      <c r="C6" s="174"/>
      <c r="D6" s="20"/>
      <c r="E6" s="180"/>
      <c r="F6" s="180"/>
      <c r="G6" s="125">
        <f ca="1">G5</f>
        <v>0</v>
      </c>
    </row>
    <row r="7" spans="1:7" ht="15" customHeight="1" x14ac:dyDescent="0.2">
      <c r="A7" s="173"/>
      <c r="B7" s="178"/>
      <c r="C7" s="176"/>
      <c r="D7" s="17"/>
      <c r="E7" s="181"/>
      <c r="F7" s="181"/>
      <c r="G7" s="126">
        <f ca="1">G5+E7+F7</f>
        <v>0</v>
      </c>
    </row>
    <row r="8" spans="1:7" ht="15" customHeight="1" x14ac:dyDescent="0.2">
      <c r="A8" s="173">
        <v>45693</v>
      </c>
      <c r="B8" s="178"/>
      <c r="C8" s="176">
        <v>2033</v>
      </c>
      <c r="D8" s="17" t="str">
        <f>IF(C8=0,"",INDEX(RUB!$C$5:$C$39,MATCH(C8,RUB!$B$5:$B$39,0)))</f>
        <v>Frais de banque</v>
      </c>
      <c r="E8" s="183">
        <f ca="1">IF(TODAY()&gt;=A8,-5,0)</f>
        <v>0</v>
      </c>
      <c r="F8" s="183"/>
      <c r="G8" s="126">
        <f t="shared" ref="G8:G28" ca="1" si="0">G7+E8+F8</f>
        <v>0</v>
      </c>
    </row>
    <row r="9" spans="1:7" ht="15" customHeight="1" x14ac:dyDescent="0.2">
      <c r="A9" s="173"/>
      <c r="B9" s="178"/>
      <c r="C9" s="176"/>
      <c r="D9" s="17" t="str">
        <f>IF(C9=0,"",INDEX(RUB!$C$5:$C$39,MATCH(C9,RUB!$B$5:$B$39,0)))</f>
        <v/>
      </c>
      <c r="E9" s="183"/>
      <c r="F9" s="183"/>
      <c r="G9" s="126">
        <f t="shared" ca="1" si="0"/>
        <v>0</v>
      </c>
    </row>
    <row r="10" spans="1:7" ht="15" customHeight="1" x14ac:dyDescent="0.2">
      <c r="A10" s="173"/>
      <c r="B10" s="178"/>
      <c r="C10" s="176"/>
      <c r="D10" s="17" t="str">
        <f>IF(C10=0,"",INDEX(RUB!$C$5:$C$39,MATCH(C10,RUB!$B$5:$B$39,0)))</f>
        <v/>
      </c>
      <c r="E10" s="183"/>
      <c r="F10" s="184"/>
      <c r="G10" s="126">
        <f t="shared" ca="1" si="0"/>
        <v>0</v>
      </c>
    </row>
    <row r="11" spans="1:7" ht="15" customHeight="1" x14ac:dyDescent="0.2">
      <c r="A11" s="173"/>
      <c r="B11" s="178"/>
      <c r="C11" s="176"/>
      <c r="D11" s="17" t="str">
        <f>IF(C11=0,"",INDEX(RUB!$C$5:$C$39,MATCH(C11,RUB!$B$5:$B$39,0)))</f>
        <v/>
      </c>
      <c r="E11" s="183"/>
      <c r="F11" s="184"/>
      <c r="G11" s="126">
        <f t="shared" ca="1" si="0"/>
        <v>0</v>
      </c>
    </row>
    <row r="12" spans="1:7" ht="15" customHeight="1" x14ac:dyDescent="0.2">
      <c r="A12" s="173"/>
      <c r="B12" s="178"/>
      <c r="C12" s="176"/>
      <c r="D12" s="17" t="str">
        <f>IF(C12=0,"",INDEX(RUB!$C$5:$C$39,MATCH(C12,RUB!$B$5:$B$39,0)))</f>
        <v/>
      </c>
      <c r="E12" s="183"/>
      <c r="F12" s="184"/>
      <c r="G12" s="126">
        <f t="shared" ca="1" si="0"/>
        <v>0</v>
      </c>
    </row>
    <row r="13" spans="1:7" ht="15" customHeight="1" x14ac:dyDescent="0.2">
      <c r="A13" s="173"/>
      <c r="B13" s="178"/>
      <c r="C13" s="176"/>
      <c r="D13" s="17" t="str">
        <f>IF(C13=0,"",INDEX(RUB!$C$5:$C$39,MATCH(C13,RUB!$B$5:$B$39,0)))</f>
        <v/>
      </c>
      <c r="E13" s="183"/>
      <c r="F13" s="183"/>
      <c r="G13" s="126">
        <f t="shared" ca="1" si="0"/>
        <v>0</v>
      </c>
    </row>
    <row r="14" spans="1:7" ht="15" customHeight="1" x14ac:dyDescent="0.2">
      <c r="A14" s="173"/>
      <c r="B14" s="178"/>
      <c r="C14" s="176"/>
      <c r="D14" s="17" t="str">
        <f>IF(C14=0,"",INDEX(RUB!$C$5:$C$39,MATCH(C14,RUB!$B$5:$B$39,0)))</f>
        <v/>
      </c>
      <c r="E14" s="183"/>
      <c r="F14" s="184"/>
      <c r="G14" s="126">
        <f t="shared" ca="1" si="0"/>
        <v>0</v>
      </c>
    </row>
    <row r="15" spans="1:7" s="4" customFormat="1" ht="15" customHeight="1" x14ac:dyDescent="0.2">
      <c r="A15" s="173"/>
      <c r="B15" s="178"/>
      <c r="C15" s="176"/>
      <c r="D15" s="17" t="str">
        <f>IF(C15=0,"",INDEX(RUB!$C$5:$C$39,MATCH(C15,RUB!$B$5:$B$39,0)))</f>
        <v/>
      </c>
      <c r="E15" s="183"/>
      <c r="F15" s="183"/>
      <c r="G15" s="126">
        <f t="shared" ca="1" si="0"/>
        <v>0</v>
      </c>
    </row>
    <row r="16" spans="1:7" ht="15" customHeight="1" x14ac:dyDescent="0.2">
      <c r="A16" s="173"/>
      <c r="B16" s="178"/>
      <c r="C16" s="176"/>
      <c r="D16" s="17" t="str">
        <f>IF(C16=0,"",INDEX(RUB!$C$5:$C$39,MATCH(C16,RUB!$B$5:$B$39,0)))</f>
        <v/>
      </c>
      <c r="E16" s="184"/>
      <c r="F16" s="184"/>
      <c r="G16" s="126">
        <f t="shared" ca="1" si="0"/>
        <v>0</v>
      </c>
    </row>
    <row r="17" spans="1:8" ht="15" customHeight="1" x14ac:dyDescent="0.2">
      <c r="A17" s="173"/>
      <c r="B17" s="178"/>
      <c r="C17" s="176"/>
      <c r="D17" s="17" t="str">
        <f>IF(C17=0,"",INDEX(RUB!$C$5:$C$39,MATCH(C17,RUB!$B$5:$B$39,0)))</f>
        <v/>
      </c>
      <c r="E17" s="183"/>
      <c r="F17" s="183"/>
      <c r="G17" s="126">
        <f t="shared" ca="1" si="0"/>
        <v>0</v>
      </c>
    </row>
    <row r="18" spans="1:8" ht="15" customHeight="1" x14ac:dyDescent="0.2">
      <c r="A18" s="173"/>
      <c r="B18" s="178"/>
      <c r="C18" s="176"/>
      <c r="D18" s="17" t="str">
        <f>IF(C18=0,"",INDEX(RUB!$C$5:$C$39,MATCH(C18,RUB!$B$5:$B$39,0)))</f>
        <v/>
      </c>
      <c r="E18" s="183"/>
      <c r="F18" s="184"/>
      <c r="G18" s="126">
        <f t="shared" ca="1" si="0"/>
        <v>0</v>
      </c>
    </row>
    <row r="19" spans="1:8" ht="15" customHeight="1" x14ac:dyDescent="0.2">
      <c r="A19" s="173"/>
      <c r="B19" s="178"/>
      <c r="C19" s="176"/>
      <c r="D19" s="17" t="str">
        <f>IF(C19=0,"",INDEX(RUB!$C$5:$C$39,MATCH(C19,RUB!$B$5:$B$39,0)))</f>
        <v/>
      </c>
      <c r="E19" s="183"/>
      <c r="F19" s="184"/>
      <c r="G19" s="126">
        <f t="shared" ca="1" si="0"/>
        <v>0</v>
      </c>
      <c r="H19" s="2"/>
    </row>
    <row r="20" spans="1:8" ht="15" customHeight="1" x14ac:dyDescent="0.2">
      <c r="A20" s="173"/>
      <c r="B20" s="178"/>
      <c r="C20" s="176"/>
      <c r="D20" s="17" t="str">
        <f>IF(C20=0,"",INDEX(RUB!$C$5:$C$39,MATCH(C20,RUB!$B$5:$B$39,0)))</f>
        <v/>
      </c>
      <c r="E20" s="183"/>
      <c r="F20" s="184"/>
      <c r="G20" s="126">
        <f t="shared" ca="1" si="0"/>
        <v>0</v>
      </c>
      <c r="H20" s="2"/>
    </row>
    <row r="21" spans="1:8" ht="15" customHeight="1" x14ac:dyDescent="0.2">
      <c r="A21" s="173"/>
      <c r="B21" s="178"/>
      <c r="C21" s="176"/>
      <c r="D21" s="17" t="str">
        <f>IF(C21=0,"",INDEX(RUB!$C$5:$C$39,MATCH(C21,RUB!$B$5:$B$39,0)))</f>
        <v/>
      </c>
      <c r="E21" s="183"/>
      <c r="F21" s="184"/>
      <c r="G21" s="126">
        <f t="shared" ca="1" si="0"/>
        <v>0</v>
      </c>
    </row>
    <row r="22" spans="1:8" ht="15" customHeight="1" x14ac:dyDescent="0.2">
      <c r="A22" s="173"/>
      <c r="B22" s="189"/>
      <c r="C22" s="176"/>
      <c r="D22" s="17" t="str">
        <f>IF(C22=0,"",INDEX(RUB!$C$5:$C$39,MATCH(C22,RUB!$B$5:$B$39,0)))</f>
        <v/>
      </c>
      <c r="E22" s="183"/>
      <c r="F22" s="184"/>
      <c r="G22" s="126">
        <f t="shared" ca="1" si="0"/>
        <v>0</v>
      </c>
    </row>
    <row r="23" spans="1:8" ht="15" customHeight="1" x14ac:dyDescent="0.2">
      <c r="A23" s="173"/>
      <c r="B23" s="178"/>
      <c r="C23" s="176"/>
      <c r="D23" s="17" t="str">
        <f>IF(C23=0,"",INDEX(RUB!$C$5:$C$39,MATCH(C23,RUB!$B$5:$B$39,0)))</f>
        <v/>
      </c>
      <c r="E23" s="183"/>
      <c r="F23" s="184"/>
      <c r="G23" s="126">
        <f t="shared" ca="1" si="0"/>
        <v>0</v>
      </c>
    </row>
    <row r="24" spans="1:8" ht="15" customHeight="1" x14ac:dyDescent="0.2">
      <c r="A24" s="173"/>
      <c r="B24" s="178"/>
      <c r="C24" s="176"/>
      <c r="D24" s="17" t="str">
        <f>IF(C24=0,"",INDEX(RUB!$C$5:$C$39,MATCH(C24,RUB!$B$5:$B$39,0)))</f>
        <v/>
      </c>
      <c r="E24" s="183"/>
      <c r="F24" s="184"/>
      <c r="G24" s="126">
        <f t="shared" ca="1" si="0"/>
        <v>0</v>
      </c>
    </row>
    <row r="25" spans="1:8" ht="15" customHeight="1" x14ac:dyDescent="0.2">
      <c r="A25" s="173"/>
      <c r="B25" s="178"/>
      <c r="C25" s="176"/>
      <c r="D25" s="17" t="str">
        <f>IF(C25=0,"",INDEX(RUB!$C$5:$C$39,MATCH(C25,RUB!$B$5:$B$39,0)))</f>
        <v/>
      </c>
      <c r="E25" s="183"/>
      <c r="F25" s="184"/>
      <c r="G25" s="126">
        <f t="shared" ca="1" si="0"/>
        <v>0</v>
      </c>
    </row>
    <row r="26" spans="1:8" ht="15" customHeight="1" x14ac:dyDescent="0.2">
      <c r="A26" s="173"/>
      <c r="B26" s="178"/>
      <c r="C26" s="176"/>
      <c r="D26" s="17" t="str">
        <f>IF(C26=0,"",INDEX(RUB!$C$5:$C$39,MATCH(C26,RUB!$B$5:$B$39,0)))</f>
        <v/>
      </c>
      <c r="E26" s="183"/>
      <c r="F26" s="184"/>
      <c r="G26" s="126">
        <f t="shared" ca="1" si="0"/>
        <v>0</v>
      </c>
    </row>
    <row r="27" spans="1:8" ht="15" customHeight="1" x14ac:dyDescent="0.2">
      <c r="A27" s="173"/>
      <c r="B27" s="178"/>
      <c r="C27" s="176"/>
      <c r="D27" s="17" t="str">
        <f>IF(C27=0,"",INDEX(RUB!$C$5:$C$39,MATCH(C27,RUB!$B$5:$B$39,0)))</f>
        <v/>
      </c>
      <c r="E27" s="183"/>
      <c r="F27" s="184"/>
      <c r="G27" s="126">
        <f t="shared" ca="1" si="0"/>
        <v>0</v>
      </c>
    </row>
    <row r="28" spans="1:8" ht="15" customHeight="1" thickBot="1" x14ac:dyDescent="0.25">
      <c r="A28" s="173"/>
      <c r="B28" s="178"/>
      <c r="C28" s="176"/>
      <c r="D28" s="17" t="str">
        <f>IF(C28=0,"",INDEX(RUB!$C$5:$C$39,MATCH(C28,RUB!$B$5:$B$39,0)))</f>
        <v/>
      </c>
      <c r="E28" s="183"/>
      <c r="F28" s="184"/>
      <c r="G28" s="126">
        <f t="shared" ca="1" si="0"/>
        <v>0</v>
      </c>
    </row>
    <row r="29" spans="1:8" ht="15" customHeight="1" thickBot="1" x14ac:dyDescent="0.25">
      <c r="A29" s="22"/>
      <c r="B29" s="10"/>
      <c r="C29" s="10"/>
      <c r="D29" s="11"/>
      <c r="E29" s="12">
        <f ca="1">SUM(E7:E28)</f>
        <v>0</v>
      </c>
      <c r="F29" s="12">
        <f>SUM(F7:F28)</f>
        <v>0</v>
      </c>
      <c r="G29" s="12">
        <f ca="1"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RUB!$B$4:$B$37</xm:f>
          </x14:formula1>
          <xm:sqref>C8:C28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30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3" t="str">
        <f>NOV!A1</f>
        <v>COMITE BOULISTE DEPARTEMENTAL DE SEINE-MARITIME</v>
      </c>
      <c r="B1" s="203"/>
      <c r="C1" s="203"/>
      <c r="D1" s="203"/>
      <c r="E1" s="203"/>
      <c r="F1" s="203"/>
      <c r="G1" s="203"/>
    </row>
    <row r="2" spans="1:7" ht="18" customHeight="1" x14ac:dyDescent="0.2">
      <c r="A2" s="204" t="s">
        <v>51</v>
      </c>
      <c r="B2" s="204"/>
      <c r="C2" s="204"/>
      <c r="D2" s="113" t="s">
        <v>57</v>
      </c>
      <c r="E2" s="23"/>
      <c r="F2" s="113">
        <f ca="1">JANV!F2</f>
        <v>2024</v>
      </c>
      <c r="G2" s="113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28" t="s">
        <v>6</v>
      </c>
    </row>
    <row r="5" spans="1:7" ht="15" customHeight="1" x14ac:dyDescent="0.2">
      <c r="A5" s="21"/>
      <c r="B5" s="7"/>
      <c r="C5" s="7"/>
      <c r="D5" s="19" t="s">
        <v>74</v>
      </c>
      <c r="E5" s="8"/>
      <c r="F5" s="9"/>
      <c r="G5" s="127">
        <f ca="1">FEV!G29</f>
        <v>0</v>
      </c>
    </row>
    <row r="6" spans="1:7" ht="15" customHeight="1" x14ac:dyDescent="0.2">
      <c r="A6" s="171"/>
      <c r="B6" s="188"/>
      <c r="C6" s="174"/>
      <c r="D6" s="20"/>
      <c r="E6" s="180"/>
      <c r="F6" s="193"/>
      <c r="G6" s="125">
        <f ca="1">G5</f>
        <v>0</v>
      </c>
    </row>
    <row r="7" spans="1:7" ht="15" customHeight="1" x14ac:dyDescent="0.2">
      <c r="A7" s="173"/>
      <c r="B7" s="178"/>
      <c r="C7" s="176"/>
      <c r="D7" s="17"/>
      <c r="E7" s="181"/>
      <c r="F7" s="181"/>
      <c r="G7" s="126">
        <f ca="1">G5+E7+F7</f>
        <v>0</v>
      </c>
    </row>
    <row r="8" spans="1:7" ht="15" customHeight="1" x14ac:dyDescent="0.2">
      <c r="A8" s="173">
        <v>45721</v>
      </c>
      <c r="B8" s="178"/>
      <c r="C8" s="190">
        <v>2034</v>
      </c>
      <c r="D8" s="17" t="str">
        <f>IF(C8=0,"",INDEX(RUB!$C$5:$C$39,MATCH(C8,RUB!$B$5:$B$39,0)))</f>
        <v>Frais de banque</v>
      </c>
      <c r="E8" s="183">
        <f ca="1">IF(TODAY()&gt;=A8,-5,0)</f>
        <v>0</v>
      </c>
      <c r="F8" s="183"/>
      <c r="G8" s="126">
        <f t="shared" ref="G8:G28" ca="1" si="0">G7+E8+F8</f>
        <v>0</v>
      </c>
    </row>
    <row r="9" spans="1:7" ht="15" customHeight="1" x14ac:dyDescent="0.2">
      <c r="A9" s="173"/>
      <c r="B9" s="178"/>
      <c r="C9" s="190"/>
      <c r="D9" s="17" t="str">
        <f>IF(C9=0,"",INDEX(RUB!$C$5:$C$39,MATCH(C9,RUB!$B$5:$B$39,0)))</f>
        <v/>
      </c>
      <c r="E9" s="183"/>
      <c r="F9" s="183"/>
      <c r="G9" s="126">
        <f t="shared" ca="1" si="0"/>
        <v>0</v>
      </c>
    </row>
    <row r="10" spans="1:7" ht="15" customHeight="1" x14ac:dyDescent="0.2">
      <c r="A10" s="173"/>
      <c r="B10" s="178"/>
      <c r="C10" s="190"/>
      <c r="D10" s="17" t="str">
        <f>IF(C10=0,"",INDEX(RUB!$C$5:$C$39,MATCH(C10,RUB!$B$5:$B$39,0)))</f>
        <v/>
      </c>
      <c r="E10" s="183"/>
      <c r="F10" s="184"/>
      <c r="G10" s="126">
        <f t="shared" ca="1" si="0"/>
        <v>0</v>
      </c>
    </row>
    <row r="11" spans="1:7" ht="15" customHeight="1" x14ac:dyDescent="0.2">
      <c r="A11" s="173"/>
      <c r="B11" s="178"/>
      <c r="C11" s="190"/>
      <c r="D11" s="17" t="str">
        <f>IF(C11=0,"",INDEX(RUB!$C$5:$C$39,MATCH(C11,RUB!$B$5:$B$39,0)))</f>
        <v/>
      </c>
      <c r="E11" s="183"/>
      <c r="F11" s="184"/>
      <c r="G11" s="126">
        <f t="shared" ca="1" si="0"/>
        <v>0</v>
      </c>
    </row>
    <row r="12" spans="1:7" ht="15" customHeight="1" x14ac:dyDescent="0.2">
      <c r="A12" s="173"/>
      <c r="B12" s="178"/>
      <c r="C12" s="190"/>
      <c r="D12" s="17" t="str">
        <f>IF(C12=0,"",INDEX(RUB!$C$5:$C$39,MATCH(C12,RUB!$B$5:$B$39,0)))</f>
        <v/>
      </c>
      <c r="E12" s="183"/>
      <c r="F12" s="184"/>
      <c r="G12" s="126">
        <f t="shared" ca="1" si="0"/>
        <v>0</v>
      </c>
    </row>
    <row r="13" spans="1:7" ht="15" customHeight="1" x14ac:dyDescent="0.2">
      <c r="A13" s="173"/>
      <c r="B13" s="178"/>
      <c r="C13" s="190"/>
      <c r="D13" s="17" t="str">
        <f>IF(C13=0,"",INDEX(RUB!$C$5:$C$39,MATCH(C13,RUB!$B$5:$B$39,0)))</f>
        <v/>
      </c>
      <c r="E13" s="183"/>
      <c r="F13" s="183"/>
      <c r="G13" s="126">
        <f t="shared" ca="1" si="0"/>
        <v>0</v>
      </c>
    </row>
    <row r="14" spans="1:7" ht="15" customHeight="1" x14ac:dyDescent="0.2">
      <c r="A14" s="173"/>
      <c r="B14" s="178"/>
      <c r="C14" s="190"/>
      <c r="D14" s="17" t="str">
        <f>IF(C14=0,"",INDEX(RUB!$C$5:$C$39,MATCH(C14,RUB!$B$5:$B$39,0)))</f>
        <v/>
      </c>
      <c r="E14" s="183"/>
      <c r="F14" s="184"/>
      <c r="G14" s="126">
        <f t="shared" ca="1" si="0"/>
        <v>0</v>
      </c>
    </row>
    <row r="15" spans="1:7" s="4" customFormat="1" ht="15" customHeight="1" x14ac:dyDescent="0.2">
      <c r="A15" s="173"/>
      <c r="B15" s="178"/>
      <c r="C15" s="190"/>
      <c r="D15" s="17" t="str">
        <f>IF(C15=0,"",INDEX(RUB!$C$5:$C$39,MATCH(C15,RUB!$B$5:$B$39,0)))</f>
        <v/>
      </c>
      <c r="E15" s="183"/>
      <c r="F15" s="183"/>
      <c r="G15" s="126">
        <f t="shared" ca="1" si="0"/>
        <v>0</v>
      </c>
    </row>
    <row r="16" spans="1:7" ht="15" customHeight="1" x14ac:dyDescent="0.2">
      <c r="A16" s="173"/>
      <c r="B16" s="178"/>
      <c r="C16" s="190"/>
      <c r="D16" s="17" t="str">
        <f>IF(C16=0,"",INDEX(RUB!$C$5:$C$39,MATCH(C16,RUB!$B$5:$B$39,0)))</f>
        <v/>
      </c>
      <c r="E16" s="184"/>
      <c r="F16" s="184"/>
      <c r="G16" s="126">
        <f t="shared" ca="1" si="0"/>
        <v>0</v>
      </c>
    </row>
    <row r="17" spans="1:8" ht="15" customHeight="1" x14ac:dyDescent="0.2">
      <c r="A17" s="173"/>
      <c r="B17" s="178"/>
      <c r="C17" s="190"/>
      <c r="D17" s="17" t="str">
        <f>IF(C17=0,"",INDEX(RUB!$C$5:$C$39,MATCH(C17,RUB!$B$5:$B$39,0)))</f>
        <v/>
      </c>
      <c r="E17" s="183"/>
      <c r="F17" s="183"/>
      <c r="G17" s="126">
        <f t="shared" ca="1" si="0"/>
        <v>0</v>
      </c>
    </row>
    <row r="18" spans="1:8" ht="15" customHeight="1" x14ac:dyDescent="0.2">
      <c r="A18" s="173"/>
      <c r="B18" s="178"/>
      <c r="C18" s="190"/>
      <c r="D18" s="17" t="str">
        <f>IF(C18=0,"",INDEX(RUB!$C$5:$C$39,MATCH(C18,RUB!$B$5:$B$39,0)))</f>
        <v/>
      </c>
      <c r="E18" s="183"/>
      <c r="F18" s="184"/>
      <c r="G18" s="126">
        <f t="shared" ca="1" si="0"/>
        <v>0</v>
      </c>
    </row>
    <row r="19" spans="1:8" ht="15" customHeight="1" x14ac:dyDescent="0.2">
      <c r="A19" s="173"/>
      <c r="B19" s="178"/>
      <c r="C19" s="190"/>
      <c r="D19" s="17" t="str">
        <f>IF(C19=0,"",INDEX(RUB!$C$5:$C$39,MATCH(C19,RUB!$B$5:$B$39,0)))</f>
        <v/>
      </c>
      <c r="E19" s="183"/>
      <c r="F19" s="184"/>
      <c r="G19" s="126">
        <f t="shared" ca="1" si="0"/>
        <v>0</v>
      </c>
      <c r="H19" s="2"/>
    </row>
    <row r="20" spans="1:8" ht="15" customHeight="1" x14ac:dyDescent="0.2">
      <c r="A20" s="173"/>
      <c r="B20" s="178"/>
      <c r="C20" s="190"/>
      <c r="D20" s="17" t="str">
        <f>IF(C20=0,"",INDEX(RUB!$C$5:$C$39,MATCH(C20,RUB!$B$5:$B$39,0)))</f>
        <v/>
      </c>
      <c r="E20" s="183"/>
      <c r="F20" s="184"/>
      <c r="G20" s="126">
        <f t="shared" ca="1" si="0"/>
        <v>0</v>
      </c>
      <c r="H20" s="2"/>
    </row>
    <row r="21" spans="1:8" ht="15" customHeight="1" x14ac:dyDescent="0.2">
      <c r="A21" s="173"/>
      <c r="B21" s="178"/>
      <c r="C21" s="190"/>
      <c r="D21" s="17" t="str">
        <f>IF(C21=0,"",INDEX(RUB!$C$5:$C$39,MATCH(C21,RUB!$B$5:$B$39,0)))</f>
        <v/>
      </c>
      <c r="E21" s="183"/>
      <c r="F21" s="184"/>
      <c r="G21" s="126">
        <f t="shared" ca="1" si="0"/>
        <v>0</v>
      </c>
    </row>
    <row r="22" spans="1:8" ht="15" customHeight="1" x14ac:dyDescent="0.2">
      <c r="A22" s="173"/>
      <c r="B22" s="189"/>
      <c r="C22" s="190"/>
      <c r="D22" s="17" t="str">
        <f>IF(C22=0,"",INDEX(RUB!$C$5:$C$39,MATCH(C22,RUB!$B$5:$B$39,0)))</f>
        <v/>
      </c>
      <c r="E22" s="183"/>
      <c r="F22" s="184"/>
      <c r="G22" s="126">
        <f t="shared" ca="1" si="0"/>
        <v>0</v>
      </c>
    </row>
    <row r="23" spans="1:8" ht="15" customHeight="1" x14ac:dyDescent="0.2">
      <c r="A23" s="173"/>
      <c r="B23" s="178"/>
      <c r="C23" s="190"/>
      <c r="D23" s="17" t="str">
        <f>IF(C23=0,"",INDEX(RUB!$C$5:$C$39,MATCH(C23,RUB!$B$5:$B$39,0)))</f>
        <v/>
      </c>
      <c r="E23" s="183"/>
      <c r="F23" s="184"/>
      <c r="G23" s="126">
        <f t="shared" ca="1" si="0"/>
        <v>0</v>
      </c>
    </row>
    <row r="24" spans="1:8" ht="15" customHeight="1" x14ac:dyDescent="0.2">
      <c r="A24" s="173"/>
      <c r="B24" s="178"/>
      <c r="C24" s="190"/>
      <c r="D24" s="17" t="str">
        <f>IF(C24=0,"",INDEX(RUB!$C$5:$C$39,MATCH(C24,RUB!$B$5:$B$39,0)))</f>
        <v/>
      </c>
      <c r="E24" s="183"/>
      <c r="F24" s="184"/>
      <c r="G24" s="126">
        <f t="shared" ca="1" si="0"/>
        <v>0</v>
      </c>
    </row>
    <row r="25" spans="1:8" ht="15" customHeight="1" x14ac:dyDescent="0.2">
      <c r="A25" s="173"/>
      <c r="B25" s="178"/>
      <c r="C25" s="190"/>
      <c r="D25" s="17" t="str">
        <f>IF(C25=0,"",INDEX(RUB!$C$5:$C$39,MATCH(C25,RUB!$B$5:$B$39,0)))</f>
        <v/>
      </c>
      <c r="E25" s="183"/>
      <c r="F25" s="184"/>
      <c r="G25" s="126">
        <f t="shared" ca="1" si="0"/>
        <v>0</v>
      </c>
    </row>
    <row r="26" spans="1:8" ht="15" customHeight="1" x14ac:dyDescent="0.2">
      <c r="A26" s="173"/>
      <c r="B26" s="179"/>
      <c r="C26" s="190"/>
      <c r="D26" s="17" t="str">
        <f>IF(C26=0,"",INDEX(RUB!$C$5:$C$39,MATCH(C26,RUB!$B$5:$B$39,0)))</f>
        <v/>
      </c>
      <c r="E26" s="183"/>
      <c r="F26" s="184"/>
      <c r="G26" s="126">
        <f t="shared" ca="1" si="0"/>
        <v>0</v>
      </c>
    </row>
    <row r="27" spans="1:8" ht="15" customHeight="1" x14ac:dyDescent="0.2">
      <c r="A27" s="173"/>
      <c r="B27" s="179"/>
      <c r="C27" s="190"/>
      <c r="D27" s="17" t="str">
        <f>IF(C27=0,"",INDEX(RUB!$C$5:$C$39,MATCH(C27,RUB!$B$5:$B$39,0)))</f>
        <v/>
      </c>
      <c r="E27" s="183"/>
      <c r="F27" s="184"/>
      <c r="G27" s="126">
        <f t="shared" ca="1" si="0"/>
        <v>0</v>
      </c>
    </row>
    <row r="28" spans="1:8" ht="15" customHeight="1" thickBot="1" x14ac:dyDescent="0.25">
      <c r="A28" s="173"/>
      <c r="B28" s="179"/>
      <c r="C28" s="190"/>
      <c r="D28" s="17" t="str">
        <f>IF(C28=0,"",INDEX(RUB!$C$5:$C$39,MATCH(C28,RUB!$B$5:$B$39,0)))</f>
        <v/>
      </c>
      <c r="E28" s="183"/>
      <c r="F28" s="184"/>
      <c r="G28" s="126">
        <f t="shared" ca="1" si="0"/>
        <v>0</v>
      </c>
    </row>
    <row r="29" spans="1:8" ht="15" customHeight="1" thickBot="1" x14ac:dyDescent="0.25">
      <c r="A29" s="22"/>
      <c r="B29" s="10"/>
      <c r="C29" s="10"/>
      <c r="D29" s="11"/>
      <c r="E29" s="12">
        <f ca="1">SUM(E7:E28)</f>
        <v>0</v>
      </c>
      <c r="F29" s="12">
        <f>SUM(F7:F28)</f>
        <v>0</v>
      </c>
      <c r="G29" s="12">
        <f ca="1"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RUB!$B$4:$B$39</xm:f>
          </x14:formula1>
          <xm:sqref>C8:C28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30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3" t="str">
        <f>NOV!A1</f>
        <v>COMITE BOULISTE DEPARTEMENTAL DE SEINE-MARITIME</v>
      </c>
      <c r="B1" s="203"/>
      <c r="C1" s="203"/>
      <c r="D1" s="203"/>
      <c r="E1" s="203"/>
      <c r="F1" s="203"/>
      <c r="G1" s="203"/>
    </row>
    <row r="2" spans="1:7" ht="18" customHeight="1" x14ac:dyDescent="0.2">
      <c r="A2" s="204" t="s">
        <v>51</v>
      </c>
      <c r="B2" s="204"/>
      <c r="C2" s="204"/>
      <c r="D2" s="113" t="s">
        <v>58</v>
      </c>
      <c r="E2" s="23"/>
      <c r="F2" s="113">
        <f ca="1">JANV!F2</f>
        <v>2024</v>
      </c>
      <c r="G2" s="113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28" t="s">
        <v>6</v>
      </c>
    </row>
    <row r="5" spans="1:7" ht="15" customHeight="1" x14ac:dyDescent="0.2">
      <c r="A5" s="21"/>
      <c r="B5" s="7"/>
      <c r="C5" s="7"/>
      <c r="D5" s="19" t="s">
        <v>73</v>
      </c>
      <c r="E5" s="8"/>
      <c r="F5" s="9"/>
      <c r="G5" s="127">
        <f ca="1">MAR!G29</f>
        <v>0</v>
      </c>
    </row>
    <row r="6" spans="1:7" ht="15" customHeight="1" x14ac:dyDescent="0.2">
      <c r="A6" s="191"/>
      <c r="B6" s="192"/>
      <c r="C6" s="192"/>
      <c r="D6" s="24"/>
      <c r="E6" s="180"/>
      <c r="F6" s="193"/>
      <c r="G6" s="125">
        <f ca="1">G5</f>
        <v>0</v>
      </c>
    </row>
    <row r="7" spans="1:7" ht="15" customHeight="1" x14ac:dyDescent="0.2">
      <c r="A7" s="173"/>
      <c r="B7" s="178"/>
      <c r="C7" s="176"/>
      <c r="D7" s="3"/>
      <c r="E7" s="181"/>
      <c r="F7" s="194"/>
      <c r="G7" s="126">
        <f ca="1">G5+E7+F7</f>
        <v>0</v>
      </c>
    </row>
    <row r="8" spans="1:7" ht="15" customHeight="1" x14ac:dyDescent="0.2">
      <c r="A8" s="173">
        <v>45752</v>
      </c>
      <c r="B8" s="178"/>
      <c r="C8" s="176">
        <v>2035</v>
      </c>
      <c r="D8" s="17" t="str">
        <f>IF(C8=0,"",INDEX(RUB!$C$5:$C$39,MATCH(C8,RUB!$B$5:$B$39,0)))</f>
        <v>Frais de banque</v>
      </c>
      <c r="E8" s="183">
        <f ca="1">IF(TODAY()&gt;=A8,-5,0)</f>
        <v>0</v>
      </c>
      <c r="F8" s="195"/>
      <c r="G8" s="126">
        <f t="shared" ref="G8:G28" ca="1" si="0">G7+E8+F8</f>
        <v>0</v>
      </c>
    </row>
    <row r="9" spans="1:7" ht="15" customHeight="1" x14ac:dyDescent="0.2">
      <c r="A9" s="173"/>
      <c r="B9" s="178"/>
      <c r="C9" s="176"/>
      <c r="D9" s="17" t="str">
        <f>IF(C9=0,"",INDEX(RUB!$C$5:$C$39,MATCH(C9,RUB!$B$5:$B$39,0)))</f>
        <v/>
      </c>
      <c r="E9" s="183"/>
      <c r="F9" s="195"/>
      <c r="G9" s="126">
        <f t="shared" ca="1" si="0"/>
        <v>0</v>
      </c>
    </row>
    <row r="10" spans="1:7" ht="15" customHeight="1" x14ac:dyDescent="0.2">
      <c r="A10" s="173"/>
      <c r="B10" s="178"/>
      <c r="C10" s="176">
        <v>2011</v>
      </c>
      <c r="D10" s="17" t="str">
        <f>IF(C10=0,"",INDEX(RUB!$C$5:$C$39,MATCH(C10,RUB!$B$5:$B$39,0)))</f>
        <v>Virement 2ème acompte FFSB</v>
      </c>
      <c r="E10" s="183"/>
      <c r="F10" s="184"/>
      <c r="G10" s="126">
        <f t="shared" ca="1" si="0"/>
        <v>0</v>
      </c>
    </row>
    <row r="11" spans="1:7" ht="15" customHeight="1" x14ac:dyDescent="0.2">
      <c r="A11" s="173"/>
      <c r="B11" s="178"/>
      <c r="C11" s="176"/>
      <c r="D11" s="17" t="str">
        <f>IF(C11=0,"",INDEX(RUB!$C$5:$C$39,MATCH(C11,RUB!$B$5:$B$39,0)))</f>
        <v/>
      </c>
      <c r="E11" s="183"/>
      <c r="F11" s="196"/>
      <c r="G11" s="126">
        <f t="shared" ca="1" si="0"/>
        <v>0</v>
      </c>
    </row>
    <row r="12" spans="1:7" ht="15" customHeight="1" x14ac:dyDescent="0.2">
      <c r="A12" s="173"/>
      <c r="B12" s="178"/>
      <c r="C12" s="176"/>
      <c r="D12" s="17" t="str">
        <f>IF(C12=0,"",INDEX(RUB!$C$5:$C$39,MATCH(C12,RUB!$B$5:$B$39,0)))</f>
        <v/>
      </c>
      <c r="E12" s="183"/>
      <c r="F12" s="196"/>
      <c r="G12" s="126">
        <f t="shared" ca="1" si="0"/>
        <v>0</v>
      </c>
    </row>
    <row r="13" spans="1:7" ht="15" customHeight="1" x14ac:dyDescent="0.2">
      <c r="A13" s="173"/>
      <c r="B13" s="178"/>
      <c r="C13" s="176"/>
      <c r="D13" s="17" t="str">
        <f>IF(C13=0,"",INDEX(RUB!$C$5:$C$39,MATCH(C13,RUB!$B$5:$B$39,0)))</f>
        <v/>
      </c>
      <c r="E13" s="183"/>
      <c r="F13" s="195"/>
      <c r="G13" s="126">
        <f t="shared" ca="1" si="0"/>
        <v>0</v>
      </c>
    </row>
    <row r="14" spans="1:7" ht="15" customHeight="1" x14ac:dyDescent="0.2">
      <c r="A14" s="173"/>
      <c r="B14" s="178"/>
      <c r="C14" s="176"/>
      <c r="D14" s="17" t="str">
        <f>IF(C14=0,"",INDEX(RUB!$C$5:$C$39,MATCH(C14,RUB!$B$5:$B$39,0)))</f>
        <v/>
      </c>
      <c r="E14" s="183"/>
      <c r="F14" s="196"/>
      <c r="G14" s="126">
        <f t="shared" ca="1" si="0"/>
        <v>0</v>
      </c>
    </row>
    <row r="15" spans="1:7" s="4" customFormat="1" ht="15" customHeight="1" x14ac:dyDescent="0.2">
      <c r="A15" s="173"/>
      <c r="B15" s="178"/>
      <c r="C15" s="176"/>
      <c r="D15" s="17" t="str">
        <f>IF(C15=0,"",INDEX(RUB!$C$5:$C$39,MATCH(C15,RUB!$B$5:$B$39,0)))</f>
        <v/>
      </c>
      <c r="E15" s="183"/>
      <c r="F15" s="195"/>
      <c r="G15" s="126">
        <f t="shared" ca="1" si="0"/>
        <v>0</v>
      </c>
    </row>
    <row r="16" spans="1:7" ht="15" customHeight="1" x14ac:dyDescent="0.2">
      <c r="A16" s="173"/>
      <c r="B16" s="178"/>
      <c r="C16" s="176"/>
      <c r="D16" s="17" t="str">
        <f>IF(C16=0,"",INDEX(RUB!$C$5:$C$39,MATCH(C16,RUB!$B$5:$B$39,0)))</f>
        <v/>
      </c>
      <c r="E16" s="184"/>
      <c r="F16" s="196"/>
      <c r="G16" s="126">
        <f t="shared" ca="1" si="0"/>
        <v>0</v>
      </c>
    </row>
    <row r="17" spans="1:8" ht="15" customHeight="1" x14ac:dyDescent="0.2">
      <c r="A17" s="173"/>
      <c r="B17" s="178"/>
      <c r="C17" s="176"/>
      <c r="D17" s="17" t="str">
        <f>IF(C17=0,"",INDEX(RUB!$C$5:$C$39,MATCH(C17,RUB!$B$5:$B$39,0)))</f>
        <v/>
      </c>
      <c r="E17" s="183"/>
      <c r="F17" s="195"/>
      <c r="G17" s="126">
        <f t="shared" ca="1" si="0"/>
        <v>0</v>
      </c>
    </row>
    <row r="18" spans="1:8" ht="15" customHeight="1" x14ac:dyDescent="0.2">
      <c r="A18" s="173"/>
      <c r="B18" s="178"/>
      <c r="C18" s="176"/>
      <c r="D18" s="17" t="str">
        <f>IF(C18=0,"",INDEX(RUB!$C$5:$C$39,MATCH(C18,RUB!$B$5:$B$39,0)))</f>
        <v/>
      </c>
      <c r="E18" s="183"/>
      <c r="F18" s="196"/>
      <c r="G18" s="126">
        <f t="shared" ca="1" si="0"/>
        <v>0</v>
      </c>
    </row>
    <row r="19" spans="1:8" ht="15" customHeight="1" x14ac:dyDescent="0.2">
      <c r="A19" s="173"/>
      <c r="B19" s="178"/>
      <c r="C19" s="176"/>
      <c r="D19" s="17" t="str">
        <f>IF(C19=0,"",INDEX(RUB!$C$5:$C$39,MATCH(C19,RUB!$B$5:$B$39,0)))</f>
        <v/>
      </c>
      <c r="E19" s="183"/>
      <c r="F19" s="196"/>
      <c r="G19" s="126">
        <f t="shared" ca="1" si="0"/>
        <v>0</v>
      </c>
      <c r="H19" s="2"/>
    </row>
    <row r="20" spans="1:8" ht="15" customHeight="1" x14ac:dyDescent="0.2">
      <c r="A20" s="173"/>
      <c r="B20" s="178"/>
      <c r="C20" s="176"/>
      <c r="D20" s="17" t="str">
        <f>IF(C20=0,"",INDEX(RUB!$C$5:$C$39,MATCH(C20,RUB!$B$5:$B$39,0)))</f>
        <v/>
      </c>
      <c r="E20" s="183"/>
      <c r="F20" s="184"/>
      <c r="G20" s="126">
        <f t="shared" ca="1" si="0"/>
        <v>0</v>
      </c>
      <c r="H20" s="2"/>
    </row>
    <row r="21" spans="1:8" ht="15" customHeight="1" x14ac:dyDescent="0.2">
      <c r="A21" s="173"/>
      <c r="B21" s="178"/>
      <c r="C21" s="176"/>
      <c r="D21" s="17" t="str">
        <f>IF(C21=0,"",INDEX(RUB!$C$5:$C$39,MATCH(C21,RUB!$B$5:$B$39,0)))</f>
        <v/>
      </c>
      <c r="E21" s="183"/>
      <c r="F21" s="196"/>
      <c r="G21" s="126">
        <f t="shared" ca="1" si="0"/>
        <v>0</v>
      </c>
    </row>
    <row r="22" spans="1:8" ht="15" customHeight="1" x14ac:dyDescent="0.2">
      <c r="A22" s="173"/>
      <c r="B22" s="189"/>
      <c r="C22" s="176"/>
      <c r="D22" s="17" t="str">
        <f>IF(C22=0,"",INDEX(RUB!$C$5:$C$39,MATCH(C22,RUB!$B$5:$B$39,0)))</f>
        <v/>
      </c>
      <c r="E22" s="183"/>
      <c r="F22" s="184"/>
      <c r="G22" s="126">
        <f t="shared" ca="1" si="0"/>
        <v>0</v>
      </c>
    </row>
    <row r="23" spans="1:8" ht="15" customHeight="1" x14ac:dyDescent="0.2">
      <c r="A23" s="173"/>
      <c r="B23" s="178"/>
      <c r="C23" s="176"/>
      <c r="D23" s="17" t="str">
        <f>IF(C23=0,"",INDEX(RUB!$C$5:$C$39,MATCH(C23,RUB!$B$5:$B$39,0)))</f>
        <v/>
      </c>
      <c r="E23" s="183"/>
      <c r="F23" s="184"/>
      <c r="G23" s="126">
        <f t="shared" ca="1" si="0"/>
        <v>0</v>
      </c>
    </row>
    <row r="24" spans="1:8" ht="15" customHeight="1" x14ac:dyDescent="0.2">
      <c r="A24" s="173"/>
      <c r="B24" s="178"/>
      <c r="C24" s="176"/>
      <c r="D24" s="17" t="str">
        <f>IF(C24=0,"",INDEX(RUB!$C$5:$C$39,MATCH(C24,RUB!$B$5:$B$39,0)))</f>
        <v/>
      </c>
      <c r="E24" s="183"/>
      <c r="F24" s="184"/>
      <c r="G24" s="126">
        <f t="shared" ca="1" si="0"/>
        <v>0</v>
      </c>
    </row>
    <row r="25" spans="1:8" ht="15" customHeight="1" x14ac:dyDescent="0.2">
      <c r="A25" s="173"/>
      <c r="B25" s="178"/>
      <c r="C25" s="176"/>
      <c r="D25" s="17" t="str">
        <f>IF(C25=0,"",INDEX(RUB!$C$5:$C$39,MATCH(C25,RUB!$B$5:$B$39,0)))</f>
        <v/>
      </c>
      <c r="E25" s="183"/>
      <c r="F25" s="184"/>
      <c r="G25" s="126">
        <f t="shared" ca="1" si="0"/>
        <v>0</v>
      </c>
    </row>
    <row r="26" spans="1:8" ht="15" customHeight="1" x14ac:dyDescent="0.2">
      <c r="A26" s="173"/>
      <c r="B26" s="178"/>
      <c r="C26" s="176"/>
      <c r="D26" s="17" t="str">
        <f>IF(C26=0,"",INDEX(RUB!$C$5:$C$39,MATCH(C26,RUB!$B$5:$B$39,0)))</f>
        <v/>
      </c>
      <c r="E26" s="183"/>
      <c r="F26" s="184"/>
      <c r="G26" s="126">
        <f t="shared" ca="1" si="0"/>
        <v>0</v>
      </c>
    </row>
    <row r="27" spans="1:8" ht="15" customHeight="1" x14ac:dyDescent="0.2">
      <c r="A27" s="173"/>
      <c r="B27" s="178"/>
      <c r="C27" s="176"/>
      <c r="D27" s="17" t="str">
        <f>IF(C27=0,"",INDEX(RUB!$C$5:$C$39,MATCH(C27,RUB!$B$5:$B$39,0)))</f>
        <v/>
      </c>
      <c r="E27" s="183"/>
      <c r="F27" s="184"/>
      <c r="G27" s="126">
        <f t="shared" ca="1" si="0"/>
        <v>0</v>
      </c>
    </row>
    <row r="28" spans="1:8" ht="15" customHeight="1" thickBot="1" x14ac:dyDescent="0.25">
      <c r="A28" s="173"/>
      <c r="B28" s="178"/>
      <c r="C28" s="176"/>
      <c r="D28" s="17" t="str">
        <f>IF(C28=0,"",INDEX(RUB!$C$5:$C$39,MATCH(C28,RUB!$B$5:$B$39,0)))</f>
        <v/>
      </c>
      <c r="E28" s="183"/>
      <c r="F28" s="184"/>
      <c r="G28" s="126">
        <f t="shared" ca="1" si="0"/>
        <v>0</v>
      </c>
    </row>
    <row r="29" spans="1:8" ht="15" customHeight="1" thickBot="1" x14ac:dyDescent="0.25">
      <c r="A29" s="22"/>
      <c r="B29" s="10"/>
      <c r="C29" s="10"/>
      <c r="D29" s="25"/>
      <c r="E29" s="12">
        <f ca="1">SUM(E7:E28)</f>
        <v>0</v>
      </c>
      <c r="F29" s="12">
        <f>SUM(F7:F28)</f>
        <v>0</v>
      </c>
      <c r="G29" s="12">
        <f ca="1"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RUB!$B$4:$B$39</xm:f>
          </x14:formula1>
          <xm:sqref>C8:C28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30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3" t="str">
        <f>NOV!A1</f>
        <v>COMITE BOULISTE DEPARTEMENTAL DE SEINE-MARITIME</v>
      </c>
      <c r="B1" s="203"/>
      <c r="C1" s="203"/>
      <c r="D1" s="203"/>
      <c r="E1" s="203"/>
      <c r="F1" s="203"/>
      <c r="G1" s="203"/>
    </row>
    <row r="2" spans="1:7" ht="18" customHeight="1" x14ac:dyDescent="0.2">
      <c r="A2" s="204" t="s">
        <v>51</v>
      </c>
      <c r="B2" s="204"/>
      <c r="C2" s="204"/>
      <c r="D2" s="113" t="s">
        <v>59</v>
      </c>
      <c r="E2" s="23"/>
      <c r="F2" s="113">
        <f ca="1">JANV!F2</f>
        <v>2024</v>
      </c>
      <c r="G2" s="113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28" t="s">
        <v>6</v>
      </c>
    </row>
    <row r="5" spans="1:7" ht="15" customHeight="1" x14ac:dyDescent="0.2">
      <c r="A5" s="21"/>
      <c r="B5" s="7"/>
      <c r="C5" s="7"/>
      <c r="D5" s="19" t="s">
        <v>72</v>
      </c>
      <c r="E5" s="8"/>
      <c r="F5" s="9"/>
      <c r="G5" s="127">
        <f ca="1">AVR!G29</f>
        <v>0</v>
      </c>
    </row>
    <row r="6" spans="1:7" ht="15" customHeight="1" x14ac:dyDescent="0.2">
      <c r="A6" s="171"/>
      <c r="B6" s="174"/>
      <c r="C6" s="174"/>
      <c r="D6" s="20"/>
      <c r="E6" s="180"/>
      <c r="F6" s="183"/>
      <c r="G6" s="125">
        <f ca="1">G5</f>
        <v>0</v>
      </c>
    </row>
    <row r="7" spans="1:7" ht="15" customHeight="1" x14ac:dyDescent="0.2">
      <c r="A7" s="173"/>
      <c r="B7" s="178"/>
      <c r="C7" s="176"/>
      <c r="D7" s="17"/>
      <c r="E7" s="181"/>
      <c r="F7" s="183"/>
      <c r="G7" s="126">
        <f ca="1">G5+E7+F7</f>
        <v>0</v>
      </c>
    </row>
    <row r="8" spans="1:7" ht="15" customHeight="1" x14ac:dyDescent="0.2">
      <c r="A8" s="173">
        <v>45782</v>
      </c>
      <c r="B8" s="178"/>
      <c r="C8" s="176">
        <v>2036</v>
      </c>
      <c r="D8" s="17" t="str">
        <f>IF(C8=0,"",INDEX(RUB!$C$5:$C$39,MATCH(C8,RUB!$B$5:$B$39,0)))</f>
        <v>Frais de banque</v>
      </c>
      <c r="E8" s="181">
        <f ca="1">IF(TODAY()&gt;=A8,-5,0)</f>
        <v>0</v>
      </c>
      <c r="F8" s="183"/>
      <c r="G8" s="126">
        <f t="shared" ref="G8:G28" ca="1" si="0">G7+E8+F8</f>
        <v>0</v>
      </c>
    </row>
    <row r="9" spans="1:7" ht="15" customHeight="1" x14ac:dyDescent="0.2">
      <c r="A9" s="173"/>
      <c r="B9" s="175"/>
      <c r="C9" s="176"/>
      <c r="D9" s="17" t="str">
        <f>IF(C9=0,"",INDEX(RUB!$C$5:$C$39,MATCH(C9,RUB!$B$5:$B$39,0)))</f>
        <v/>
      </c>
      <c r="E9" s="183"/>
      <c r="F9" s="183"/>
      <c r="G9" s="126">
        <f t="shared" ca="1" si="0"/>
        <v>0</v>
      </c>
    </row>
    <row r="10" spans="1:7" ht="15" customHeight="1" x14ac:dyDescent="0.2">
      <c r="A10" s="173"/>
      <c r="B10" s="175"/>
      <c r="C10" s="176"/>
      <c r="D10" s="17"/>
      <c r="E10" s="183"/>
      <c r="F10" s="183"/>
      <c r="G10" s="126">
        <f t="shared" ca="1" si="0"/>
        <v>0</v>
      </c>
    </row>
    <row r="11" spans="1:7" ht="15" customHeight="1" x14ac:dyDescent="0.2">
      <c r="A11" s="173"/>
      <c r="B11" s="175"/>
      <c r="C11" s="190"/>
      <c r="D11" s="3"/>
      <c r="E11" s="183"/>
      <c r="F11" s="183"/>
      <c r="G11" s="126">
        <f t="shared" ca="1" si="0"/>
        <v>0</v>
      </c>
    </row>
    <row r="12" spans="1:7" ht="15" customHeight="1" x14ac:dyDescent="0.2">
      <c r="A12" s="173"/>
      <c r="B12" s="175"/>
      <c r="C12" s="190"/>
      <c r="D12" s="3"/>
      <c r="E12" s="183"/>
      <c r="F12" s="183"/>
      <c r="G12" s="126">
        <f t="shared" ca="1" si="0"/>
        <v>0</v>
      </c>
    </row>
    <row r="13" spans="1:7" ht="15" customHeight="1" x14ac:dyDescent="0.2">
      <c r="A13" s="173"/>
      <c r="B13" s="175"/>
      <c r="C13" s="190"/>
      <c r="D13" s="3"/>
      <c r="E13" s="183"/>
      <c r="F13" s="183"/>
      <c r="G13" s="126">
        <f t="shared" ca="1" si="0"/>
        <v>0</v>
      </c>
    </row>
    <row r="14" spans="1:7" ht="15" customHeight="1" x14ac:dyDescent="0.2">
      <c r="A14" s="173"/>
      <c r="B14" s="175"/>
      <c r="C14" s="190"/>
      <c r="D14" s="3"/>
      <c r="E14" s="183"/>
      <c r="F14" s="183"/>
      <c r="G14" s="126">
        <f t="shared" ca="1" si="0"/>
        <v>0</v>
      </c>
    </row>
    <row r="15" spans="1:7" s="4" customFormat="1" ht="15" customHeight="1" x14ac:dyDescent="0.2">
      <c r="A15" s="173"/>
      <c r="B15" s="175"/>
      <c r="C15" s="190"/>
      <c r="D15" s="3"/>
      <c r="E15" s="183"/>
      <c r="F15" s="183"/>
      <c r="G15" s="126">
        <f t="shared" ca="1" si="0"/>
        <v>0</v>
      </c>
    </row>
    <row r="16" spans="1:7" ht="15" customHeight="1" x14ac:dyDescent="0.2">
      <c r="A16" s="173"/>
      <c r="B16" s="175"/>
      <c r="C16" s="197"/>
      <c r="D16" s="13"/>
      <c r="E16" s="184"/>
      <c r="F16" s="184"/>
      <c r="G16" s="126">
        <f t="shared" ca="1" si="0"/>
        <v>0</v>
      </c>
    </row>
    <row r="17" spans="1:8" ht="15" customHeight="1" x14ac:dyDescent="0.2">
      <c r="A17" s="173"/>
      <c r="B17" s="175"/>
      <c r="C17" s="190"/>
      <c r="D17" s="3"/>
      <c r="E17" s="183"/>
      <c r="F17" s="183"/>
      <c r="G17" s="126">
        <f t="shared" ca="1" si="0"/>
        <v>0</v>
      </c>
    </row>
    <row r="18" spans="1:8" ht="15" customHeight="1" x14ac:dyDescent="0.2">
      <c r="A18" s="173"/>
      <c r="B18" s="175"/>
      <c r="C18" s="190"/>
      <c r="D18" s="3"/>
      <c r="E18" s="183"/>
      <c r="F18" s="184"/>
      <c r="G18" s="126">
        <f t="shared" ca="1" si="0"/>
        <v>0</v>
      </c>
    </row>
    <row r="19" spans="1:8" ht="15" customHeight="1" x14ac:dyDescent="0.2">
      <c r="A19" s="173"/>
      <c r="B19" s="175"/>
      <c r="C19" s="190"/>
      <c r="D19" s="13"/>
      <c r="E19" s="183"/>
      <c r="F19" s="184"/>
      <c r="G19" s="126">
        <f t="shared" ca="1" si="0"/>
        <v>0</v>
      </c>
      <c r="H19" s="2"/>
    </row>
    <row r="20" spans="1:8" ht="15" customHeight="1" x14ac:dyDescent="0.2">
      <c r="A20" s="173"/>
      <c r="B20" s="175"/>
      <c r="C20" s="190"/>
      <c r="D20" s="3"/>
      <c r="E20" s="183"/>
      <c r="F20" s="184"/>
      <c r="G20" s="126">
        <f t="shared" ca="1" si="0"/>
        <v>0</v>
      </c>
      <c r="H20" s="2"/>
    </row>
    <row r="21" spans="1:8" ht="15" customHeight="1" x14ac:dyDescent="0.2">
      <c r="A21" s="173"/>
      <c r="B21" s="175"/>
      <c r="C21" s="190"/>
      <c r="D21" s="3"/>
      <c r="E21" s="183"/>
      <c r="F21" s="196"/>
      <c r="G21" s="126">
        <f t="shared" ca="1" si="0"/>
        <v>0</v>
      </c>
    </row>
    <row r="22" spans="1:8" ht="15" customHeight="1" x14ac:dyDescent="0.2">
      <c r="A22" s="173"/>
      <c r="B22" s="177"/>
      <c r="C22" s="190"/>
      <c r="D22" s="3"/>
      <c r="E22" s="183"/>
      <c r="F22" s="184"/>
      <c r="G22" s="126">
        <f t="shared" ca="1" si="0"/>
        <v>0</v>
      </c>
    </row>
    <row r="23" spans="1:8" ht="15" customHeight="1" x14ac:dyDescent="0.2">
      <c r="A23" s="173"/>
      <c r="B23" s="175"/>
      <c r="C23" s="190"/>
      <c r="D23" s="3"/>
      <c r="E23" s="183"/>
      <c r="F23" s="184"/>
      <c r="G23" s="126">
        <f t="shared" ca="1" si="0"/>
        <v>0</v>
      </c>
    </row>
    <row r="24" spans="1:8" ht="15" customHeight="1" x14ac:dyDescent="0.2">
      <c r="A24" s="173"/>
      <c r="B24" s="175"/>
      <c r="C24" s="190"/>
      <c r="D24" s="3"/>
      <c r="E24" s="183"/>
      <c r="F24" s="184"/>
      <c r="G24" s="126">
        <f t="shared" ca="1" si="0"/>
        <v>0</v>
      </c>
    </row>
    <row r="25" spans="1:8" ht="15" customHeight="1" x14ac:dyDescent="0.2">
      <c r="A25" s="173"/>
      <c r="B25" s="175"/>
      <c r="C25" s="190"/>
      <c r="D25" s="3"/>
      <c r="E25" s="183"/>
      <c r="F25" s="184"/>
      <c r="G25" s="126">
        <f t="shared" ca="1" si="0"/>
        <v>0</v>
      </c>
    </row>
    <row r="26" spans="1:8" ht="15" customHeight="1" x14ac:dyDescent="0.2">
      <c r="A26" s="173"/>
      <c r="B26" s="175"/>
      <c r="C26" s="190"/>
      <c r="D26" s="3"/>
      <c r="E26" s="183"/>
      <c r="F26" s="184"/>
      <c r="G26" s="126">
        <f t="shared" ca="1" si="0"/>
        <v>0</v>
      </c>
    </row>
    <row r="27" spans="1:8" ht="15" customHeight="1" x14ac:dyDescent="0.2">
      <c r="A27" s="173"/>
      <c r="B27" s="175"/>
      <c r="C27" s="190"/>
      <c r="D27" s="3"/>
      <c r="E27" s="183"/>
      <c r="F27" s="184"/>
      <c r="G27" s="126">
        <f t="shared" ca="1" si="0"/>
        <v>0</v>
      </c>
    </row>
    <row r="28" spans="1:8" ht="15" customHeight="1" thickBot="1" x14ac:dyDescent="0.25">
      <c r="A28" s="173"/>
      <c r="B28" s="179"/>
      <c r="C28" s="190"/>
      <c r="D28" s="3"/>
      <c r="E28" s="183"/>
      <c r="F28" s="184"/>
      <c r="G28" s="126">
        <f t="shared" ca="1" si="0"/>
        <v>0</v>
      </c>
    </row>
    <row r="29" spans="1:8" ht="15" customHeight="1" thickBot="1" x14ac:dyDescent="0.25">
      <c r="A29" s="22"/>
      <c r="B29" s="10"/>
      <c r="C29" s="10"/>
      <c r="D29" s="11"/>
      <c r="E29" s="12">
        <f ca="1">SUM(E7:E28)</f>
        <v>0</v>
      </c>
      <c r="F29" s="12">
        <f>SUM(F7:F28)</f>
        <v>0</v>
      </c>
      <c r="G29" s="12">
        <f ca="1"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RUB!$B$4:$B$39</xm:f>
          </x14:formula1>
          <xm:sqref>C8:C9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30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3" t="str">
        <f>NOV!A1</f>
        <v>COMITE BOULISTE DEPARTEMENTAL DE SEINE-MARITIME</v>
      </c>
      <c r="B1" s="203"/>
      <c r="C1" s="203"/>
      <c r="D1" s="203"/>
      <c r="E1" s="203"/>
      <c r="F1" s="203"/>
      <c r="G1" s="203"/>
    </row>
    <row r="2" spans="1:7" ht="18" customHeight="1" x14ac:dyDescent="0.2">
      <c r="A2" s="204" t="s">
        <v>51</v>
      </c>
      <c r="B2" s="204"/>
      <c r="C2" s="204"/>
      <c r="D2" s="113" t="s">
        <v>60</v>
      </c>
      <c r="E2" s="23"/>
      <c r="F2" s="113">
        <f ca="1">JANV!F2</f>
        <v>2024</v>
      </c>
      <c r="G2" s="113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28" t="s">
        <v>6</v>
      </c>
    </row>
    <row r="5" spans="1:7" ht="15" customHeight="1" x14ac:dyDescent="0.2">
      <c r="A5" s="21"/>
      <c r="B5" s="7"/>
      <c r="C5" s="7"/>
      <c r="D5" s="19" t="s">
        <v>76</v>
      </c>
      <c r="E5" s="8"/>
      <c r="F5" s="9"/>
      <c r="G5" s="127">
        <f ca="1">MAI!G29</f>
        <v>0</v>
      </c>
    </row>
    <row r="6" spans="1:7" ht="15" customHeight="1" x14ac:dyDescent="0.2">
      <c r="A6" s="171"/>
      <c r="B6" s="174"/>
      <c r="C6" s="174"/>
      <c r="D6" s="20"/>
      <c r="E6" s="180"/>
      <c r="F6" s="193"/>
      <c r="G6" s="125">
        <f ca="1">G5</f>
        <v>0</v>
      </c>
    </row>
    <row r="7" spans="1:7" ht="15" customHeight="1" x14ac:dyDescent="0.2">
      <c r="A7" s="173"/>
      <c r="B7" s="179"/>
      <c r="C7" s="176"/>
      <c r="D7" s="17"/>
      <c r="E7" s="181"/>
      <c r="F7" s="181"/>
      <c r="G7" s="126">
        <f ca="1">G5+E7+F7</f>
        <v>0</v>
      </c>
    </row>
    <row r="8" spans="1:7" ht="15" customHeight="1" x14ac:dyDescent="0.2">
      <c r="A8" s="173">
        <v>45813</v>
      </c>
      <c r="B8" s="179"/>
      <c r="C8" s="176">
        <v>2037</v>
      </c>
      <c r="D8" s="17" t="str">
        <f>IF(C8=0,"",INDEX(RUB!$C$5:$C$39,MATCH(C8,RUB!$B$5:$B$39,0)))</f>
        <v>Frais de banque</v>
      </c>
      <c r="E8" s="183">
        <f ca="1">IF(TODAY()&gt;=A8,-5,0)</f>
        <v>0</v>
      </c>
      <c r="F8" s="183"/>
      <c r="G8" s="126">
        <f t="shared" ref="G8:G28" ca="1" si="0">G7+E8+F8</f>
        <v>0</v>
      </c>
    </row>
    <row r="9" spans="1:7" ht="15" customHeight="1" x14ac:dyDescent="0.2">
      <c r="A9" s="173"/>
      <c r="B9" s="175"/>
      <c r="C9" s="176"/>
      <c r="D9" s="17" t="str">
        <f>IF(C9=0,"",INDEX(RUB!$C$5:$C$39,MATCH(C9,RUB!$B$5:$B$39,0)))</f>
        <v/>
      </c>
      <c r="E9" s="183"/>
      <c r="F9" s="183"/>
      <c r="G9" s="126">
        <f t="shared" ca="1" si="0"/>
        <v>0</v>
      </c>
    </row>
    <row r="10" spans="1:7" ht="15" customHeight="1" x14ac:dyDescent="0.2">
      <c r="A10" s="173"/>
      <c r="B10" s="179"/>
      <c r="C10" s="176"/>
      <c r="D10" s="17" t="str">
        <f>IF(C10=0,"",INDEX(RUB!$C$5:$C$39,MATCH(C10,RUB!$B$5:$B$39,0)))</f>
        <v/>
      </c>
      <c r="E10" s="183"/>
      <c r="F10" s="184"/>
      <c r="G10" s="126">
        <f t="shared" ca="1" si="0"/>
        <v>0</v>
      </c>
    </row>
    <row r="11" spans="1:7" ht="15" customHeight="1" x14ac:dyDescent="0.2">
      <c r="A11" s="173"/>
      <c r="B11" s="175"/>
      <c r="C11" s="176"/>
      <c r="D11" s="17" t="str">
        <f>IF(C11=0,"",INDEX(RUB!$C$5:$C$39,MATCH(C11,RUB!$B$5:$B$39,0)))</f>
        <v/>
      </c>
      <c r="E11" s="183"/>
      <c r="F11" s="184"/>
      <c r="G11" s="126">
        <f t="shared" ca="1" si="0"/>
        <v>0</v>
      </c>
    </row>
    <row r="12" spans="1:7" ht="15" customHeight="1" x14ac:dyDescent="0.2">
      <c r="A12" s="173"/>
      <c r="B12" s="179"/>
      <c r="C12" s="176"/>
      <c r="D12" s="17" t="str">
        <f>IF(C12=0,"",INDEX(RUB!$C$5:$C$39,MATCH(C12,RUB!$B$5:$B$39,0)))</f>
        <v/>
      </c>
      <c r="E12" s="183"/>
      <c r="F12" s="184"/>
      <c r="G12" s="126">
        <f t="shared" ca="1" si="0"/>
        <v>0</v>
      </c>
    </row>
    <row r="13" spans="1:7" ht="15" customHeight="1" x14ac:dyDescent="0.2">
      <c r="A13" s="173"/>
      <c r="B13" s="179"/>
      <c r="C13" s="176"/>
      <c r="D13" s="17" t="str">
        <f>IF(C13=0,"",INDEX(RUB!$C$5:$C$39,MATCH(C13,RUB!$B$5:$B$39,0)))</f>
        <v/>
      </c>
      <c r="E13" s="183"/>
      <c r="F13" s="183"/>
      <c r="G13" s="126">
        <f t="shared" ca="1" si="0"/>
        <v>0</v>
      </c>
    </row>
    <row r="14" spans="1:7" ht="15" customHeight="1" x14ac:dyDescent="0.2">
      <c r="A14" s="173"/>
      <c r="B14" s="179"/>
      <c r="C14" s="176"/>
      <c r="D14" s="17" t="str">
        <f>IF(C14=0,"",INDEX(RUB!$C$5:$C$39,MATCH(C14,RUB!$B$5:$B$39,0)))</f>
        <v/>
      </c>
      <c r="E14" s="183"/>
      <c r="F14" s="184"/>
      <c r="G14" s="126">
        <f t="shared" ca="1" si="0"/>
        <v>0</v>
      </c>
    </row>
    <row r="15" spans="1:7" s="4" customFormat="1" ht="15" customHeight="1" x14ac:dyDescent="0.2">
      <c r="A15" s="173"/>
      <c r="B15" s="179"/>
      <c r="C15" s="176"/>
      <c r="D15" s="17" t="str">
        <f>IF(C15=0,"",INDEX(RUB!$C$5:$C$39,MATCH(C15,RUB!$B$5:$B$39,0)))</f>
        <v/>
      </c>
      <c r="E15" s="183"/>
      <c r="F15" s="183"/>
      <c r="G15" s="126">
        <f t="shared" ca="1" si="0"/>
        <v>0</v>
      </c>
    </row>
    <row r="16" spans="1:7" ht="15" customHeight="1" x14ac:dyDescent="0.2">
      <c r="A16" s="173"/>
      <c r="B16" s="179"/>
      <c r="C16" s="176"/>
      <c r="D16" s="17" t="str">
        <f>IF(C16=0,"",INDEX(RUB!$C$5:$C$39,MATCH(C16,RUB!$B$5:$B$39,0)))</f>
        <v/>
      </c>
      <c r="E16" s="184"/>
      <c r="F16" s="184"/>
      <c r="G16" s="126">
        <f t="shared" ca="1" si="0"/>
        <v>0</v>
      </c>
    </row>
    <row r="17" spans="1:8" ht="15" customHeight="1" x14ac:dyDescent="0.2">
      <c r="A17" s="173"/>
      <c r="B17" s="179"/>
      <c r="C17" s="176"/>
      <c r="D17" s="17" t="str">
        <f>IF(C17=0,"",INDEX(RUB!$C$5:$C$39,MATCH(C17,RUB!$B$5:$B$39,0)))</f>
        <v/>
      </c>
      <c r="E17" s="183"/>
      <c r="F17" s="183"/>
      <c r="G17" s="126">
        <f t="shared" ca="1" si="0"/>
        <v>0</v>
      </c>
    </row>
    <row r="18" spans="1:8" ht="15" customHeight="1" x14ac:dyDescent="0.2">
      <c r="A18" s="173"/>
      <c r="B18" s="179"/>
      <c r="C18" s="176"/>
      <c r="D18" s="17" t="str">
        <f>IF(C18=0,"",INDEX(RUB!$C$5:$C$39,MATCH(C18,RUB!$B$5:$B$39,0)))</f>
        <v/>
      </c>
      <c r="E18" s="183"/>
      <c r="F18" s="184"/>
      <c r="G18" s="126">
        <f t="shared" ca="1" si="0"/>
        <v>0</v>
      </c>
    </row>
    <row r="19" spans="1:8" ht="15" customHeight="1" x14ac:dyDescent="0.2">
      <c r="A19" s="173"/>
      <c r="B19" s="179"/>
      <c r="C19" s="176"/>
      <c r="D19" s="17" t="str">
        <f>IF(C19=0,"",INDEX(RUB!$C$5:$C$39,MATCH(C19,RUB!$B$5:$B$39,0)))</f>
        <v/>
      </c>
      <c r="E19" s="183"/>
      <c r="F19" s="184"/>
      <c r="G19" s="126">
        <f t="shared" ca="1" si="0"/>
        <v>0</v>
      </c>
      <c r="H19" s="2"/>
    </row>
    <row r="20" spans="1:8" ht="15" customHeight="1" x14ac:dyDescent="0.2">
      <c r="A20" s="173"/>
      <c r="B20" s="179"/>
      <c r="C20" s="176"/>
      <c r="D20" s="17" t="str">
        <f>IF(C20=0,"",INDEX(RUB!$C$5:$C$39,MATCH(C20,RUB!$B$5:$B$39,0)))</f>
        <v/>
      </c>
      <c r="E20" s="183"/>
      <c r="F20" s="184"/>
      <c r="G20" s="126">
        <f t="shared" ca="1" si="0"/>
        <v>0</v>
      </c>
      <c r="H20" s="2"/>
    </row>
    <row r="21" spans="1:8" ht="15" customHeight="1" x14ac:dyDescent="0.2">
      <c r="A21" s="173"/>
      <c r="B21" s="179"/>
      <c r="C21" s="176"/>
      <c r="D21" s="17" t="str">
        <f>IF(C21=0,"",INDEX(RUB!$C$5:$C$39,MATCH(C21,RUB!$B$5:$B$39,0)))</f>
        <v/>
      </c>
      <c r="E21" s="183"/>
      <c r="F21" s="184"/>
      <c r="G21" s="126">
        <f t="shared" ca="1" si="0"/>
        <v>0</v>
      </c>
    </row>
    <row r="22" spans="1:8" ht="15" customHeight="1" x14ac:dyDescent="0.2">
      <c r="A22" s="173"/>
      <c r="B22" s="198"/>
      <c r="C22" s="176"/>
      <c r="D22" s="17" t="str">
        <f>IF(C22=0,"",INDEX(RUB!$C$5:$C$39,MATCH(C22,RUB!$B$5:$B$39,0)))</f>
        <v/>
      </c>
      <c r="E22" s="183"/>
      <c r="F22" s="184"/>
      <c r="G22" s="126">
        <f t="shared" ca="1" si="0"/>
        <v>0</v>
      </c>
    </row>
    <row r="23" spans="1:8" ht="15" customHeight="1" x14ac:dyDescent="0.2">
      <c r="A23" s="173"/>
      <c r="B23" s="179"/>
      <c r="C23" s="176"/>
      <c r="D23" s="17" t="str">
        <f>IF(C23=0,"",INDEX(RUB!$C$5:$C$39,MATCH(C23,RUB!$B$5:$B$39,0)))</f>
        <v/>
      </c>
      <c r="E23" s="183"/>
      <c r="F23" s="184"/>
      <c r="G23" s="126">
        <f t="shared" ca="1" si="0"/>
        <v>0</v>
      </c>
    </row>
    <row r="24" spans="1:8" ht="15" customHeight="1" x14ac:dyDescent="0.2">
      <c r="A24" s="173"/>
      <c r="B24" s="179"/>
      <c r="C24" s="176"/>
      <c r="D24" s="17" t="str">
        <f>IF(C24=0,"",INDEX(RUB!$C$5:$C$39,MATCH(C24,RUB!$B$5:$B$39,0)))</f>
        <v/>
      </c>
      <c r="E24" s="183"/>
      <c r="F24" s="184"/>
      <c r="G24" s="126">
        <f t="shared" ca="1" si="0"/>
        <v>0</v>
      </c>
    </row>
    <row r="25" spans="1:8" ht="15" customHeight="1" x14ac:dyDescent="0.2">
      <c r="A25" s="173"/>
      <c r="B25" s="179"/>
      <c r="C25" s="176"/>
      <c r="D25" s="17" t="str">
        <f>IF(C25=0,"",INDEX(RUB!$C$5:$C$39,MATCH(C25,RUB!$B$5:$B$39,0)))</f>
        <v/>
      </c>
      <c r="E25" s="183"/>
      <c r="F25" s="184"/>
      <c r="G25" s="126">
        <f t="shared" ca="1" si="0"/>
        <v>0</v>
      </c>
    </row>
    <row r="26" spans="1:8" ht="15" customHeight="1" x14ac:dyDescent="0.2">
      <c r="A26" s="173"/>
      <c r="B26" s="179"/>
      <c r="C26" s="176"/>
      <c r="D26" s="17" t="str">
        <f>IF(C26=0,"",INDEX(RUB!$C$5:$C$39,MATCH(C26,RUB!$B$5:$B$39,0)))</f>
        <v/>
      </c>
      <c r="E26" s="183"/>
      <c r="F26" s="184"/>
      <c r="G26" s="126">
        <f t="shared" ca="1" si="0"/>
        <v>0</v>
      </c>
    </row>
    <row r="27" spans="1:8" ht="15" customHeight="1" x14ac:dyDescent="0.2">
      <c r="A27" s="173"/>
      <c r="B27" s="179"/>
      <c r="C27" s="176"/>
      <c r="D27" s="17" t="str">
        <f>IF(C27=0,"",INDEX(RUB!$C$5:$C$39,MATCH(C27,RUB!$B$5:$B$39,0)))</f>
        <v/>
      </c>
      <c r="E27" s="183"/>
      <c r="F27" s="184"/>
      <c r="G27" s="126">
        <f t="shared" ca="1" si="0"/>
        <v>0</v>
      </c>
    </row>
    <row r="28" spans="1:8" ht="15" customHeight="1" thickBot="1" x14ac:dyDescent="0.25">
      <c r="A28" s="173"/>
      <c r="B28" s="179"/>
      <c r="C28" s="176"/>
      <c r="D28" s="17" t="str">
        <f>IF(C28=0,"",INDEX(RUB!$C$5:$C$39,MATCH(C28,RUB!$B$5:$B$39,0)))</f>
        <v/>
      </c>
      <c r="E28" s="183"/>
      <c r="F28" s="184"/>
      <c r="G28" s="126">
        <f t="shared" ca="1" si="0"/>
        <v>0</v>
      </c>
    </row>
    <row r="29" spans="1:8" ht="15" customHeight="1" thickBot="1" x14ac:dyDescent="0.25">
      <c r="A29" s="22"/>
      <c r="B29" s="10"/>
      <c r="C29" s="10"/>
      <c r="D29" s="11"/>
      <c r="E29" s="12">
        <f ca="1">SUM(E7:E28)</f>
        <v>0</v>
      </c>
      <c r="F29" s="12">
        <f>SUM(F7:F28)</f>
        <v>0</v>
      </c>
      <c r="G29" s="12">
        <f ca="1"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RUB!$B$4:$B$39</xm:f>
          </x14:formula1>
          <xm:sqref>C8:C28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30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3" t="str">
        <f>NOV!A1</f>
        <v>COMITE BOULISTE DEPARTEMENTAL DE SEINE-MARITIME</v>
      </c>
      <c r="B1" s="203"/>
      <c r="C1" s="203"/>
      <c r="D1" s="203"/>
      <c r="E1" s="203"/>
      <c r="F1" s="203"/>
      <c r="G1" s="203"/>
    </row>
    <row r="2" spans="1:7" ht="18" customHeight="1" x14ac:dyDescent="0.2">
      <c r="A2" s="204" t="s">
        <v>51</v>
      </c>
      <c r="B2" s="204"/>
      <c r="C2" s="204"/>
      <c r="D2" s="113" t="s">
        <v>61</v>
      </c>
      <c r="E2" s="23"/>
      <c r="F2" s="113">
        <f ca="1">JANV!F2</f>
        <v>2024</v>
      </c>
      <c r="G2" s="113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28" t="s">
        <v>6</v>
      </c>
    </row>
    <row r="5" spans="1:7" ht="15" customHeight="1" x14ac:dyDescent="0.2">
      <c r="A5" s="21"/>
      <c r="B5" s="7"/>
      <c r="C5" s="7"/>
      <c r="D5" s="19" t="s">
        <v>77</v>
      </c>
      <c r="E5" s="8"/>
      <c r="F5" s="9"/>
      <c r="G5" s="127">
        <f ca="1">JUIN!G29</f>
        <v>0</v>
      </c>
    </row>
    <row r="6" spans="1:7" ht="15" customHeight="1" x14ac:dyDescent="0.2">
      <c r="A6" s="171"/>
      <c r="B6" s="174"/>
      <c r="C6" s="174"/>
      <c r="D6" s="20"/>
      <c r="E6" s="180"/>
      <c r="F6" s="180"/>
      <c r="G6" s="125">
        <f ca="1">G5</f>
        <v>0</v>
      </c>
    </row>
    <row r="7" spans="1:7" ht="15" customHeight="1" x14ac:dyDescent="0.2">
      <c r="A7" s="173"/>
      <c r="B7" s="179"/>
      <c r="C7" s="176"/>
      <c r="D7" s="17"/>
      <c r="E7" s="181"/>
      <c r="F7" s="181"/>
      <c r="G7" s="126">
        <f ca="1">G5+E7+F7</f>
        <v>0</v>
      </c>
    </row>
    <row r="8" spans="1:7" ht="15" customHeight="1" x14ac:dyDescent="0.2">
      <c r="A8" s="173">
        <v>45843</v>
      </c>
      <c r="B8" s="178"/>
      <c r="C8" s="176">
        <v>2038</v>
      </c>
      <c r="D8" s="18" t="str">
        <f>IF(C8=0,"",INDEX(RUB!$C$5:$C$39,MATCH(C8,RUB!$B$5:$B$39,0)))</f>
        <v>Frais de banque</v>
      </c>
      <c r="E8" s="183">
        <f ca="1">IF(TODAY()&gt;=A8,-5,0)</f>
        <v>0</v>
      </c>
      <c r="F8" s="183"/>
      <c r="G8" s="126">
        <f t="shared" ref="G8:G28" ca="1" si="0">G7+E8+F8</f>
        <v>0</v>
      </c>
    </row>
    <row r="9" spans="1:7" ht="15" customHeight="1" x14ac:dyDescent="0.2">
      <c r="A9" s="173"/>
      <c r="B9" s="178"/>
      <c r="C9" s="176"/>
      <c r="D9" s="18" t="str">
        <f>IF(C9=0,"",INDEX(RUB!$C$5:$C$39,MATCH(C9,RUB!$B$5:$B$39,0)))</f>
        <v/>
      </c>
      <c r="E9" s="183"/>
      <c r="F9" s="183"/>
      <c r="G9" s="126">
        <f t="shared" ca="1" si="0"/>
        <v>0</v>
      </c>
    </row>
    <row r="10" spans="1:7" ht="15" customHeight="1" x14ac:dyDescent="0.2">
      <c r="A10" s="173"/>
      <c r="B10" s="178"/>
      <c r="C10" s="176"/>
      <c r="D10" s="18" t="str">
        <f>IF(C10=0,"",INDEX(RUB!$C$5:$C$39,MATCH(C10,RUB!$B$5:$B$39,0)))</f>
        <v/>
      </c>
      <c r="E10" s="183"/>
      <c r="F10" s="184"/>
      <c r="G10" s="126">
        <f t="shared" ca="1" si="0"/>
        <v>0</v>
      </c>
    </row>
    <row r="11" spans="1:7" ht="15" customHeight="1" x14ac:dyDescent="0.2">
      <c r="A11" s="173"/>
      <c r="B11" s="178"/>
      <c r="C11" s="176"/>
      <c r="D11" s="18" t="str">
        <f>IF(C11=0,"",INDEX(RUB!$C$5:$C$39,MATCH(C11,RUB!$B$5:$B$39,0)))</f>
        <v/>
      </c>
      <c r="E11" s="183"/>
      <c r="F11" s="184"/>
      <c r="G11" s="126">
        <f t="shared" ca="1" si="0"/>
        <v>0</v>
      </c>
    </row>
    <row r="12" spans="1:7" ht="15" customHeight="1" x14ac:dyDescent="0.2">
      <c r="A12" s="173"/>
      <c r="B12" s="178"/>
      <c r="C12" s="176"/>
      <c r="D12" s="18" t="str">
        <f>IF(C12=0,"",INDEX(RUB!$C$5:$C$39,MATCH(C12,RUB!$B$5:$B$39,0)))</f>
        <v/>
      </c>
      <c r="E12" s="183"/>
      <c r="F12" s="184"/>
      <c r="G12" s="126">
        <f t="shared" ca="1" si="0"/>
        <v>0</v>
      </c>
    </row>
    <row r="13" spans="1:7" ht="15" customHeight="1" x14ac:dyDescent="0.2">
      <c r="A13" s="173"/>
      <c r="B13" s="178"/>
      <c r="C13" s="176"/>
      <c r="D13" s="18" t="str">
        <f>IF(C13=0,"",INDEX(RUB!$C$5:$C$39,MATCH(C13,RUB!$B$5:$B$39,0)))</f>
        <v/>
      </c>
      <c r="E13" s="183"/>
      <c r="F13" s="183"/>
      <c r="G13" s="126">
        <f t="shared" ca="1" si="0"/>
        <v>0</v>
      </c>
    </row>
    <row r="14" spans="1:7" ht="15" customHeight="1" x14ac:dyDescent="0.2">
      <c r="A14" s="173"/>
      <c r="B14" s="178"/>
      <c r="C14" s="176"/>
      <c r="D14" s="18" t="str">
        <f>IF(C14=0,"",INDEX(RUB!$C$5:$C$39,MATCH(C14,RUB!$B$5:$B$39,0)))</f>
        <v/>
      </c>
      <c r="E14" s="183"/>
      <c r="F14" s="184"/>
      <c r="G14" s="126">
        <f t="shared" ca="1" si="0"/>
        <v>0</v>
      </c>
    </row>
    <row r="15" spans="1:7" s="4" customFormat="1" ht="15" customHeight="1" x14ac:dyDescent="0.2">
      <c r="A15" s="173"/>
      <c r="B15" s="178"/>
      <c r="C15" s="176"/>
      <c r="D15" s="18" t="str">
        <f>IF(C15=0,"",INDEX(RUB!$C$5:$C$39,MATCH(C15,RUB!$B$5:$B$39,0)))</f>
        <v/>
      </c>
      <c r="E15" s="183"/>
      <c r="F15" s="183"/>
      <c r="G15" s="126">
        <f t="shared" ca="1" si="0"/>
        <v>0</v>
      </c>
    </row>
    <row r="16" spans="1:7" ht="15" customHeight="1" x14ac:dyDescent="0.2">
      <c r="A16" s="173"/>
      <c r="B16" s="178"/>
      <c r="C16" s="176"/>
      <c r="D16" s="18" t="str">
        <f>IF(C16=0,"",INDEX(RUB!$C$5:$C$39,MATCH(C16,RUB!$B$5:$B$39,0)))</f>
        <v/>
      </c>
      <c r="E16" s="184"/>
      <c r="F16" s="184"/>
      <c r="G16" s="126">
        <f t="shared" ca="1" si="0"/>
        <v>0</v>
      </c>
    </row>
    <row r="17" spans="1:8" ht="15" customHeight="1" x14ac:dyDescent="0.2">
      <c r="A17" s="173"/>
      <c r="B17" s="178"/>
      <c r="C17" s="176"/>
      <c r="D17" s="18" t="str">
        <f>IF(C17=0,"",INDEX(RUB!$C$5:$C$39,MATCH(C17,RUB!$B$5:$B$39,0)))</f>
        <v/>
      </c>
      <c r="E17" s="183"/>
      <c r="F17" s="183"/>
      <c r="G17" s="126">
        <f t="shared" ca="1" si="0"/>
        <v>0</v>
      </c>
    </row>
    <row r="18" spans="1:8" ht="15" customHeight="1" x14ac:dyDescent="0.2">
      <c r="A18" s="173"/>
      <c r="B18" s="178"/>
      <c r="C18" s="176"/>
      <c r="D18" s="18" t="str">
        <f>IF(C18=0,"",INDEX(RUB!$C$5:$C$39,MATCH(C18,RUB!$B$5:$B$39,0)))</f>
        <v/>
      </c>
      <c r="E18" s="183"/>
      <c r="F18" s="184"/>
      <c r="G18" s="126">
        <f t="shared" ca="1" si="0"/>
        <v>0</v>
      </c>
    </row>
    <row r="19" spans="1:8" ht="15" customHeight="1" x14ac:dyDescent="0.2">
      <c r="A19" s="173"/>
      <c r="B19" s="178"/>
      <c r="C19" s="176"/>
      <c r="D19" s="18" t="str">
        <f>IF(C19=0,"",INDEX(RUB!$C$5:$C$39,MATCH(C19,RUB!$B$5:$B$39,0)))</f>
        <v/>
      </c>
      <c r="E19" s="183"/>
      <c r="F19" s="184"/>
      <c r="G19" s="126">
        <f t="shared" ca="1" si="0"/>
        <v>0</v>
      </c>
      <c r="H19" s="2"/>
    </row>
    <row r="20" spans="1:8" ht="15" customHeight="1" x14ac:dyDescent="0.2">
      <c r="A20" s="173"/>
      <c r="B20" s="178"/>
      <c r="C20" s="176"/>
      <c r="D20" s="18" t="str">
        <f>IF(C20=0,"",INDEX(RUB!$C$5:$C$39,MATCH(C20,RUB!$B$5:$B$39,0)))</f>
        <v/>
      </c>
      <c r="E20" s="183"/>
      <c r="F20" s="184"/>
      <c r="G20" s="126">
        <f t="shared" ca="1" si="0"/>
        <v>0</v>
      </c>
      <c r="H20" s="2"/>
    </row>
    <row r="21" spans="1:8" ht="15" customHeight="1" x14ac:dyDescent="0.2">
      <c r="A21" s="173"/>
      <c r="B21" s="178"/>
      <c r="C21" s="176"/>
      <c r="D21" s="18" t="str">
        <f>IF(C21=0,"",INDEX(RUB!$C$5:$C$39,MATCH(C21,RUB!$B$5:$B$39,0)))</f>
        <v/>
      </c>
      <c r="E21" s="183"/>
      <c r="F21" s="184"/>
      <c r="G21" s="126">
        <f t="shared" ca="1" si="0"/>
        <v>0</v>
      </c>
    </row>
    <row r="22" spans="1:8" ht="15" customHeight="1" x14ac:dyDescent="0.2">
      <c r="A22" s="173"/>
      <c r="B22" s="189"/>
      <c r="C22" s="176"/>
      <c r="D22" s="18" t="str">
        <f>IF(C22=0,"",INDEX(RUB!$C$5:$C$39,MATCH(C22,RUB!$B$5:$B$39,0)))</f>
        <v/>
      </c>
      <c r="E22" s="183"/>
      <c r="F22" s="184"/>
      <c r="G22" s="126">
        <f t="shared" ca="1" si="0"/>
        <v>0</v>
      </c>
    </row>
    <row r="23" spans="1:8" ht="15" customHeight="1" x14ac:dyDescent="0.2">
      <c r="A23" s="173"/>
      <c r="B23" s="178"/>
      <c r="C23" s="176"/>
      <c r="D23" s="18" t="str">
        <f>IF(C23=0,"",INDEX(RUB!$C$5:$C$39,MATCH(C23,RUB!$B$5:$B$39,0)))</f>
        <v/>
      </c>
      <c r="E23" s="183"/>
      <c r="F23" s="184"/>
      <c r="G23" s="126">
        <f t="shared" ca="1" si="0"/>
        <v>0</v>
      </c>
    </row>
    <row r="24" spans="1:8" ht="15" customHeight="1" x14ac:dyDescent="0.2">
      <c r="A24" s="173"/>
      <c r="B24" s="178"/>
      <c r="C24" s="176"/>
      <c r="D24" s="18" t="str">
        <f>IF(C24=0,"",INDEX(RUB!$C$5:$C$39,MATCH(C24,RUB!$B$5:$B$39,0)))</f>
        <v/>
      </c>
      <c r="E24" s="183"/>
      <c r="F24" s="184"/>
      <c r="G24" s="126">
        <f t="shared" ca="1" si="0"/>
        <v>0</v>
      </c>
    </row>
    <row r="25" spans="1:8" ht="15" customHeight="1" x14ac:dyDescent="0.2">
      <c r="A25" s="173"/>
      <c r="B25" s="179"/>
      <c r="C25" s="176"/>
      <c r="D25" s="18" t="str">
        <f>IF(C25=0,"",INDEX(RUB!$C$5:$C$39,MATCH(C25,RUB!$B$5:$B$39,0)))</f>
        <v/>
      </c>
      <c r="E25" s="183"/>
      <c r="F25" s="184"/>
      <c r="G25" s="126">
        <f t="shared" ca="1" si="0"/>
        <v>0</v>
      </c>
    </row>
    <row r="26" spans="1:8" ht="15" customHeight="1" x14ac:dyDescent="0.2">
      <c r="A26" s="173"/>
      <c r="B26" s="179"/>
      <c r="C26" s="176"/>
      <c r="D26" s="18" t="str">
        <f>IF(C26=0,"",INDEX(RUB!$C$5:$C$39,MATCH(C26,RUB!$B$5:$B$39,0)))</f>
        <v/>
      </c>
      <c r="E26" s="183"/>
      <c r="F26" s="184"/>
      <c r="G26" s="126">
        <f t="shared" ca="1" si="0"/>
        <v>0</v>
      </c>
    </row>
    <row r="27" spans="1:8" ht="15" customHeight="1" x14ac:dyDescent="0.2">
      <c r="A27" s="173"/>
      <c r="B27" s="179"/>
      <c r="C27" s="176"/>
      <c r="D27" s="18" t="str">
        <f>IF(C27=0,"",INDEX(RUB!$C$5:$C$39,MATCH(C27,RUB!$B$5:$B$39,0)))</f>
        <v/>
      </c>
      <c r="E27" s="183"/>
      <c r="F27" s="184"/>
      <c r="G27" s="126">
        <f t="shared" ca="1" si="0"/>
        <v>0</v>
      </c>
    </row>
    <row r="28" spans="1:8" ht="15" customHeight="1" thickBot="1" x14ac:dyDescent="0.25">
      <c r="A28" s="173"/>
      <c r="B28" s="179"/>
      <c r="C28" s="176"/>
      <c r="D28" s="18" t="str">
        <f>IF(C28=0,"",INDEX(RUB!$C$5:$C$39,MATCH(C28,RUB!$B$5:$B$39,0)))</f>
        <v/>
      </c>
      <c r="E28" s="183"/>
      <c r="F28" s="184"/>
      <c r="G28" s="126">
        <f t="shared" ca="1" si="0"/>
        <v>0</v>
      </c>
    </row>
    <row r="29" spans="1:8" ht="15" customHeight="1" thickBot="1" x14ac:dyDescent="0.25">
      <c r="A29" s="22"/>
      <c r="B29" s="10"/>
      <c r="C29" s="10"/>
      <c r="D29" s="11"/>
      <c r="E29" s="12">
        <f ca="1">SUM(E7:E28)</f>
        <v>0</v>
      </c>
      <c r="F29" s="12">
        <f>SUM(F7:F28)</f>
        <v>0</v>
      </c>
      <c r="G29" s="12">
        <f ca="1"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RUB!$B$4:$B$39</xm:f>
          </x14:formula1>
          <xm:sqref>C8:C28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30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3" t="str">
        <f>NOV!A1</f>
        <v>COMITE BOULISTE DEPARTEMENTAL DE SEINE-MARITIME</v>
      </c>
      <c r="B1" s="203"/>
      <c r="C1" s="203"/>
      <c r="D1" s="203"/>
      <c r="E1" s="203"/>
      <c r="F1" s="203"/>
      <c r="G1" s="203"/>
    </row>
    <row r="2" spans="1:7" ht="18" customHeight="1" x14ac:dyDescent="0.2">
      <c r="A2" s="204" t="s">
        <v>51</v>
      </c>
      <c r="B2" s="204"/>
      <c r="C2" s="204"/>
      <c r="D2" s="113" t="s">
        <v>62</v>
      </c>
      <c r="E2" s="23"/>
      <c r="F2" s="113">
        <f ca="1">JANV!F2</f>
        <v>2024</v>
      </c>
      <c r="G2" s="113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28" t="s">
        <v>6</v>
      </c>
    </row>
    <row r="5" spans="1:7" ht="15" customHeight="1" x14ac:dyDescent="0.2">
      <c r="A5" s="21"/>
      <c r="B5" s="7"/>
      <c r="C5" s="7"/>
      <c r="D5" s="19" t="s">
        <v>78</v>
      </c>
      <c r="E5" s="8"/>
      <c r="F5" s="9"/>
      <c r="G5" s="127">
        <f ca="1">JUIL!G29</f>
        <v>0</v>
      </c>
    </row>
    <row r="6" spans="1:7" ht="15" customHeight="1" x14ac:dyDescent="0.2">
      <c r="A6" s="171"/>
      <c r="B6" s="174"/>
      <c r="C6" s="174"/>
      <c r="D6" s="20"/>
      <c r="E6" s="180"/>
      <c r="F6" s="193"/>
      <c r="G6" s="125">
        <f ca="1">G5</f>
        <v>0</v>
      </c>
    </row>
    <row r="7" spans="1:7" ht="15" customHeight="1" x14ac:dyDescent="0.2">
      <c r="A7" s="173"/>
      <c r="B7" s="178"/>
      <c r="C7" s="176"/>
      <c r="D7" s="17"/>
      <c r="E7" s="181"/>
      <c r="F7" s="194"/>
      <c r="G7" s="126">
        <f ca="1">G5+E7+F7</f>
        <v>0</v>
      </c>
    </row>
    <row r="8" spans="1:7" ht="15" customHeight="1" x14ac:dyDescent="0.2">
      <c r="A8" s="173">
        <v>45874</v>
      </c>
      <c r="B8" s="178"/>
      <c r="C8" s="176">
        <v>2039</v>
      </c>
      <c r="D8" s="17" t="str">
        <f>IF(C8=0,"",INDEX(RUB!$C$5:$C$39,MATCH(C8,RUB!$B$5:$B$39,0)))</f>
        <v>Frais de banque</v>
      </c>
      <c r="E8" s="183">
        <f ca="1">IF(TODAY()&gt;=A8,-5,0)</f>
        <v>0</v>
      </c>
      <c r="F8" s="195"/>
      <c r="G8" s="126">
        <f t="shared" ref="G8:G28" ca="1" si="0">G7+E8+F8</f>
        <v>0</v>
      </c>
    </row>
    <row r="9" spans="1:7" ht="15" customHeight="1" x14ac:dyDescent="0.2">
      <c r="A9" s="173"/>
      <c r="B9" s="178"/>
      <c r="C9" s="176"/>
      <c r="D9" s="17" t="str">
        <f>IF(C9=0,"",INDEX(RUB!$C$5:$C$39,MATCH(C9,RUB!$B$5:$B$39,0)))</f>
        <v/>
      </c>
      <c r="E9" s="183"/>
      <c r="F9" s="183"/>
      <c r="G9" s="126">
        <f t="shared" ca="1" si="0"/>
        <v>0</v>
      </c>
    </row>
    <row r="10" spans="1:7" ht="15" customHeight="1" x14ac:dyDescent="0.2">
      <c r="A10" s="173"/>
      <c r="B10" s="178"/>
      <c r="C10" s="176"/>
      <c r="D10" s="17" t="str">
        <f>IF(C10=0,"",INDEX(RUB!$C$5:$C$39,MATCH(C10,RUB!$B$5:$B$39,0)))</f>
        <v/>
      </c>
      <c r="E10" s="183"/>
      <c r="F10" s="184"/>
      <c r="G10" s="126">
        <f t="shared" ca="1" si="0"/>
        <v>0</v>
      </c>
    </row>
    <row r="11" spans="1:7" ht="15" customHeight="1" x14ac:dyDescent="0.2">
      <c r="A11" s="173">
        <v>45886</v>
      </c>
      <c r="B11" s="178"/>
      <c r="C11" s="176">
        <v>2012</v>
      </c>
      <c r="D11" s="17" t="str">
        <f>IF(C11=0,"",INDEX(RUB!$C$5:$C$39,MATCH(C11,RUB!$B$5:$B$39,0)))</f>
        <v>Virement solde FFSB</v>
      </c>
      <c r="E11" s="183"/>
      <c r="F11" s="184"/>
      <c r="G11" s="126">
        <f t="shared" ca="1" si="0"/>
        <v>0</v>
      </c>
    </row>
    <row r="12" spans="1:7" ht="15" customHeight="1" x14ac:dyDescent="0.2">
      <c r="A12" s="173"/>
      <c r="B12" s="178"/>
      <c r="C12" s="176"/>
      <c r="D12" s="17" t="str">
        <f>IF(C12=0,"",INDEX(RUB!$C$5:$C$39,MATCH(C12,RUB!$B$5:$B$39,0)))</f>
        <v/>
      </c>
      <c r="E12" s="183"/>
      <c r="F12" s="184"/>
      <c r="G12" s="126">
        <f t="shared" ca="1" si="0"/>
        <v>0</v>
      </c>
    </row>
    <row r="13" spans="1:7" ht="15" customHeight="1" x14ac:dyDescent="0.2">
      <c r="A13" s="173"/>
      <c r="B13" s="178"/>
      <c r="C13" s="176"/>
      <c r="D13" s="17" t="str">
        <f>IF(C13=0,"",INDEX(RUB!$C$5:$C$39,MATCH(C13,RUB!$B$5:$B$39,0)))</f>
        <v/>
      </c>
      <c r="E13" s="183"/>
      <c r="F13" s="183"/>
      <c r="G13" s="126">
        <f t="shared" ca="1" si="0"/>
        <v>0</v>
      </c>
    </row>
    <row r="14" spans="1:7" ht="15" customHeight="1" x14ac:dyDescent="0.2">
      <c r="A14" s="173"/>
      <c r="B14" s="178"/>
      <c r="C14" s="176"/>
      <c r="D14" s="17" t="str">
        <f>IF(C14=0,"",INDEX(RUB!$C$5:$C$39,MATCH(C14,RUB!$B$5:$B$39,0)))</f>
        <v/>
      </c>
      <c r="E14" s="183"/>
      <c r="F14" s="184"/>
      <c r="G14" s="126">
        <f t="shared" ca="1" si="0"/>
        <v>0</v>
      </c>
    </row>
    <row r="15" spans="1:7" s="4" customFormat="1" ht="15" customHeight="1" x14ac:dyDescent="0.2">
      <c r="A15" s="173"/>
      <c r="B15" s="178"/>
      <c r="C15" s="176"/>
      <c r="D15" s="17" t="str">
        <f>IF(C15=0,"",INDEX(RUB!$C$5:$C$39,MATCH(C15,RUB!$B$5:$B$39,0)))</f>
        <v/>
      </c>
      <c r="E15" s="183"/>
      <c r="F15" s="183"/>
      <c r="G15" s="126">
        <f t="shared" ca="1" si="0"/>
        <v>0</v>
      </c>
    </row>
    <row r="16" spans="1:7" ht="15" customHeight="1" x14ac:dyDescent="0.2">
      <c r="A16" s="173"/>
      <c r="B16" s="178"/>
      <c r="C16" s="176"/>
      <c r="D16" s="17" t="str">
        <f>IF(C16=0,"",INDEX(RUB!$C$5:$C$39,MATCH(C16,RUB!$B$5:$B$39,0)))</f>
        <v/>
      </c>
      <c r="E16" s="184"/>
      <c r="F16" s="184"/>
      <c r="G16" s="126">
        <f t="shared" ca="1" si="0"/>
        <v>0</v>
      </c>
    </row>
    <row r="17" spans="1:8" ht="15" customHeight="1" x14ac:dyDescent="0.2">
      <c r="A17" s="173"/>
      <c r="B17" s="178"/>
      <c r="C17" s="176"/>
      <c r="D17" s="17" t="str">
        <f>IF(C17=0,"",INDEX(RUB!$C$5:$C$39,MATCH(C17,RUB!$B$5:$B$39,0)))</f>
        <v/>
      </c>
      <c r="E17" s="183"/>
      <c r="F17" s="183"/>
      <c r="G17" s="126">
        <f t="shared" ca="1" si="0"/>
        <v>0</v>
      </c>
    </row>
    <row r="18" spans="1:8" ht="15" customHeight="1" x14ac:dyDescent="0.2">
      <c r="A18" s="173"/>
      <c r="B18" s="178"/>
      <c r="C18" s="176"/>
      <c r="D18" s="17" t="str">
        <f>IF(C18=0,"",INDEX(RUB!$C$5:$C$39,MATCH(C18,RUB!$B$5:$B$39,0)))</f>
        <v/>
      </c>
      <c r="E18" s="183"/>
      <c r="F18" s="184"/>
      <c r="G18" s="126">
        <f t="shared" ca="1" si="0"/>
        <v>0</v>
      </c>
    </row>
    <row r="19" spans="1:8" ht="15" customHeight="1" x14ac:dyDescent="0.2">
      <c r="A19" s="173"/>
      <c r="B19" s="179"/>
      <c r="C19" s="176"/>
      <c r="D19" s="17" t="str">
        <f>IF(C19=0,"",INDEX(RUB!$C$5:$C$39,MATCH(C19,RUB!$B$5:$B$39,0)))</f>
        <v/>
      </c>
      <c r="E19" s="183"/>
      <c r="F19" s="184"/>
      <c r="G19" s="126">
        <f t="shared" ca="1" si="0"/>
        <v>0</v>
      </c>
      <c r="H19" s="2"/>
    </row>
    <row r="20" spans="1:8" ht="15" customHeight="1" x14ac:dyDescent="0.2">
      <c r="A20" s="173"/>
      <c r="B20" s="179"/>
      <c r="C20" s="176"/>
      <c r="D20" s="17" t="str">
        <f>IF(C20=0,"",INDEX(RUB!$C$5:$C$39,MATCH(C20,RUB!$B$5:$B$39,0)))</f>
        <v/>
      </c>
      <c r="E20" s="183"/>
      <c r="F20" s="184"/>
      <c r="G20" s="126">
        <f t="shared" ca="1" si="0"/>
        <v>0</v>
      </c>
      <c r="H20" s="2"/>
    </row>
    <row r="21" spans="1:8" ht="15" customHeight="1" x14ac:dyDescent="0.2">
      <c r="A21" s="173"/>
      <c r="B21" s="179"/>
      <c r="C21" s="176"/>
      <c r="D21" s="17" t="str">
        <f>IF(C21=0,"",INDEX(RUB!$C$5:$C$39,MATCH(C21,RUB!$B$5:$B$39,0)))</f>
        <v/>
      </c>
      <c r="E21" s="183"/>
      <c r="F21" s="184"/>
      <c r="G21" s="126">
        <f t="shared" ca="1" si="0"/>
        <v>0</v>
      </c>
    </row>
    <row r="22" spans="1:8" ht="15" customHeight="1" x14ac:dyDescent="0.2">
      <c r="A22" s="173"/>
      <c r="B22" s="198"/>
      <c r="C22" s="176"/>
      <c r="D22" s="17" t="str">
        <f>IF(C22=0,"",INDEX(RUB!$C$5:$C$39,MATCH(C22,RUB!$B$5:$B$39,0)))</f>
        <v/>
      </c>
      <c r="E22" s="183"/>
      <c r="F22" s="184"/>
      <c r="G22" s="126">
        <f t="shared" ca="1" si="0"/>
        <v>0</v>
      </c>
    </row>
    <row r="23" spans="1:8" ht="15" customHeight="1" x14ac:dyDescent="0.2">
      <c r="A23" s="173"/>
      <c r="B23" s="179"/>
      <c r="C23" s="176"/>
      <c r="D23" s="17" t="str">
        <f>IF(C23=0,"",INDEX(RUB!$C$5:$C$39,MATCH(C23,RUB!$B$5:$B$39,0)))</f>
        <v/>
      </c>
      <c r="E23" s="183"/>
      <c r="F23" s="184"/>
      <c r="G23" s="126">
        <f t="shared" ca="1" si="0"/>
        <v>0</v>
      </c>
    </row>
    <row r="24" spans="1:8" ht="15" customHeight="1" x14ac:dyDescent="0.2">
      <c r="A24" s="173"/>
      <c r="B24" s="179"/>
      <c r="C24" s="176"/>
      <c r="D24" s="17" t="str">
        <f>IF(C24=0,"",INDEX(RUB!$C$5:$C$39,MATCH(C24,RUB!$B$5:$B$39,0)))</f>
        <v/>
      </c>
      <c r="E24" s="183"/>
      <c r="F24" s="184"/>
      <c r="G24" s="126">
        <f t="shared" ca="1" si="0"/>
        <v>0</v>
      </c>
    </row>
    <row r="25" spans="1:8" ht="15" customHeight="1" x14ac:dyDescent="0.2">
      <c r="A25" s="173"/>
      <c r="B25" s="179"/>
      <c r="C25" s="176"/>
      <c r="D25" s="17" t="str">
        <f>IF(C25=0,"",INDEX(RUB!$C$5:$C$39,MATCH(C25,RUB!$B$5:$B$39,0)))</f>
        <v/>
      </c>
      <c r="E25" s="183"/>
      <c r="F25" s="184"/>
      <c r="G25" s="126">
        <f t="shared" ca="1" si="0"/>
        <v>0</v>
      </c>
    </row>
    <row r="26" spans="1:8" ht="15" customHeight="1" x14ac:dyDescent="0.2">
      <c r="A26" s="173"/>
      <c r="B26" s="179"/>
      <c r="C26" s="176"/>
      <c r="D26" s="17" t="str">
        <f>IF(C26=0,"",INDEX(RUB!$C$5:$C$39,MATCH(C26,RUB!$B$5:$B$39,0)))</f>
        <v/>
      </c>
      <c r="E26" s="183"/>
      <c r="F26" s="184"/>
      <c r="G26" s="126">
        <f t="shared" ca="1" si="0"/>
        <v>0</v>
      </c>
    </row>
    <row r="27" spans="1:8" ht="15" customHeight="1" x14ac:dyDescent="0.2">
      <c r="A27" s="173"/>
      <c r="B27" s="179"/>
      <c r="C27" s="176"/>
      <c r="D27" s="17" t="str">
        <f>IF(C27=0,"",INDEX(RUB!$C$5:$C$39,MATCH(C27,RUB!$B$5:$B$39,0)))</f>
        <v/>
      </c>
      <c r="E27" s="183"/>
      <c r="F27" s="184"/>
      <c r="G27" s="126">
        <f t="shared" ca="1" si="0"/>
        <v>0</v>
      </c>
    </row>
    <row r="28" spans="1:8" ht="15" customHeight="1" thickBot="1" x14ac:dyDescent="0.25">
      <c r="A28" s="173"/>
      <c r="B28" s="179"/>
      <c r="C28" s="176"/>
      <c r="D28" s="17" t="str">
        <f>IF(C28=0,"",INDEX(RUB!$C$5:$C$39,MATCH(C28,RUB!$B$5:$B$39,0)))</f>
        <v/>
      </c>
      <c r="E28" s="183"/>
      <c r="F28" s="184"/>
      <c r="G28" s="126">
        <f t="shared" ca="1" si="0"/>
        <v>0</v>
      </c>
    </row>
    <row r="29" spans="1:8" ht="15" customHeight="1" thickBot="1" x14ac:dyDescent="0.25">
      <c r="A29" s="22"/>
      <c r="B29" s="10"/>
      <c r="C29" s="10"/>
      <c r="D29" s="11"/>
      <c r="E29" s="12">
        <f ca="1">SUM(E7:E28)</f>
        <v>0</v>
      </c>
      <c r="F29" s="12">
        <f>SUM(F7:F28)</f>
        <v>0</v>
      </c>
      <c r="G29" s="12">
        <f ca="1"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RUB!$B$4:$B$39</xm:f>
          </x14:formula1>
          <xm:sqref>C8:C28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30"/>
  <sheetViews>
    <sheetView zoomScaleNormal="100" workbookViewId="0">
      <selection activeCell="B8" sqref="B8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3" t="str">
        <f>NOV!A1</f>
        <v>COMITE BOULISTE DEPARTEMENTAL DE SEINE-MARITIME</v>
      </c>
      <c r="B1" s="203"/>
      <c r="C1" s="203"/>
      <c r="D1" s="203"/>
      <c r="E1" s="203"/>
      <c r="F1" s="203"/>
      <c r="G1" s="203"/>
    </row>
    <row r="2" spans="1:7" ht="18" customHeight="1" x14ac:dyDescent="0.2">
      <c r="A2" s="204" t="s">
        <v>51</v>
      </c>
      <c r="B2" s="204"/>
      <c r="C2" s="204"/>
      <c r="D2" s="113" t="s">
        <v>63</v>
      </c>
      <c r="E2" s="23"/>
      <c r="F2" s="113">
        <f ca="1">JANV!F2</f>
        <v>2024</v>
      </c>
      <c r="G2" s="113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28" t="s">
        <v>6</v>
      </c>
    </row>
    <row r="5" spans="1:7" ht="15" customHeight="1" x14ac:dyDescent="0.2">
      <c r="A5" s="21"/>
      <c r="B5" s="7"/>
      <c r="C5" s="7"/>
      <c r="D5" s="19" t="s">
        <v>79</v>
      </c>
      <c r="E5" s="8"/>
      <c r="F5" s="8"/>
      <c r="G5" s="127">
        <f ca="1">AOUT!G29</f>
        <v>0</v>
      </c>
    </row>
    <row r="6" spans="1:7" ht="15" customHeight="1" x14ac:dyDescent="0.2">
      <c r="A6" s="171"/>
      <c r="B6" s="174"/>
      <c r="C6" s="174"/>
      <c r="D6" s="20"/>
      <c r="E6" s="180"/>
      <c r="F6" s="180"/>
      <c r="G6" s="125">
        <f ca="1">G5</f>
        <v>0</v>
      </c>
    </row>
    <row r="7" spans="1:7" ht="15" customHeight="1" x14ac:dyDescent="0.2">
      <c r="A7" s="173"/>
      <c r="B7" s="178"/>
      <c r="C7" s="176"/>
      <c r="D7" s="17"/>
      <c r="E7" s="181"/>
      <c r="F7" s="181"/>
      <c r="G7" s="126">
        <f ca="1">G5+E7+F7</f>
        <v>0</v>
      </c>
    </row>
    <row r="8" spans="1:7" ht="15" customHeight="1" x14ac:dyDescent="0.2">
      <c r="A8" s="173">
        <v>45905</v>
      </c>
      <c r="B8" s="178"/>
      <c r="C8" s="176">
        <v>2040</v>
      </c>
      <c r="D8" s="17" t="str">
        <f>IF(C8=0,"",INDEX(RUB!$C$5:$C$39,MATCH(C8,RUB!$B$5:$B$39,0)))</f>
        <v>Frais de banque</v>
      </c>
      <c r="E8" s="181">
        <f ca="1">IF(TODAY()&gt;=A8,-5,0)</f>
        <v>0</v>
      </c>
      <c r="F8" s="183"/>
      <c r="G8" s="126">
        <f t="shared" ref="G8:G28" ca="1" si="0">G7+E8+F8</f>
        <v>0</v>
      </c>
    </row>
    <row r="9" spans="1:7" ht="15" customHeight="1" x14ac:dyDescent="0.2">
      <c r="A9" s="173"/>
      <c r="B9" s="178"/>
      <c r="C9" s="176"/>
      <c r="D9" s="17"/>
      <c r="E9" s="181"/>
      <c r="F9" s="183"/>
      <c r="G9" s="126">
        <f t="shared" ca="1" si="0"/>
        <v>0</v>
      </c>
    </row>
    <row r="10" spans="1:7" ht="15" customHeight="1" x14ac:dyDescent="0.2">
      <c r="A10" s="173"/>
      <c r="B10" s="178"/>
      <c r="C10" s="176"/>
      <c r="D10" s="17"/>
      <c r="E10" s="181"/>
      <c r="F10" s="184"/>
      <c r="G10" s="126">
        <f t="shared" ca="1" si="0"/>
        <v>0</v>
      </c>
    </row>
    <row r="11" spans="1:7" ht="15" customHeight="1" x14ac:dyDescent="0.2">
      <c r="A11" s="173"/>
      <c r="B11" s="178"/>
      <c r="C11" s="190"/>
      <c r="D11" s="3"/>
      <c r="E11" s="183"/>
      <c r="F11" s="184"/>
      <c r="G11" s="126">
        <f t="shared" ca="1" si="0"/>
        <v>0</v>
      </c>
    </row>
    <row r="12" spans="1:7" ht="15" customHeight="1" x14ac:dyDescent="0.2">
      <c r="A12" s="173"/>
      <c r="B12" s="178"/>
      <c r="C12" s="190"/>
      <c r="D12" s="3"/>
      <c r="E12" s="183"/>
      <c r="F12" s="184"/>
      <c r="G12" s="126">
        <f t="shared" ca="1" si="0"/>
        <v>0</v>
      </c>
    </row>
    <row r="13" spans="1:7" ht="15" customHeight="1" x14ac:dyDescent="0.2">
      <c r="A13" s="173"/>
      <c r="B13" s="178"/>
      <c r="C13" s="190"/>
      <c r="D13" s="3"/>
      <c r="E13" s="183"/>
      <c r="F13" s="183"/>
      <c r="G13" s="126">
        <f t="shared" ca="1" si="0"/>
        <v>0</v>
      </c>
    </row>
    <row r="14" spans="1:7" ht="15" customHeight="1" x14ac:dyDescent="0.2">
      <c r="A14" s="173"/>
      <c r="B14" s="178"/>
      <c r="C14" s="190"/>
      <c r="D14" s="3"/>
      <c r="E14" s="183"/>
      <c r="F14" s="184"/>
      <c r="G14" s="126">
        <f t="shared" ca="1" si="0"/>
        <v>0</v>
      </c>
    </row>
    <row r="15" spans="1:7" s="4" customFormat="1" ht="15" customHeight="1" x14ac:dyDescent="0.2">
      <c r="A15" s="173"/>
      <c r="B15" s="178"/>
      <c r="C15" s="190"/>
      <c r="D15" s="3"/>
      <c r="E15" s="183"/>
      <c r="F15" s="183"/>
      <c r="G15" s="126">
        <f t="shared" ca="1" si="0"/>
        <v>0</v>
      </c>
    </row>
    <row r="16" spans="1:7" ht="15" customHeight="1" x14ac:dyDescent="0.2">
      <c r="A16" s="173"/>
      <c r="B16" s="178"/>
      <c r="C16" s="197"/>
      <c r="D16" s="13"/>
      <c r="E16" s="184"/>
      <c r="F16" s="184"/>
      <c r="G16" s="126">
        <f t="shared" ca="1" si="0"/>
        <v>0</v>
      </c>
    </row>
    <row r="17" spans="1:8" ht="15" customHeight="1" x14ac:dyDescent="0.2">
      <c r="A17" s="173"/>
      <c r="B17" s="178"/>
      <c r="C17" s="190"/>
      <c r="D17" s="3"/>
      <c r="E17" s="183"/>
      <c r="F17" s="183"/>
      <c r="G17" s="126">
        <f t="shared" ca="1" si="0"/>
        <v>0</v>
      </c>
    </row>
    <row r="18" spans="1:8" ht="15" customHeight="1" x14ac:dyDescent="0.2">
      <c r="A18" s="173"/>
      <c r="B18" s="179"/>
      <c r="C18" s="190"/>
      <c r="D18" s="3"/>
      <c r="E18" s="183"/>
      <c r="F18" s="184"/>
      <c r="G18" s="126">
        <f t="shared" ca="1" si="0"/>
        <v>0</v>
      </c>
    </row>
    <row r="19" spans="1:8" ht="15" customHeight="1" x14ac:dyDescent="0.2">
      <c r="A19" s="173"/>
      <c r="B19" s="179"/>
      <c r="C19" s="190"/>
      <c r="D19" s="13"/>
      <c r="E19" s="183"/>
      <c r="F19" s="184"/>
      <c r="G19" s="126">
        <f t="shared" ca="1" si="0"/>
        <v>0</v>
      </c>
      <c r="H19" s="2"/>
    </row>
    <row r="20" spans="1:8" ht="15" customHeight="1" x14ac:dyDescent="0.2">
      <c r="A20" s="173"/>
      <c r="B20" s="179"/>
      <c r="C20" s="190"/>
      <c r="D20" s="3"/>
      <c r="E20" s="183"/>
      <c r="F20" s="184"/>
      <c r="G20" s="126">
        <f t="shared" ca="1" si="0"/>
        <v>0</v>
      </c>
      <c r="H20" s="2"/>
    </row>
    <row r="21" spans="1:8" ht="15" customHeight="1" x14ac:dyDescent="0.2">
      <c r="A21" s="173"/>
      <c r="B21" s="179"/>
      <c r="C21" s="190"/>
      <c r="D21" s="3"/>
      <c r="E21" s="183"/>
      <c r="F21" s="184"/>
      <c r="G21" s="126">
        <f t="shared" ca="1" si="0"/>
        <v>0</v>
      </c>
    </row>
    <row r="22" spans="1:8" ht="15" customHeight="1" x14ac:dyDescent="0.2">
      <c r="A22" s="173"/>
      <c r="B22" s="198"/>
      <c r="C22" s="190"/>
      <c r="D22" s="3"/>
      <c r="E22" s="183"/>
      <c r="F22" s="184"/>
      <c r="G22" s="126">
        <f t="shared" ca="1" si="0"/>
        <v>0</v>
      </c>
    </row>
    <row r="23" spans="1:8" ht="15" customHeight="1" x14ac:dyDescent="0.2">
      <c r="A23" s="173"/>
      <c r="B23" s="179"/>
      <c r="C23" s="190"/>
      <c r="D23" s="3"/>
      <c r="E23" s="183"/>
      <c r="F23" s="184"/>
      <c r="G23" s="126">
        <f t="shared" ca="1" si="0"/>
        <v>0</v>
      </c>
    </row>
    <row r="24" spans="1:8" ht="15" customHeight="1" x14ac:dyDescent="0.2">
      <c r="A24" s="173"/>
      <c r="B24" s="179"/>
      <c r="C24" s="190"/>
      <c r="D24" s="3"/>
      <c r="E24" s="183"/>
      <c r="F24" s="184"/>
      <c r="G24" s="126">
        <f t="shared" ca="1" si="0"/>
        <v>0</v>
      </c>
    </row>
    <row r="25" spans="1:8" ht="15" customHeight="1" x14ac:dyDescent="0.2">
      <c r="A25" s="173"/>
      <c r="B25" s="179"/>
      <c r="C25" s="190"/>
      <c r="D25" s="3"/>
      <c r="E25" s="183"/>
      <c r="F25" s="184"/>
      <c r="G25" s="126">
        <f t="shared" ca="1" si="0"/>
        <v>0</v>
      </c>
    </row>
    <row r="26" spans="1:8" ht="15" customHeight="1" x14ac:dyDescent="0.2">
      <c r="A26" s="173"/>
      <c r="B26" s="179"/>
      <c r="C26" s="190"/>
      <c r="D26" s="3"/>
      <c r="E26" s="183"/>
      <c r="F26" s="184"/>
      <c r="G26" s="126">
        <f t="shared" ca="1" si="0"/>
        <v>0</v>
      </c>
    </row>
    <row r="27" spans="1:8" ht="15" customHeight="1" x14ac:dyDescent="0.2">
      <c r="A27" s="173"/>
      <c r="B27" s="179"/>
      <c r="C27" s="190"/>
      <c r="D27" s="3"/>
      <c r="E27" s="183"/>
      <c r="F27" s="184"/>
      <c r="G27" s="126">
        <f t="shared" ca="1" si="0"/>
        <v>0</v>
      </c>
    </row>
    <row r="28" spans="1:8" ht="15" customHeight="1" thickBot="1" x14ac:dyDescent="0.25">
      <c r="A28" s="173"/>
      <c r="B28" s="179"/>
      <c r="C28" s="190"/>
      <c r="D28" s="3"/>
      <c r="E28" s="183"/>
      <c r="F28" s="184"/>
      <c r="G28" s="126">
        <f t="shared" ca="1" si="0"/>
        <v>0</v>
      </c>
    </row>
    <row r="29" spans="1:8" ht="15" customHeight="1" thickBot="1" x14ac:dyDescent="0.25">
      <c r="A29" s="22"/>
      <c r="B29" s="10"/>
      <c r="C29" s="10"/>
      <c r="D29" s="11"/>
      <c r="E29" s="12">
        <f ca="1">SUM(E7:E28)</f>
        <v>0</v>
      </c>
      <c r="F29" s="12">
        <f>SUM(F7:F28)</f>
        <v>0</v>
      </c>
      <c r="G29" s="12">
        <f ca="1"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RUB!$B$4:$B$39</xm:f>
          </x14:formula1>
          <xm:sqref>C8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H30"/>
  <sheetViews>
    <sheetView zoomScaleNormal="100" workbookViewId="0">
      <selection activeCell="C8" sqref="C8"/>
    </sheetView>
  </sheetViews>
  <sheetFormatPr baseColWidth="10" defaultRowHeight="12.75" x14ac:dyDescent="0.2"/>
  <cols>
    <col min="1" max="1" width="13.7109375" customWidth="1"/>
    <col min="2" max="2" width="9.7109375" customWidth="1"/>
    <col min="3" max="3" width="13.7109375" customWidth="1"/>
    <col min="4" max="4" width="42.7109375" customWidth="1"/>
    <col min="5" max="5" width="13.7109375" customWidth="1"/>
    <col min="6" max="6" width="13.5703125" customWidth="1"/>
    <col min="7" max="7" width="13.7109375" customWidth="1"/>
  </cols>
  <sheetData>
    <row r="1" spans="1:7" ht="24" customHeight="1" x14ac:dyDescent="0.4">
      <c r="A1" s="203" t="str">
        <f>NOV!A1</f>
        <v>COMITE BOULISTE DEPARTEMENTAL DE SEINE-MARITIME</v>
      </c>
      <c r="B1" s="203"/>
      <c r="C1" s="203"/>
      <c r="D1" s="203"/>
      <c r="E1" s="203"/>
      <c r="F1" s="203"/>
      <c r="G1" s="203"/>
    </row>
    <row r="2" spans="1:7" ht="18" customHeight="1" x14ac:dyDescent="0.2">
      <c r="A2" s="204" t="s">
        <v>51</v>
      </c>
      <c r="B2" s="204"/>
      <c r="C2" s="204"/>
      <c r="D2" s="113" t="s">
        <v>64</v>
      </c>
      <c r="E2" s="23"/>
      <c r="F2" s="113">
        <f ca="1">JANV!F2</f>
        <v>2024</v>
      </c>
      <c r="G2" s="113"/>
    </row>
    <row r="3" spans="1:7" ht="13.5" customHeight="1" thickBot="1" x14ac:dyDescent="0.25">
      <c r="A3" s="1"/>
      <c r="B3" s="1"/>
      <c r="C3" s="1"/>
      <c r="D3" s="1"/>
      <c r="E3" s="1"/>
      <c r="F3" s="1"/>
      <c r="G3" s="1"/>
    </row>
    <row r="4" spans="1:7" ht="19.5" customHeight="1" thickTop="1" thickBot="1" x14ac:dyDescent="0.25">
      <c r="A4" s="5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128" t="s">
        <v>6</v>
      </c>
    </row>
    <row r="5" spans="1:7" ht="15" customHeight="1" x14ac:dyDescent="0.2">
      <c r="A5" s="21"/>
      <c r="B5" s="7"/>
      <c r="C5" s="7"/>
      <c r="D5" s="19" t="s">
        <v>80</v>
      </c>
      <c r="E5" s="8"/>
      <c r="F5" s="9"/>
      <c r="G5" s="127">
        <f ca="1">SEPT!G29</f>
        <v>0</v>
      </c>
    </row>
    <row r="6" spans="1:7" ht="15" customHeight="1" x14ac:dyDescent="0.2">
      <c r="A6" s="171"/>
      <c r="B6" s="174"/>
      <c r="C6" s="174"/>
      <c r="D6" s="20"/>
      <c r="E6" s="180"/>
      <c r="F6" s="193"/>
      <c r="G6" s="125">
        <f ca="1">G5</f>
        <v>0</v>
      </c>
    </row>
    <row r="7" spans="1:7" ht="15" customHeight="1" x14ac:dyDescent="0.2">
      <c r="A7" s="173"/>
      <c r="B7" s="175"/>
      <c r="C7" s="176"/>
      <c r="D7" s="17"/>
      <c r="E7" s="181"/>
      <c r="F7" s="194"/>
      <c r="G7" s="126">
        <f ca="1">G5+E7+F7</f>
        <v>0</v>
      </c>
    </row>
    <row r="8" spans="1:7" ht="15" customHeight="1" x14ac:dyDescent="0.2">
      <c r="A8" s="173">
        <v>45935</v>
      </c>
      <c r="B8" s="178"/>
      <c r="C8" s="176">
        <v>2041</v>
      </c>
      <c r="D8" s="17" t="str">
        <f>IF(C8=0,"",INDEX(RUB!$C$5:$C$39,MATCH(C8,RUB!$B$5:$B$39,0)))</f>
        <v>Frais de banque</v>
      </c>
      <c r="E8" s="183">
        <f ca="1">IF(TODAY()&gt;=A8,-5,0)</f>
        <v>0</v>
      </c>
      <c r="F8" s="195"/>
      <c r="G8" s="126">
        <f t="shared" ref="G8:G28" ca="1" si="0">G7+E8+F8</f>
        <v>0</v>
      </c>
    </row>
    <row r="9" spans="1:7" ht="15" customHeight="1" x14ac:dyDescent="0.2">
      <c r="A9" s="173"/>
      <c r="B9" s="178"/>
      <c r="C9" s="176"/>
      <c r="D9" s="17"/>
      <c r="E9" s="183"/>
      <c r="F9" s="195"/>
      <c r="G9" s="126">
        <f t="shared" ca="1" si="0"/>
        <v>0</v>
      </c>
    </row>
    <row r="10" spans="1:7" ht="15" customHeight="1" x14ac:dyDescent="0.2">
      <c r="A10" s="173"/>
      <c r="B10" s="178"/>
      <c r="C10" s="176"/>
      <c r="D10" s="17"/>
      <c r="E10" s="183"/>
      <c r="F10" s="184"/>
      <c r="G10" s="126">
        <f t="shared" ca="1" si="0"/>
        <v>0</v>
      </c>
    </row>
    <row r="11" spans="1:7" ht="15" customHeight="1" x14ac:dyDescent="0.2">
      <c r="A11" s="173"/>
      <c r="B11" s="179"/>
      <c r="C11" s="190"/>
      <c r="D11" s="3"/>
      <c r="E11" s="183"/>
      <c r="F11" s="196"/>
      <c r="G11" s="126">
        <f t="shared" ca="1" si="0"/>
        <v>0</v>
      </c>
    </row>
    <row r="12" spans="1:7" ht="15" customHeight="1" x14ac:dyDescent="0.2">
      <c r="A12" s="173"/>
      <c r="B12" s="178"/>
      <c r="C12" s="190"/>
      <c r="D12" s="3"/>
      <c r="E12" s="183"/>
      <c r="F12" s="196"/>
      <c r="G12" s="126">
        <f t="shared" ca="1" si="0"/>
        <v>0</v>
      </c>
    </row>
    <row r="13" spans="1:7" ht="15" customHeight="1" x14ac:dyDescent="0.2">
      <c r="A13" s="173"/>
      <c r="B13" s="179"/>
      <c r="C13" s="190"/>
      <c r="D13" s="3"/>
      <c r="E13" s="183"/>
      <c r="F13" s="195"/>
      <c r="G13" s="126">
        <f t="shared" ca="1" si="0"/>
        <v>0</v>
      </c>
    </row>
    <row r="14" spans="1:7" ht="15" customHeight="1" x14ac:dyDescent="0.2">
      <c r="A14" s="173"/>
      <c r="B14" s="179"/>
      <c r="C14" s="190"/>
      <c r="D14" s="3"/>
      <c r="E14" s="183"/>
      <c r="F14" s="196"/>
      <c r="G14" s="126">
        <f t="shared" ca="1" si="0"/>
        <v>0</v>
      </c>
    </row>
    <row r="15" spans="1:7" s="4" customFormat="1" ht="15" customHeight="1" x14ac:dyDescent="0.2">
      <c r="A15" s="173"/>
      <c r="B15" s="179"/>
      <c r="C15" s="190"/>
      <c r="D15" s="3"/>
      <c r="E15" s="183"/>
      <c r="F15" s="195"/>
      <c r="G15" s="126">
        <f t="shared" ca="1" si="0"/>
        <v>0</v>
      </c>
    </row>
    <row r="16" spans="1:7" ht="15" customHeight="1" x14ac:dyDescent="0.2">
      <c r="A16" s="173"/>
      <c r="B16" s="179"/>
      <c r="C16" s="197"/>
      <c r="D16" s="13"/>
      <c r="E16" s="184"/>
      <c r="F16" s="196"/>
      <c r="G16" s="126">
        <f t="shared" ca="1" si="0"/>
        <v>0</v>
      </c>
    </row>
    <row r="17" spans="1:8" ht="15" customHeight="1" x14ac:dyDescent="0.2">
      <c r="A17" s="173"/>
      <c r="B17" s="179"/>
      <c r="C17" s="190"/>
      <c r="D17" s="3"/>
      <c r="E17" s="183"/>
      <c r="F17" s="195"/>
      <c r="G17" s="126">
        <f t="shared" ca="1" si="0"/>
        <v>0</v>
      </c>
    </row>
    <row r="18" spans="1:8" ht="15" customHeight="1" x14ac:dyDescent="0.2">
      <c r="A18" s="173"/>
      <c r="B18" s="179"/>
      <c r="C18" s="190"/>
      <c r="D18" s="3"/>
      <c r="E18" s="183"/>
      <c r="F18" s="196"/>
      <c r="G18" s="126">
        <f t="shared" ca="1" si="0"/>
        <v>0</v>
      </c>
    </row>
    <row r="19" spans="1:8" ht="15" customHeight="1" x14ac:dyDescent="0.2">
      <c r="A19" s="173"/>
      <c r="B19" s="179"/>
      <c r="C19" s="190"/>
      <c r="D19" s="13"/>
      <c r="E19" s="183"/>
      <c r="F19" s="196"/>
      <c r="G19" s="126">
        <f t="shared" ca="1" si="0"/>
        <v>0</v>
      </c>
      <c r="H19" s="2"/>
    </row>
    <row r="20" spans="1:8" ht="15" customHeight="1" x14ac:dyDescent="0.2">
      <c r="A20" s="173"/>
      <c r="B20" s="179"/>
      <c r="C20" s="190"/>
      <c r="D20" s="3"/>
      <c r="E20" s="183"/>
      <c r="F20" s="184"/>
      <c r="G20" s="126">
        <f t="shared" ca="1" si="0"/>
        <v>0</v>
      </c>
      <c r="H20" s="2"/>
    </row>
    <row r="21" spans="1:8" ht="15" customHeight="1" x14ac:dyDescent="0.2">
      <c r="A21" s="173"/>
      <c r="B21" s="179"/>
      <c r="C21" s="190"/>
      <c r="D21" s="3"/>
      <c r="E21" s="183"/>
      <c r="F21" s="196"/>
      <c r="G21" s="126">
        <f t="shared" ca="1" si="0"/>
        <v>0</v>
      </c>
    </row>
    <row r="22" spans="1:8" ht="15" customHeight="1" x14ac:dyDescent="0.2">
      <c r="A22" s="173"/>
      <c r="B22" s="198"/>
      <c r="C22" s="190"/>
      <c r="D22" s="3"/>
      <c r="E22" s="183"/>
      <c r="F22" s="184"/>
      <c r="G22" s="126">
        <f t="shared" ca="1" si="0"/>
        <v>0</v>
      </c>
    </row>
    <row r="23" spans="1:8" ht="15" customHeight="1" x14ac:dyDescent="0.2">
      <c r="A23" s="173"/>
      <c r="B23" s="179"/>
      <c r="C23" s="190"/>
      <c r="D23" s="3"/>
      <c r="E23" s="183"/>
      <c r="F23" s="184"/>
      <c r="G23" s="126">
        <f t="shared" ca="1" si="0"/>
        <v>0</v>
      </c>
    </row>
    <row r="24" spans="1:8" ht="15" customHeight="1" x14ac:dyDescent="0.2">
      <c r="A24" s="173"/>
      <c r="B24" s="179"/>
      <c r="C24" s="190"/>
      <c r="D24" s="3"/>
      <c r="E24" s="183"/>
      <c r="F24" s="184"/>
      <c r="G24" s="126">
        <f t="shared" ca="1" si="0"/>
        <v>0</v>
      </c>
    </row>
    <row r="25" spans="1:8" ht="15" customHeight="1" x14ac:dyDescent="0.2">
      <c r="A25" s="173"/>
      <c r="B25" s="179"/>
      <c r="C25" s="190"/>
      <c r="D25" s="3"/>
      <c r="E25" s="183"/>
      <c r="F25" s="184"/>
      <c r="G25" s="126">
        <f t="shared" ca="1" si="0"/>
        <v>0</v>
      </c>
    </row>
    <row r="26" spans="1:8" ht="15" customHeight="1" x14ac:dyDescent="0.2">
      <c r="A26" s="173"/>
      <c r="B26" s="179"/>
      <c r="C26" s="190"/>
      <c r="D26" s="3"/>
      <c r="E26" s="183"/>
      <c r="F26" s="184"/>
      <c r="G26" s="126">
        <f t="shared" ca="1" si="0"/>
        <v>0</v>
      </c>
    </row>
    <row r="27" spans="1:8" ht="15" customHeight="1" x14ac:dyDescent="0.2">
      <c r="A27" s="173"/>
      <c r="B27" s="179"/>
      <c r="C27" s="190"/>
      <c r="D27" s="3"/>
      <c r="E27" s="183"/>
      <c r="F27" s="184"/>
      <c r="G27" s="126">
        <f t="shared" ca="1" si="0"/>
        <v>0</v>
      </c>
    </row>
    <row r="28" spans="1:8" ht="15" customHeight="1" thickBot="1" x14ac:dyDescent="0.25">
      <c r="A28" s="173"/>
      <c r="B28" s="179"/>
      <c r="C28" s="190"/>
      <c r="D28" s="3"/>
      <c r="E28" s="183"/>
      <c r="F28" s="184"/>
      <c r="G28" s="126">
        <f t="shared" ca="1" si="0"/>
        <v>0</v>
      </c>
    </row>
    <row r="29" spans="1:8" ht="15" customHeight="1" thickBot="1" x14ac:dyDescent="0.25">
      <c r="A29" s="22"/>
      <c r="B29" s="10"/>
      <c r="C29" s="10"/>
      <c r="D29" s="11"/>
      <c r="E29" s="12">
        <f ca="1">SUM(E7:E28)</f>
        <v>0</v>
      </c>
      <c r="F29" s="12">
        <f>SUM(F7:F28)</f>
        <v>0</v>
      </c>
      <c r="G29" s="12">
        <f ca="1">G5+E29+F29</f>
        <v>0</v>
      </c>
    </row>
    <row r="30" spans="1:8" ht="19.5" customHeight="1" x14ac:dyDescent="0.2">
      <c r="A30" s="14"/>
      <c r="B30" s="14"/>
      <c r="C30" s="14"/>
      <c r="D30" s="15"/>
      <c r="E30" s="16"/>
      <c r="F30" s="16"/>
      <c r="G30" s="16"/>
    </row>
  </sheetData>
  <sheetProtection sheet="1" objects="1" scenarios="1" selectLockedCells="1"/>
  <mergeCells count="2">
    <mergeCell ref="A1:G1"/>
    <mergeCell ref="A2:C2"/>
  </mergeCells>
  <phoneticPr fontId="0" type="noConversion"/>
  <pageMargins left="0.63" right="0.43" top="0.33" bottom="0.3" header="0.24" footer="0.28000000000000003"/>
  <pageSetup paperSize="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RUB!$B$4:$B$39</xm:f>
          </x14:formula1>
          <xm:sqref>C8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H88"/>
  <sheetViews>
    <sheetView tabSelected="1" zoomScale="85" zoomScaleNormal="85" workbookViewId="0">
      <selection activeCell="A19" sqref="A19"/>
    </sheetView>
  </sheetViews>
  <sheetFormatPr baseColWidth="10" defaultRowHeight="12.75" x14ac:dyDescent="0.2"/>
  <cols>
    <col min="1" max="1" width="15.28515625" style="26" bestFit="1" customWidth="1"/>
    <col min="2" max="3" width="11.42578125" style="26"/>
    <col min="4" max="4" width="56.85546875" style="26" bestFit="1" customWidth="1"/>
    <col min="5" max="5" width="12.7109375" style="26" bestFit="1" customWidth="1"/>
    <col min="6" max="6" width="11.42578125" style="26"/>
    <col min="7" max="7" width="15.28515625" style="26" bestFit="1" customWidth="1"/>
    <col min="8" max="8" width="11.42578125" style="27"/>
    <col min="9" max="16384" width="11.42578125" style="26"/>
  </cols>
  <sheetData>
    <row r="1" spans="1:8" ht="12" customHeight="1" x14ac:dyDescent="0.2">
      <c r="A1" s="86" t="s">
        <v>7</v>
      </c>
      <c r="B1" s="87"/>
      <c r="C1" s="104" t="s">
        <v>15</v>
      </c>
      <c r="D1" s="88"/>
      <c r="E1" s="49"/>
      <c r="F1" s="89"/>
      <c r="G1" s="90"/>
      <c r="H1" s="91"/>
    </row>
    <row r="2" spans="1:8" ht="12" customHeight="1" x14ac:dyDescent="0.2">
      <c r="A2" s="46">
        <f>NOV!A8</f>
        <v>45601</v>
      </c>
      <c r="B2" s="47"/>
      <c r="C2" s="105">
        <v>2030</v>
      </c>
      <c r="D2" s="108" t="s">
        <v>39</v>
      </c>
      <c r="E2" s="49">
        <f ca="1">NOV!E8</f>
        <v>0</v>
      </c>
      <c r="F2" s="43"/>
      <c r="G2" s="44"/>
      <c r="H2" s="45"/>
    </row>
    <row r="3" spans="1:8" ht="12" customHeight="1" x14ac:dyDescent="0.2">
      <c r="A3" s="46">
        <f>DEC!A8</f>
        <v>45631</v>
      </c>
      <c r="B3" s="47"/>
      <c r="C3" s="105">
        <v>2031</v>
      </c>
      <c r="D3" s="108" t="s">
        <v>39</v>
      </c>
      <c r="E3" s="49">
        <f ca="1">DEC!E8</f>
        <v>0</v>
      </c>
      <c r="F3" s="43"/>
      <c r="G3" s="44"/>
      <c r="H3" s="45"/>
    </row>
    <row r="4" spans="1:8" ht="12" customHeight="1" x14ac:dyDescent="0.2">
      <c r="A4" s="46">
        <f>JANV!A8</f>
        <v>45662</v>
      </c>
      <c r="B4" s="47"/>
      <c r="C4" s="105">
        <v>2032</v>
      </c>
      <c r="D4" s="108" t="s">
        <v>39</v>
      </c>
      <c r="E4" s="49">
        <f ca="1">JANV!E8</f>
        <v>0</v>
      </c>
      <c r="F4" s="43"/>
      <c r="G4" s="44"/>
      <c r="H4" s="45"/>
    </row>
    <row r="5" spans="1:8" ht="12" customHeight="1" x14ac:dyDescent="0.2">
      <c r="A5" s="46">
        <f>FEV!A8</f>
        <v>45693</v>
      </c>
      <c r="B5" s="47"/>
      <c r="C5" s="105">
        <v>2033</v>
      </c>
      <c r="D5" s="108" t="s">
        <v>39</v>
      </c>
      <c r="E5" s="49">
        <f ca="1">FEV!E8</f>
        <v>0</v>
      </c>
      <c r="F5" s="43"/>
      <c r="G5" s="44"/>
      <c r="H5" s="45"/>
    </row>
    <row r="6" spans="1:8" ht="12" customHeight="1" x14ac:dyDescent="0.2">
      <c r="A6" s="46">
        <f>MAR!A8</f>
        <v>45721</v>
      </c>
      <c r="B6" s="47"/>
      <c r="C6" s="105">
        <v>2034</v>
      </c>
      <c r="D6" s="108" t="s">
        <v>39</v>
      </c>
      <c r="E6" s="49">
        <f ca="1">MAR!E8</f>
        <v>0</v>
      </c>
      <c r="F6" s="43"/>
      <c r="G6" s="44"/>
      <c r="H6" s="45"/>
    </row>
    <row r="7" spans="1:8" ht="12" customHeight="1" x14ac:dyDescent="0.2">
      <c r="A7" s="46">
        <f>AVR!A8</f>
        <v>45752</v>
      </c>
      <c r="B7" s="47"/>
      <c r="C7" s="105">
        <v>2035</v>
      </c>
      <c r="D7" s="108" t="s">
        <v>39</v>
      </c>
      <c r="E7" s="49">
        <f ca="1">AVR!E8</f>
        <v>0</v>
      </c>
      <c r="F7" s="43"/>
      <c r="G7" s="44"/>
      <c r="H7" s="45"/>
    </row>
    <row r="8" spans="1:8" ht="12" customHeight="1" x14ac:dyDescent="0.2">
      <c r="A8" s="46">
        <f>MAI!A8</f>
        <v>45782</v>
      </c>
      <c r="B8" s="47"/>
      <c r="C8" s="105">
        <v>2036</v>
      </c>
      <c r="D8" s="108" t="s">
        <v>39</v>
      </c>
      <c r="E8" s="49">
        <f ca="1">MAI!E8</f>
        <v>0</v>
      </c>
      <c r="F8" s="43"/>
      <c r="G8" s="44"/>
      <c r="H8" s="45"/>
    </row>
    <row r="9" spans="1:8" ht="12" customHeight="1" x14ac:dyDescent="0.2">
      <c r="A9" s="46">
        <f>JUIN!A8</f>
        <v>45813</v>
      </c>
      <c r="B9" s="47"/>
      <c r="C9" s="105">
        <v>2037</v>
      </c>
      <c r="D9" s="108" t="s">
        <v>39</v>
      </c>
      <c r="E9" s="49">
        <f ca="1">JUIN!E8</f>
        <v>0</v>
      </c>
      <c r="F9" s="43"/>
      <c r="G9" s="44"/>
      <c r="H9" s="45"/>
    </row>
    <row r="10" spans="1:8" ht="12" customHeight="1" x14ac:dyDescent="0.2">
      <c r="A10" s="46">
        <f>JUIL!A8</f>
        <v>45843</v>
      </c>
      <c r="B10" s="47"/>
      <c r="C10" s="105">
        <v>2038</v>
      </c>
      <c r="D10" s="108" t="s">
        <v>39</v>
      </c>
      <c r="E10" s="49">
        <f ca="1">JUIL!E8</f>
        <v>0</v>
      </c>
      <c r="F10" s="43"/>
      <c r="G10" s="44"/>
      <c r="H10" s="45"/>
    </row>
    <row r="11" spans="1:8" ht="12" customHeight="1" x14ac:dyDescent="0.2">
      <c r="A11" s="46">
        <f>AOUT!A8</f>
        <v>45874</v>
      </c>
      <c r="B11" s="47"/>
      <c r="C11" s="105">
        <v>2039</v>
      </c>
      <c r="D11" s="108" t="s">
        <v>39</v>
      </c>
      <c r="E11" s="49">
        <f ca="1">AOUT!E8</f>
        <v>0</v>
      </c>
      <c r="F11" s="43"/>
      <c r="G11" s="44"/>
      <c r="H11" s="45"/>
    </row>
    <row r="12" spans="1:8" ht="12" customHeight="1" x14ac:dyDescent="0.2">
      <c r="A12" s="46">
        <f>SEPT!A8</f>
        <v>45905</v>
      </c>
      <c r="B12" s="47"/>
      <c r="C12" s="105">
        <v>2040</v>
      </c>
      <c r="D12" s="108" t="s">
        <v>39</v>
      </c>
      <c r="E12" s="49">
        <f ca="1">SEPT!E8</f>
        <v>0</v>
      </c>
      <c r="F12" s="43"/>
      <c r="G12" s="44"/>
      <c r="H12" s="45"/>
    </row>
    <row r="13" spans="1:8" ht="12" customHeight="1" x14ac:dyDescent="0.2">
      <c r="A13" s="46">
        <f>OCT!A8</f>
        <v>45935</v>
      </c>
      <c r="B13" s="47"/>
      <c r="C13" s="105">
        <v>2041</v>
      </c>
      <c r="D13" s="108" t="s">
        <v>39</v>
      </c>
      <c r="E13" s="49">
        <f ca="1">OCT!E8</f>
        <v>0</v>
      </c>
      <c r="F13" s="43"/>
      <c r="G13" s="44"/>
      <c r="H13" s="45"/>
    </row>
    <row r="14" spans="1:8" ht="12" customHeight="1" x14ac:dyDescent="0.2">
      <c r="A14" s="46"/>
      <c r="B14" s="47"/>
      <c r="C14" s="105"/>
      <c r="D14" s="48"/>
      <c r="E14" s="49"/>
      <c r="F14" s="131"/>
      <c r="G14" s="118">
        <v>201</v>
      </c>
      <c r="H14" s="45">
        <f>E23</f>
        <v>0</v>
      </c>
    </row>
    <row r="15" spans="1:8" ht="12" customHeight="1" x14ac:dyDescent="0.2">
      <c r="A15" s="50"/>
      <c r="B15" s="51" t="s">
        <v>84</v>
      </c>
      <c r="C15" s="106" t="s">
        <v>37</v>
      </c>
      <c r="D15" s="48"/>
      <c r="E15" s="52">
        <f ca="1">SUM(E2:E14)</f>
        <v>0</v>
      </c>
      <c r="F15" s="131"/>
      <c r="G15" s="118">
        <v>202</v>
      </c>
      <c r="H15" s="45">
        <f>E72</f>
        <v>0</v>
      </c>
    </row>
    <row r="16" spans="1:8" ht="12" customHeight="1" x14ac:dyDescent="0.2">
      <c r="A16" s="53"/>
      <c r="B16" s="54"/>
      <c r="C16" s="55"/>
      <c r="D16" s="17"/>
      <c r="E16" s="220"/>
      <c r="F16" s="102"/>
      <c r="G16" s="117">
        <v>203</v>
      </c>
      <c r="H16" s="45">
        <f ca="1">E15</f>
        <v>0</v>
      </c>
    </row>
    <row r="17" spans="1:8" ht="12" customHeight="1" x14ac:dyDescent="0.2">
      <c r="A17" s="53"/>
      <c r="B17" s="54"/>
      <c r="C17" s="55"/>
      <c r="D17" s="107"/>
      <c r="E17" s="220"/>
      <c r="F17" s="102"/>
      <c r="G17" s="119">
        <v>204</v>
      </c>
      <c r="H17" s="45">
        <f>E51</f>
        <v>0</v>
      </c>
    </row>
    <row r="18" spans="1:8" ht="12" customHeight="1" x14ac:dyDescent="0.2">
      <c r="A18" s="53"/>
      <c r="B18" s="54" t="s">
        <v>84</v>
      </c>
      <c r="C18" s="56" t="s">
        <v>36</v>
      </c>
      <c r="D18" s="57"/>
      <c r="E18" s="52">
        <f>SUM(E16:E17)</f>
        <v>0</v>
      </c>
      <c r="F18" s="102"/>
      <c r="G18" s="118">
        <v>205</v>
      </c>
      <c r="H18" s="45">
        <f>E18</f>
        <v>0</v>
      </c>
    </row>
    <row r="19" spans="1:8" ht="12" customHeight="1" x14ac:dyDescent="0.2">
      <c r="A19" s="221">
        <f>IFERROR(VLOOKUP(C19,JANV!$A$10:$C$28,1,FALSE),0)</f>
        <v>0</v>
      </c>
      <c r="B19" s="55"/>
      <c r="C19" s="55">
        <v>2010</v>
      </c>
      <c r="D19" s="17" t="s">
        <v>44</v>
      </c>
      <c r="E19" s="49">
        <f>JANV!E10</f>
        <v>0</v>
      </c>
      <c r="F19" s="100"/>
      <c r="G19" s="118">
        <v>206</v>
      </c>
      <c r="H19" s="45">
        <f>E79</f>
        <v>0</v>
      </c>
    </row>
    <row r="20" spans="1:8" ht="12" customHeight="1" x14ac:dyDescent="0.2">
      <c r="A20" s="55">
        <f ca="1">IFERROR(VLOOKUP(A20,JANV!$A$10:$A$28,1,FALSE),0)</f>
        <v>0</v>
      </c>
      <c r="B20" s="54"/>
      <c r="C20" s="55">
        <v>2011</v>
      </c>
      <c r="D20" s="17" t="s">
        <v>13</v>
      </c>
      <c r="E20" s="60">
        <f>AVR!E10</f>
        <v>0</v>
      </c>
      <c r="F20" s="100"/>
      <c r="G20" s="132"/>
    </row>
    <row r="21" spans="1:8" ht="12" customHeight="1" x14ac:dyDescent="0.2">
      <c r="A21" s="55">
        <f ca="1">IFERROR(VLOOKUP(A21,JANV!$A$10:$A$28,1,FALSE),0)</f>
        <v>0</v>
      </c>
      <c r="B21" s="59"/>
      <c r="C21" s="55">
        <v>2012</v>
      </c>
      <c r="D21" s="80" t="s">
        <v>38</v>
      </c>
      <c r="E21" s="49">
        <f>AOUT!E11</f>
        <v>0</v>
      </c>
      <c r="F21" s="103"/>
      <c r="G21" s="133">
        <v>100</v>
      </c>
      <c r="H21" s="45">
        <f>E29</f>
        <v>0</v>
      </c>
    </row>
    <row r="22" spans="1:8" ht="12" customHeight="1" x14ac:dyDescent="0.2">
      <c r="B22" s="54"/>
      <c r="C22" s="55">
        <v>2013</v>
      </c>
      <c r="D22" s="142"/>
      <c r="F22" s="102"/>
      <c r="G22" s="67">
        <v>101</v>
      </c>
      <c r="H22" s="45">
        <f>E37</f>
        <v>0</v>
      </c>
    </row>
    <row r="23" spans="1:8" ht="12" customHeight="1" x14ac:dyDescent="0.2">
      <c r="A23" s="53"/>
      <c r="B23" s="54" t="s">
        <v>84</v>
      </c>
      <c r="C23" s="56" t="s">
        <v>17</v>
      </c>
      <c r="D23" s="61"/>
      <c r="E23" s="52">
        <f>SUM(E19:E22)</f>
        <v>0</v>
      </c>
      <c r="F23" s="102"/>
      <c r="G23" s="118"/>
      <c r="H23" s="45"/>
    </row>
    <row r="24" spans="1:8" ht="12" customHeight="1" x14ac:dyDescent="0.2">
      <c r="A24" s="53">
        <v>45294</v>
      </c>
      <c r="B24" s="54"/>
      <c r="C24" s="55">
        <v>1000</v>
      </c>
      <c r="D24" s="17" t="s">
        <v>85</v>
      </c>
      <c r="E24" s="49">
        <f>IFERROR(VLOOKUP(C24,NOV!$C$9:$F$28,4,FALSE),IFERROR(VLOOKUP(C24,DEC!$C$9:$F$28,4,FALSE),0))</f>
        <v>0</v>
      </c>
      <c r="F24" s="100"/>
      <c r="G24" s="118">
        <v>103</v>
      </c>
      <c r="H24" s="45">
        <f>E40</f>
        <v>0</v>
      </c>
    </row>
    <row r="25" spans="1:8" ht="12" customHeight="1" x14ac:dyDescent="0.2">
      <c r="A25" s="58"/>
      <c r="B25" s="59"/>
      <c r="C25" s="55">
        <v>1001</v>
      </c>
      <c r="D25" s="17" t="s">
        <v>86</v>
      </c>
      <c r="E25" s="49">
        <f>IFERROR(VLOOKUP(C25,NOV!$C$9:$F$28,4,FALSE),IFERROR(VLOOKUP(C25,DEC!$C$9:$F$28,4,FALSE),0))</f>
        <v>0</v>
      </c>
      <c r="F25" s="103"/>
      <c r="G25" s="120">
        <v>104</v>
      </c>
      <c r="H25" s="45">
        <f>E82</f>
        <v>0</v>
      </c>
    </row>
    <row r="26" spans="1:8" ht="12" customHeight="1" x14ac:dyDescent="0.2">
      <c r="A26" s="58"/>
      <c r="B26" s="62"/>
      <c r="C26" s="55">
        <v>1002</v>
      </c>
      <c r="D26" s="17" t="s">
        <v>87</v>
      </c>
      <c r="E26" s="49">
        <f>IFERROR(VLOOKUP(C26,NOV!$C$9:$F$28,4,FALSE),IFERROR(VLOOKUP(C26,DEC!$C$9:$F$28,4,FALSE),0))</f>
        <v>0</v>
      </c>
      <c r="F26" s="103"/>
      <c r="G26" s="119">
        <v>105</v>
      </c>
      <c r="H26" s="45">
        <f>E59</f>
        <v>0</v>
      </c>
    </row>
    <row r="27" spans="1:8" ht="12" customHeight="1" x14ac:dyDescent="0.2">
      <c r="A27" s="58"/>
      <c r="B27" s="62"/>
      <c r="C27" s="55">
        <v>1003</v>
      </c>
      <c r="D27" s="17" t="s">
        <v>88</v>
      </c>
      <c r="E27" s="49">
        <f>IFERROR(VLOOKUP(C27,NOV!$C$9:$F$28,4,FALSE),IFERROR(VLOOKUP(C27,DEC!$C$9:$F$28,4,FALSE),0))</f>
        <v>0</v>
      </c>
      <c r="F27" s="103"/>
      <c r="G27" s="135"/>
    </row>
    <row r="28" spans="1:8" ht="12" customHeight="1" x14ac:dyDescent="0.2">
      <c r="A28" s="53"/>
      <c r="B28" s="63"/>
      <c r="C28" s="55">
        <v>1004</v>
      </c>
      <c r="D28" s="17"/>
      <c r="E28" s="95"/>
      <c r="F28" s="102"/>
      <c r="G28" s="134"/>
    </row>
    <row r="29" spans="1:8" ht="12" customHeight="1" x14ac:dyDescent="0.2">
      <c r="A29" s="64"/>
      <c r="B29" s="65" t="s">
        <v>83</v>
      </c>
      <c r="C29" s="124" t="s">
        <v>93</v>
      </c>
      <c r="D29" s="123"/>
      <c r="E29" s="97">
        <f>SUM(E24:E28)</f>
        <v>0</v>
      </c>
      <c r="F29" s="102"/>
      <c r="G29" s="118">
        <v>110</v>
      </c>
      <c r="H29" s="45">
        <f>E67</f>
        <v>0</v>
      </c>
    </row>
    <row r="30" spans="1:8" ht="12" customHeight="1" x14ac:dyDescent="0.2">
      <c r="A30" s="64"/>
      <c r="B30" s="65"/>
      <c r="C30" s="139">
        <v>1010</v>
      </c>
      <c r="D30" s="17" t="s">
        <v>89</v>
      </c>
      <c r="E30" s="96">
        <f>IFERROR(VLOOKUP(C30,JUIL!$C$9:$F$28,4,FALSE),IFERROR(VLOOKUP(C30,AOUT!$C$9:$F$28,4,FALSE),0))</f>
        <v>0</v>
      </c>
      <c r="F30" s="102"/>
      <c r="G30" s="135"/>
    </row>
    <row r="31" spans="1:8" ht="12" customHeight="1" x14ac:dyDescent="0.2">
      <c r="A31" s="53"/>
      <c r="B31" s="63"/>
      <c r="C31" s="55">
        <v>1011</v>
      </c>
      <c r="D31" s="17" t="s">
        <v>90</v>
      </c>
      <c r="E31" s="96">
        <f>IFERROR(VLOOKUP(C31,JUIL!$C$9:$F$28,4,FALSE),IFERROR(VLOOKUP(C31,AOUT!$C$9:$F$28,4,FALSE),0))</f>
        <v>0</v>
      </c>
      <c r="F31" s="102"/>
      <c r="G31" s="138"/>
    </row>
    <row r="32" spans="1:8" ht="12" customHeight="1" x14ac:dyDescent="0.2">
      <c r="A32" s="64"/>
      <c r="B32" s="65"/>
      <c r="C32" s="55">
        <v>1012</v>
      </c>
      <c r="D32" s="17" t="s">
        <v>91</v>
      </c>
      <c r="E32" s="96">
        <f>IFERROR(VLOOKUP(C32,JUIL!$C$9:$F$28,4,FALSE),IFERROR(VLOOKUP(C32,AOUT!$C$9:$F$28,4,FALSE),0))</f>
        <v>0</v>
      </c>
      <c r="F32" s="102"/>
      <c r="G32" s="137"/>
    </row>
    <row r="33" spans="1:8" ht="12" customHeight="1" x14ac:dyDescent="0.2">
      <c r="A33" s="64"/>
      <c r="B33" s="65"/>
      <c r="C33" s="55">
        <v>1013</v>
      </c>
      <c r="D33" s="17" t="s">
        <v>92</v>
      </c>
      <c r="E33" s="96">
        <f>IFERROR(VLOOKUP(C33,JUIL!$C$9:$F$28,4,FALSE),IFERROR(VLOOKUP(C33,AOUT!$C$9:$F$28,4,FALSE),0))</f>
        <v>0</v>
      </c>
      <c r="F33" s="102"/>
      <c r="G33" s="136" t="s">
        <v>14</v>
      </c>
      <c r="H33" s="45">
        <f ca="1">SUM(H16:H29)</f>
        <v>0</v>
      </c>
    </row>
    <row r="34" spans="1:8" ht="12" customHeight="1" x14ac:dyDescent="0.2">
      <c r="A34" s="64"/>
      <c r="B34" s="65"/>
      <c r="C34" s="55">
        <v>1014</v>
      </c>
      <c r="D34" s="122"/>
      <c r="E34" s="96"/>
      <c r="F34" s="43"/>
      <c r="G34" s="121" t="s">
        <v>40</v>
      </c>
      <c r="H34" s="45">
        <f>NOV!G5</f>
        <v>0</v>
      </c>
    </row>
    <row r="35" spans="1:8" ht="12" customHeight="1" x14ac:dyDescent="0.2">
      <c r="A35" s="64"/>
      <c r="B35" s="65"/>
      <c r="C35" s="55">
        <v>1015</v>
      </c>
      <c r="D35" s="140"/>
      <c r="E35" s="96"/>
      <c r="F35" s="92"/>
      <c r="G35" s="44"/>
      <c r="H35" s="45">
        <f ca="1">SUM(H33:H34)</f>
        <v>0</v>
      </c>
    </row>
    <row r="36" spans="1:8" ht="12" customHeight="1" x14ac:dyDescent="0.2">
      <c r="A36" s="66"/>
      <c r="B36" s="65"/>
      <c r="C36" s="55">
        <v>1016</v>
      </c>
      <c r="D36" s="141"/>
      <c r="E36" s="96"/>
      <c r="F36" s="43"/>
      <c r="G36" s="44"/>
      <c r="H36" s="45"/>
    </row>
    <row r="37" spans="1:8" ht="12" customHeight="1" x14ac:dyDescent="0.2">
      <c r="A37" s="66"/>
      <c r="B37" s="65" t="s">
        <v>83</v>
      </c>
      <c r="C37" s="67" t="s">
        <v>16</v>
      </c>
      <c r="D37" s="68"/>
      <c r="E37" s="97">
        <f>SUM(E30:E36)</f>
        <v>0</v>
      </c>
      <c r="F37" s="43"/>
      <c r="G37" s="44"/>
      <c r="H37" s="45"/>
    </row>
    <row r="38" spans="1:8" ht="12" customHeight="1" x14ac:dyDescent="0.2">
      <c r="A38" s="53"/>
      <c r="B38" s="54"/>
      <c r="C38" s="55">
        <v>1030</v>
      </c>
      <c r="D38" s="17" t="s">
        <v>99</v>
      </c>
      <c r="E38" s="213"/>
      <c r="F38" s="43"/>
      <c r="G38" s="44"/>
      <c r="H38" s="45"/>
    </row>
    <row r="39" spans="1:8" ht="12" customHeight="1" x14ac:dyDescent="0.2">
      <c r="A39" s="69"/>
      <c r="B39" s="70"/>
      <c r="C39" s="112">
        <v>1031</v>
      </c>
      <c r="D39" s="107" t="s">
        <v>43</v>
      </c>
      <c r="E39" s="214"/>
      <c r="F39" s="43"/>
      <c r="G39" s="44"/>
      <c r="H39" s="45"/>
    </row>
    <row r="40" spans="1:8" ht="12" customHeight="1" x14ac:dyDescent="0.2">
      <c r="A40" s="69"/>
      <c r="B40" s="70" t="s">
        <v>83</v>
      </c>
      <c r="C40" s="71" t="s">
        <v>35</v>
      </c>
      <c r="D40" s="72"/>
      <c r="E40" s="99">
        <f>SUM(E38:E39)</f>
        <v>0</v>
      </c>
      <c r="F40" s="43"/>
      <c r="G40" s="44"/>
      <c r="H40" s="45"/>
    </row>
    <row r="41" spans="1:8" ht="12" customHeight="1" x14ac:dyDescent="0.2">
      <c r="A41" s="73"/>
      <c r="B41" s="74"/>
      <c r="C41" s="74"/>
      <c r="D41" s="74"/>
      <c r="E41" s="215"/>
      <c r="F41" s="93"/>
      <c r="G41" s="44"/>
      <c r="H41" s="45"/>
    </row>
    <row r="42" spans="1:8" ht="12" customHeight="1" x14ac:dyDescent="0.2">
      <c r="A42" s="75"/>
      <c r="B42" s="75"/>
      <c r="C42" s="75"/>
      <c r="D42" s="76"/>
      <c r="E42" s="216"/>
      <c r="F42" s="93"/>
      <c r="G42" s="44"/>
      <c r="H42" s="45"/>
    </row>
    <row r="43" spans="1:8" ht="12" customHeight="1" x14ac:dyDescent="0.2">
      <c r="A43" s="78"/>
      <c r="B43" s="54"/>
      <c r="C43" s="55"/>
      <c r="D43" s="3"/>
      <c r="E43" s="213"/>
      <c r="F43" s="92"/>
      <c r="G43" s="44"/>
      <c r="H43" s="45"/>
    </row>
    <row r="44" spans="1:8" ht="12" customHeight="1" x14ac:dyDescent="0.2">
      <c r="A44" s="78"/>
      <c r="B44" s="54"/>
      <c r="C44" s="55"/>
      <c r="D44" s="3"/>
      <c r="E44" s="213"/>
      <c r="F44" s="92"/>
      <c r="G44" s="44"/>
      <c r="H44" s="45"/>
    </row>
    <row r="45" spans="1:8" ht="12" customHeight="1" x14ac:dyDescent="0.2">
      <c r="A45" s="78"/>
      <c r="B45" s="54"/>
      <c r="C45" s="55"/>
      <c r="D45" s="17"/>
      <c r="E45" s="213"/>
      <c r="F45" s="92"/>
      <c r="G45" s="44"/>
      <c r="H45" s="45"/>
    </row>
    <row r="46" spans="1:8" ht="12" customHeight="1" x14ac:dyDescent="0.2">
      <c r="A46" s="78"/>
      <c r="B46" s="54"/>
      <c r="C46" s="55"/>
      <c r="D46" s="17"/>
      <c r="E46" s="213"/>
      <c r="F46" s="92"/>
      <c r="G46" s="44"/>
      <c r="H46" s="45"/>
    </row>
    <row r="47" spans="1:8" ht="12" customHeight="1" x14ac:dyDescent="0.2">
      <c r="A47" s="78"/>
      <c r="B47" s="54"/>
      <c r="C47" s="55"/>
      <c r="D47" s="17"/>
      <c r="E47" s="213"/>
      <c r="F47" s="92"/>
      <c r="G47" s="44"/>
      <c r="H47" s="45"/>
    </row>
    <row r="48" spans="1:8" ht="12" customHeight="1" x14ac:dyDescent="0.2">
      <c r="A48" s="78"/>
      <c r="B48" s="54"/>
      <c r="C48" s="55"/>
      <c r="D48" s="17"/>
      <c r="E48" s="213"/>
      <c r="F48" s="92"/>
      <c r="G48" s="44"/>
      <c r="H48" s="45"/>
    </row>
    <row r="49" spans="1:8" ht="12" customHeight="1" x14ac:dyDescent="0.2">
      <c r="A49" s="78"/>
      <c r="B49" s="54"/>
      <c r="C49" s="55"/>
      <c r="D49" s="3"/>
      <c r="E49" s="213"/>
      <c r="F49" s="92"/>
      <c r="G49" s="44"/>
      <c r="H49" s="45"/>
    </row>
    <row r="50" spans="1:8" ht="12" customHeight="1" x14ac:dyDescent="0.2">
      <c r="A50" s="78"/>
      <c r="B50" s="54"/>
      <c r="C50" s="55"/>
      <c r="D50" s="17"/>
      <c r="E50" s="213"/>
      <c r="F50" s="92"/>
      <c r="G50" s="44"/>
      <c r="H50" s="45"/>
    </row>
    <row r="51" spans="1:8" ht="12" customHeight="1" x14ac:dyDescent="0.2">
      <c r="A51" s="78"/>
      <c r="B51" s="54" t="s">
        <v>84</v>
      </c>
      <c r="C51" s="79" t="s">
        <v>18</v>
      </c>
      <c r="D51" s="57"/>
      <c r="E51" s="101">
        <f>SUM(E41:E50)</f>
        <v>0</v>
      </c>
      <c r="F51" s="92"/>
      <c r="G51" s="44"/>
      <c r="H51" s="45"/>
    </row>
    <row r="52" spans="1:8" ht="12" customHeight="1" x14ac:dyDescent="0.2">
      <c r="A52" s="53"/>
      <c r="B52" s="54"/>
      <c r="C52" s="55"/>
      <c r="D52" s="83"/>
      <c r="E52" s="213"/>
      <c r="F52" s="43"/>
      <c r="G52" s="44"/>
      <c r="H52" s="45"/>
    </row>
    <row r="53" spans="1:8" ht="12" customHeight="1" x14ac:dyDescent="0.2">
      <c r="A53" s="53"/>
      <c r="B53" s="54"/>
      <c r="C53" s="56"/>
      <c r="D53" s="57"/>
      <c r="E53" s="217"/>
      <c r="F53" s="43"/>
      <c r="G53" s="44"/>
      <c r="H53" s="45"/>
    </row>
    <row r="54" spans="1:8" ht="12" customHeight="1" x14ac:dyDescent="0.2">
      <c r="A54" s="53"/>
      <c r="B54" s="54"/>
      <c r="C54" s="55"/>
      <c r="D54" s="3"/>
      <c r="E54" s="213"/>
      <c r="F54" s="43"/>
      <c r="G54" s="44"/>
      <c r="H54" s="45"/>
    </row>
    <row r="55" spans="1:8" ht="12" customHeight="1" x14ac:dyDescent="0.2">
      <c r="A55" s="53"/>
      <c r="B55" s="54"/>
      <c r="C55" s="55"/>
      <c r="D55" s="3"/>
      <c r="E55" s="213"/>
      <c r="F55" s="93"/>
      <c r="G55" s="44"/>
      <c r="H55" s="45"/>
    </row>
    <row r="56" spans="1:8" ht="12" customHeight="1" x14ac:dyDescent="0.2">
      <c r="A56" s="58"/>
      <c r="B56" s="59"/>
      <c r="C56" s="55"/>
      <c r="D56" s="13"/>
      <c r="E56" s="218"/>
      <c r="F56" s="94"/>
      <c r="G56" s="44"/>
      <c r="H56" s="45"/>
    </row>
    <row r="57" spans="1:8" ht="12" customHeight="1" x14ac:dyDescent="0.2">
      <c r="A57" s="53"/>
      <c r="B57" s="54"/>
      <c r="C57" s="55"/>
      <c r="D57" s="83"/>
      <c r="E57" s="213"/>
      <c r="F57" s="43"/>
      <c r="G57" s="44"/>
      <c r="H57" s="45"/>
    </row>
    <row r="58" spans="1:8" ht="12" customHeight="1" x14ac:dyDescent="0.2">
      <c r="A58" s="53"/>
      <c r="B58" s="54"/>
      <c r="C58" s="55"/>
      <c r="D58" s="57"/>
      <c r="E58" s="213"/>
      <c r="F58" s="43"/>
      <c r="G58" s="44"/>
      <c r="H58" s="45"/>
    </row>
    <row r="59" spans="1:8" ht="12" customHeight="1" x14ac:dyDescent="0.2">
      <c r="A59" s="53"/>
      <c r="B59" s="54" t="s">
        <v>83</v>
      </c>
      <c r="C59" s="56" t="s">
        <v>41</v>
      </c>
      <c r="D59" s="57"/>
      <c r="E59" s="101">
        <f>SUM(E52:E58)</f>
        <v>0</v>
      </c>
      <c r="F59" s="43"/>
      <c r="G59" s="44"/>
      <c r="H59" s="45"/>
    </row>
    <row r="60" spans="1:8" ht="12" customHeight="1" x14ac:dyDescent="0.2">
      <c r="A60" s="53"/>
      <c r="B60" s="54"/>
      <c r="C60" s="55"/>
      <c r="D60" s="57"/>
      <c r="E60" s="213"/>
      <c r="F60" s="43"/>
      <c r="G60" s="44"/>
      <c r="H60" s="45"/>
    </row>
    <row r="61" spans="1:8" ht="12" customHeight="1" x14ac:dyDescent="0.2">
      <c r="A61" s="53"/>
      <c r="B61" s="54"/>
      <c r="C61" s="56"/>
      <c r="D61" s="57"/>
      <c r="E61" s="213"/>
      <c r="F61" s="43"/>
      <c r="G61" s="44"/>
      <c r="H61" s="45"/>
    </row>
    <row r="62" spans="1:8" ht="12" customHeight="1" x14ac:dyDescent="0.2">
      <c r="A62" s="53"/>
      <c r="B62" s="54"/>
      <c r="C62" s="55"/>
      <c r="D62" s="61"/>
      <c r="E62" s="213"/>
      <c r="F62" s="93"/>
      <c r="G62" s="44"/>
      <c r="H62" s="45"/>
    </row>
    <row r="63" spans="1:8" ht="12" customHeight="1" x14ac:dyDescent="0.2">
      <c r="A63" s="53"/>
      <c r="B63" s="54"/>
      <c r="C63" s="56"/>
      <c r="D63" s="61"/>
      <c r="E63" s="213"/>
      <c r="F63" s="93"/>
      <c r="G63" s="44"/>
      <c r="H63" s="45"/>
    </row>
    <row r="64" spans="1:8" ht="12" customHeight="1" x14ac:dyDescent="0.2">
      <c r="A64" s="53"/>
      <c r="B64" s="54"/>
      <c r="C64" s="55"/>
      <c r="D64" s="57"/>
      <c r="E64" s="213"/>
      <c r="F64" s="43"/>
      <c r="G64" s="44"/>
      <c r="H64" s="45"/>
    </row>
    <row r="65" spans="1:8" ht="12" customHeight="1" x14ac:dyDescent="0.2">
      <c r="A65" s="53"/>
      <c r="B65" s="54"/>
      <c r="C65" s="56"/>
      <c r="D65" s="57"/>
      <c r="E65" s="213"/>
      <c r="F65" s="43"/>
      <c r="G65" s="44"/>
      <c r="H65" s="45"/>
    </row>
    <row r="66" spans="1:8" ht="12" customHeight="1" x14ac:dyDescent="0.2">
      <c r="A66" s="53"/>
      <c r="B66" s="54"/>
      <c r="C66" s="55"/>
      <c r="D66" s="57"/>
      <c r="E66" s="213"/>
      <c r="F66" s="43"/>
      <c r="G66" s="44"/>
      <c r="H66" s="45"/>
    </row>
    <row r="67" spans="1:8" ht="12" customHeight="1" x14ac:dyDescent="0.2">
      <c r="A67" s="53"/>
      <c r="B67" s="54"/>
      <c r="C67" s="56" t="s">
        <v>82</v>
      </c>
      <c r="D67" s="57"/>
      <c r="E67" s="219">
        <f>SUM(E60:E66)</f>
        <v>0</v>
      </c>
      <c r="F67" s="43"/>
      <c r="G67" s="44"/>
      <c r="H67" s="45"/>
    </row>
    <row r="68" spans="1:8" ht="12" customHeight="1" x14ac:dyDescent="0.2">
      <c r="A68" s="53">
        <v>45358</v>
      </c>
      <c r="B68" s="54"/>
      <c r="C68" s="55">
        <v>2020</v>
      </c>
      <c r="D68" s="83" t="s">
        <v>104</v>
      </c>
      <c r="E68" s="213"/>
      <c r="F68" s="93"/>
      <c r="G68" s="44"/>
      <c r="H68" s="45"/>
    </row>
    <row r="69" spans="1:8" ht="12" customHeight="1" x14ac:dyDescent="0.2">
      <c r="B69" s="54"/>
      <c r="C69" s="143">
        <v>2021</v>
      </c>
      <c r="E69" s="213"/>
      <c r="F69" s="93"/>
      <c r="G69" s="44"/>
      <c r="H69" s="45"/>
    </row>
    <row r="70" spans="1:8" ht="12" customHeight="1" x14ac:dyDescent="0.2">
      <c r="A70" s="78"/>
      <c r="B70" s="54"/>
      <c r="C70" s="55">
        <v>2022</v>
      </c>
      <c r="D70" s="82"/>
      <c r="E70" s="213"/>
      <c r="F70" s="93"/>
      <c r="G70" s="44"/>
      <c r="H70" s="45"/>
    </row>
    <row r="71" spans="1:8" ht="12" customHeight="1" x14ac:dyDescent="0.2">
      <c r="A71" s="53"/>
      <c r="B71" s="54"/>
      <c r="C71" s="55">
        <v>2023</v>
      </c>
      <c r="D71" s="81"/>
      <c r="E71" s="213"/>
      <c r="F71" s="93"/>
      <c r="G71" s="44"/>
      <c r="H71" s="45"/>
    </row>
    <row r="72" spans="1:8" ht="12" customHeight="1" x14ac:dyDescent="0.2">
      <c r="A72" s="53"/>
      <c r="B72" s="54" t="s">
        <v>84</v>
      </c>
      <c r="C72" s="56" t="s">
        <v>33</v>
      </c>
      <c r="D72" s="57"/>
      <c r="E72" s="101">
        <f>SUM(E68:E71)</f>
        <v>0</v>
      </c>
      <c r="F72" s="93"/>
      <c r="G72" s="44"/>
      <c r="H72" s="45"/>
    </row>
    <row r="73" spans="1:8" ht="12" customHeight="1" x14ac:dyDescent="0.2">
      <c r="A73" s="53">
        <v>45463</v>
      </c>
      <c r="B73" s="54"/>
      <c r="C73" s="55">
        <v>2060</v>
      </c>
      <c r="D73" s="17" t="s">
        <v>106</v>
      </c>
      <c r="E73" s="213"/>
      <c r="F73" s="93"/>
      <c r="G73" s="44"/>
      <c r="H73" s="45"/>
    </row>
    <row r="74" spans="1:8" ht="12" customHeight="1" x14ac:dyDescent="0.2">
      <c r="A74" s="53">
        <v>45463</v>
      </c>
      <c r="B74" s="54"/>
      <c r="C74" s="55">
        <v>2061</v>
      </c>
      <c r="D74" s="3" t="s">
        <v>100</v>
      </c>
      <c r="E74" s="213"/>
      <c r="F74" s="93"/>
      <c r="G74" s="44"/>
      <c r="H74" s="45"/>
    </row>
    <row r="75" spans="1:8" ht="12" customHeight="1" x14ac:dyDescent="0.2">
      <c r="A75" s="53">
        <v>45481</v>
      </c>
      <c r="B75" s="54"/>
      <c r="C75" s="55">
        <v>2062</v>
      </c>
      <c r="D75" s="83" t="s">
        <v>101</v>
      </c>
      <c r="E75" s="213"/>
      <c r="F75" s="93"/>
      <c r="G75" s="44"/>
      <c r="H75" s="45"/>
    </row>
    <row r="76" spans="1:8" ht="12" customHeight="1" x14ac:dyDescent="0.2">
      <c r="A76" s="53">
        <v>44750</v>
      </c>
      <c r="B76" s="54"/>
      <c r="C76" s="55">
        <v>2063</v>
      </c>
      <c r="D76" s="83" t="s">
        <v>102</v>
      </c>
      <c r="E76" s="213"/>
      <c r="F76" s="43"/>
      <c r="G76" s="44"/>
      <c r="H76" s="45"/>
    </row>
    <row r="77" spans="1:8" ht="12" customHeight="1" x14ac:dyDescent="0.2">
      <c r="A77" s="53">
        <v>44839</v>
      </c>
      <c r="B77" s="54"/>
      <c r="C77" s="55">
        <v>2064</v>
      </c>
      <c r="D77" s="83" t="s">
        <v>68</v>
      </c>
      <c r="E77" s="213"/>
      <c r="F77" s="43"/>
      <c r="G77" s="44"/>
      <c r="H77" s="45"/>
    </row>
    <row r="78" spans="1:8" ht="12" customHeight="1" x14ac:dyDescent="0.2">
      <c r="A78" s="53">
        <v>44856</v>
      </c>
      <c r="B78" s="54"/>
      <c r="C78" s="55">
        <v>2065</v>
      </c>
      <c r="D78" s="80"/>
      <c r="E78" s="213"/>
      <c r="F78" s="43"/>
      <c r="G78" s="44"/>
      <c r="H78" s="45"/>
    </row>
    <row r="79" spans="1:8" ht="12" customHeight="1" x14ac:dyDescent="0.2">
      <c r="A79" s="53"/>
      <c r="B79" s="54"/>
      <c r="C79" s="56" t="s">
        <v>98</v>
      </c>
      <c r="D79" s="61"/>
      <c r="E79" s="101">
        <f>SUM(E73:E78)</f>
        <v>0</v>
      </c>
      <c r="F79" s="43"/>
      <c r="G79" s="44"/>
      <c r="H79" s="45"/>
    </row>
    <row r="80" spans="1:8" ht="12" customHeight="1" x14ac:dyDescent="0.2">
      <c r="A80" s="53">
        <v>45419</v>
      </c>
      <c r="B80" s="54"/>
      <c r="C80" s="55">
        <v>1040</v>
      </c>
      <c r="D80" s="83" t="s">
        <v>103</v>
      </c>
      <c r="E80" s="98">
        <f>MAI!F9</f>
        <v>0</v>
      </c>
      <c r="F80" s="43"/>
      <c r="G80" s="44"/>
      <c r="H80" s="45"/>
    </row>
    <row r="81" spans="1:8" ht="12" customHeight="1" x14ac:dyDescent="0.2">
      <c r="A81" s="144"/>
      <c r="B81" s="144"/>
      <c r="C81" s="145">
        <v>1041</v>
      </c>
      <c r="E81" s="98"/>
      <c r="F81" s="43"/>
      <c r="G81" s="44"/>
      <c r="H81" s="45"/>
    </row>
    <row r="82" spans="1:8" ht="12" customHeight="1" x14ac:dyDescent="0.2">
      <c r="A82" s="53"/>
      <c r="B82" s="54" t="s">
        <v>83</v>
      </c>
      <c r="C82" s="56" t="s">
        <v>19</v>
      </c>
      <c r="D82" s="57"/>
      <c r="E82" s="101">
        <f>SUM(E80:E81)</f>
        <v>0</v>
      </c>
      <c r="F82" s="43"/>
      <c r="G82" s="44"/>
      <c r="H82" s="45"/>
    </row>
    <row r="83" spans="1:8" ht="12" customHeight="1" x14ac:dyDescent="0.2">
      <c r="A83" s="84"/>
      <c r="B83" s="85"/>
      <c r="C83" s="79" t="s">
        <v>14</v>
      </c>
      <c r="D83" s="61"/>
      <c r="E83" s="101">
        <f ca="1">SUM(E15,E18,E23,E29,E37,E40,E51,E53,E59,E67,E72,E79,E82)</f>
        <v>0</v>
      </c>
      <c r="F83" s="43"/>
      <c r="G83" s="44"/>
      <c r="H83" s="45"/>
    </row>
    <row r="84" spans="1:8" ht="12" customHeight="1" x14ac:dyDescent="0.2">
      <c r="A84" s="77"/>
      <c r="B84" s="77"/>
      <c r="C84" s="109" t="s">
        <v>40</v>
      </c>
      <c r="D84" s="77"/>
      <c r="E84" s="115">
        <f>H34</f>
        <v>0</v>
      </c>
      <c r="F84" s="93"/>
      <c r="G84" s="44"/>
      <c r="H84" s="45"/>
    </row>
    <row r="85" spans="1:8" ht="12" customHeight="1" x14ac:dyDescent="0.2">
      <c r="A85" s="44"/>
      <c r="B85" s="44"/>
      <c r="C85" s="44"/>
      <c r="D85" s="44"/>
      <c r="E85" s="44"/>
      <c r="F85" s="93"/>
      <c r="G85" s="44"/>
      <c r="H85" s="45"/>
    </row>
    <row r="86" spans="1:8" ht="12" customHeight="1" x14ac:dyDescent="0.2">
      <c r="A86" s="44"/>
      <c r="B86" s="44"/>
      <c r="C86" s="44"/>
      <c r="D86" s="44" t="s">
        <v>24</v>
      </c>
      <c r="E86" s="45">
        <f>SUM(E29,E37,E40,E51,E82)</f>
        <v>0</v>
      </c>
      <c r="F86" s="93"/>
      <c r="G86" s="44"/>
      <c r="H86" s="45"/>
    </row>
    <row r="87" spans="1:8" ht="12" customHeight="1" x14ac:dyDescent="0.2">
      <c r="A87" s="44"/>
      <c r="B87" s="44"/>
      <c r="C87" s="44"/>
      <c r="D87" s="44" t="s">
        <v>23</v>
      </c>
      <c r="E87" s="45">
        <f ca="1">SUM(E15,E18,E23,E59,E67,E72,E79)</f>
        <v>0</v>
      </c>
      <c r="F87" s="44"/>
      <c r="G87" s="44"/>
      <c r="H87" s="45"/>
    </row>
    <row r="88" spans="1:8" x14ac:dyDescent="0.2">
      <c r="A88" s="44"/>
      <c r="B88" s="44"/>
      <c r="C88" s="44"/>
      <c r="D88" s="44"/>
      <c r="E88" s="45">
        <f ca="1">SUM(E84,E86,E87)</f>
        <v>0</v>
      </c>
      <c r="F88" s="44"/>
    </row>
  </sheetData>
  <sheetProtection selectLockedCells="1"/>
  <pageMargins left="0.7" right="0.7" top="0.75" bottom="0.75" header="0.3" footer="0.3"/>
  <pageSetup paperSize="9" scale="61" orientation="portrait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H37"/>
  <sheetViews>
    <sheetView zoomScaleNormal="100" zoomScaleSheetLayoutView="100" workbookViewId="0">
      <selection activeCell="H15" sqref="H15"/>
    </sheetView>
  </sheetViews>
  <sheetFormatPr baseColWidth="10" defaultRowHeight="12.75" x14ac:dyDescent="0.2"/>
  <cols>
    <col min="1" max="8" width="10.7109375" customWidth="1"/>
  </cols>
  <sheetData>
    <row r="1" spans="1:8" x14ac:dyDescent="0.2">
      <c r="A1" s="205" t="s">
        <v>52</v>
      </c>
      <c r="B1" s="205"/>
      <c r="C1" s="205"/>
      <c r="D1" s="205"/>
      <c r="E1" s="205"/>
      <c r="F1" s="205"/>
      <c r="G1" s="205"/>
      <c r="H1" s="205"/>
    </row>
    <row r="2" spans="1:8" x14ac:dyDescent="0.2">
      <c r="A2" s="28"/>
      <c r="B2" s="28"/>
      <c r="C2" s="28"/>
      <c r="D2" s="28"/>
      <c r="E2" s="28"/>
      <c r="F2" s="28"/>
      <c r="G2" s="28"/>
      <c r="H2" s="28"/>
    </row>
    <row r="3" spans="1:8" x14ac:dyDescent="0.2">
      <c r="A3" s="206" t="s">
        <v>9</v>
      </c>
      <c r="B3" s="206"/>
      <c r="C3" s="206"/>
      <c r="D3" s="207"/>
      <c r="E3" s="205" t="s">
        <v>10</v>
      </c>
      <c r="F3" s="205"/>
      <c r="G3" s="205"/>
      <c r="H3" s="205"/>
    </row>
    <row r="4" spans="1:8" x14ac:dyDescent="0.2">
      <c r="A4" s="29"/>
      <c r="B4" s="29"/>
      <c r="C4" s="29"/>
      <c r="D4" s="30"/>
      <c r="E4" s="31"/>
      <c r="F4" s="31"/>
      <c r="G4" s="31"/>
      <c r="H4" s="31"/>
    </row>
    <row r="5" spans="1:8" x14ac:dyDescent="0.2">
      <c r="A5" s="206" t="s">
        <v>26</v>
      </c>
      <c r="B5" s="206"/>
      <c r="C5" s="32"/>
      <c r="D5" s="33">
        <f>SUM(C6:C10)</f>
        <v>0</v>
      </c>
      <c r="E5" s="210" t="s">
        <v>95</v>
      </c>
      <c r="F5" s="205"/>
      <c r="G5" s="35"/>
      <c r="H5" s="36">
        <f>NOV!G5</f>
        <v>0</v>
      </c>
    </row>
    <row r="6" spans="1:8" x14ac:dyDescent="0.2">
      <c r="A6" s="208" t="s">
        <v>30</v>
      </c>
      <c r="B6" s="209"/>
      <c r="C6" s="32">
        <f>RECAP!E19</f>
        <v>0</v>
      </c>
      <c r="D6" s="33"/>
      <c r="E6" s="34"/>
      <c r="F6" s="31"/>
      <c r="G6" s="35"/>
      <c r="H6" s="36"/>
    </row>
    <row r="7" spans="1:8" x14ac:dyDescent="0.2">
      <c r="A7" s="208" t="s">
        <v>31</v>
      </c>
      <c r="B7" s="208"/>
      <c r="C7" s="32">
        <f>RECAP!E20</f>
        <v>0</v>
      </c>
      <c r="D7" s="33"/>
      <c r="E7" s="34"/>
      <c r="F7" s="31"/>
      <c r="G7" s="35"/>
      <c r="H7" s="36"/>
    </row>
    <row r="8" spans="1:8" x14ac:dyDescent="0.2">
      <c r="A8" s="208" t="s">
        <v>32</v>
      </c>
      <c r="B8" s="208"/>
      <c r="C8" s="32">
        <f>RECAP!E21</f>
        <v>0</v>
      </c>
      <c r="D8" s="33"/>
      <c r="E8" s="34"/>
      <c r="F8" s="31"/>
      <c r="G8" s="35"/>
      <c r="H8" s="36"/>
    </row>
    <row r="9" spans="1:8" x14ac:dyDescent="0.2">
      <c r="A9" s="208"/>
      <c r="B9" s="208"/>
      <c r="C9" s="32"/>
      <c r="D9" s="38"/>
      <c r="E9" s="209"/>
      <c r="F9" s="209"/>
      <c r="G9" s="35"/>
      <c r="H9" s="35"/>
    </row>
    <row r="10" spans="1:8" x14ac:dyDescent="0.2">
      <c r="A10" s="208"/>
      <c r="B10" s="208"/>
      <c r="C10" s="32"/>
      <c r="D10" s="38"/>
      <c r="E10" s="211"/>
      <c r="F10" s="211"/>
      <c r="G10" s="211"/>
      <c r="H10" s="40"/>
    </row>
    <row r="11" spans="1:8" x14ac:dyDescent="0.2">
      <c r="A11" s="206" t="s">
        <v>20</v>
      </c>
      <c r="B11" s="206"/>
      <c r="C11" s="32"/>
      <c r="D11" s="33">
        <f>SUM(C12:C15)</f>
        <v>0</v>
      </c>
      <c r="E11" s="205" t="s">
        <v>21</v>
      </c>
      <c r="F11" s="205"/>
      <c r="G11" s="35"/>
      <c r="H11" s="40">
        <f>SUM(G12:G14)</f>
        <v>0</v>
      </c>
    </row>
    <row r="12" spans="1:8" x14ac:dyDescent="0.2">
      <c r="A12" s="208" t="s">
        <v>34</v>
      </c>
      <c r="B12" s="208"/>
      <c r="C12" s="32"/>
      <c r="D12" s="38"/>
      <c r="E12" s="209" t="s">
        <v>81</v>
      </c>
      <c r="F12" s="209"/>
      <c r="G12" s="41">
        <f>RECAP!E81</f>
        <v>0</v>
      </c>
      <c r="H12" s="35"/>
    </row>
    <row r="13" spans="1:8" x14ac:dyDescent="0.2">
      <c r="A13" s="208"/>
      <c r="B13" s="208"/>
      <c r="C13" s="32"/>
      <c r="D13" s="38"/>
      <c r="E13" s="209"/>
      <c r="F13" s="209"/>
      <c r="G13" s="41"/>
      <c r="H13" s="35"/>
    </row>
    <row r="14" spans="1:8" x14ac:dyDescent="0.2">
      <c r="A14" s="37"/>
      <c r="B14" s="37"/>
      <c r="C14" s="32"/>
      <c r="D14" s="38"/>
      <c r="E14" s="39"/>
      <c r="F14" s="39"/>
      <c r="G14" s="35"/>
      <c r="H14" s="35"/>
    </row>
    <row r="15" spans="1:8" x14ac:dyDescent="0.2">
      <c r="A15" s="206" t="s">
        <v>27</v>
      </c>
      <c r="B15" s="206"/>
      <c r="C15" s="32"/>
      <c r="D15" s="33">
        <f ca="1">SUM(C16:C17)</f>
        <v>0</v>
      </c>
      <c r="E15" s="205" t="s">
        <v>28</v>
      </c>
      <c r="F15" s="205"/>
      <c r="G15" s="205"/>
      <c r="H15" s="40">
        <f>SUM(G16:G22)</f>
        <v>0</v>
      </c>
    </row>
    <row r="16" spans="1:8" x14ac:dyDescent="0.2">
      <c r="A16" s="208" t="s">
        <v>65</v>
      </c>
      <c r="B16" s="208"/>
      <c r="C16" s="32">
        <f ca="1">RECAP!E15</f>
        <v>0</v>
      </c>
      <c r="D16" s="38"/>
      <c r="E16" s="209" t="s">
        <v>66</v>
      </c>
      <c r="F16" s="209"/>
      <c r="G16" s="41">
        <f>RECAP!E29</f>
        <v>0</v>
      </c>
      <c r="H16" s="35"/>
    </row>
    <row r="17" spans="1:8" x14ac:dyDescent="0.2">
      <c r="A17" s="208"/>
      <c r="B17" s="208"/>
      <c r="C17" s="32"/>
      <c r="D17" s="38"/>
      <c r="E17" s="209" t="s">
        <v>67</v>
      </c>
      <c r="F17" s="209"/>
      <c r="G17" s="41">
        <f>RECAP!E37</f>
        <v>0</v>
      </c>
      <c r="H17" s="35"/>
    </row>
    <row r="18" spans="1:8" x14ac:dyDescent="0.2">
      <c r="A18" s="206" t="s">
        <v>12</v>
      </c>
      <c r="B18" s="205"/>
      <c r="C18" s="32"/>
      <c r="D18" s="33">
        <f>SUM(C19:C22)</f>
        <v>0</v>
      </c>
      <c r="E18" s="39"/>
      <c r="F18" s="39"/>
      <c r="G18" s="41"/>
      <c r="H18" s="35"/>
    </row>
    <row r="19" spans="1:8" x14ac:dyDescent="0.2">
      <c r="A19" s="208"/>
      <c r="B19" s="208"/>
      <c r="C19" s="32"/>
      <c r="D19" s="38"/>
      <c r="E19" s="212"/>
      <c r="F19" s="209"/>
      <c r="G19" s="41"/>
      <c r="H19" s="35"/>
    </row>
    <row r="20" spans="1:8" x14ac:dyDescent="0.2">
      <c r="A20" s="208" t="s">
        <v>94</v>
      </c>
      <c r="B20" s="208"/>
      <c r="C20" s="32"/>
      <c r="D20" s="38"/>
      <c r="E20" s="209"/>
      <c r="F20" s="209"/>
      <c r="G20" s="41"/>
      <c r="H20" s="35"/>
    </row>
    <row r="21" spans="1:8" x14ac:dyDescent="0.2">
      <c r="A21" s="37"/>
      <c r="B21" s="37"/>
      <c r="C21" s="32"/>
      <c r="D21" s="38"/>
      <c r="E21" s="39"/>
      <c r="F21" s="39"/>
      <c r="G21" s="41"/>
      <c r="H21" s="35"/>
    </row>
    <row r="22" spans="1:8" x14ac:dyDescent="0.2">
      <c r="A22" s="37"/>
      <c r="B22" s="37"/>
      <c r="C22" s="32"/>
      <c r="D22" s="38"/>
      <c r="E22" s="209"/>
      <c r="F22" s="209"/>
      <c r="G22" s="41"/>
      <c r="H22" s="35"/>
    </row>
    <row r="23" spans="1:8" x14ac:dyDescent="0.2">
      <c r="A23" s="206" t="s">
        <v>22</v>
      </c>
      <c r="B23" s="206"/>
      <c r="C23" s="32"/>
      <c r="D23" s="33">
        <f>SUM(C24:C26)</f>
        <v>0</v>
      </c>
      <c r="E23" s="205" t="s">
        <v>29</v>
      </c>
      <c r="F23" s="205"/>
      <c r="G23" s="35"/>
      <c r="H23" s="42">
        <f>SUM(G24:G26)</f>
        <v>0</v>
      </c>
    </row>
    <row r="24" spans="1:8" x14ac:dyDescent="0.2">
      <c r="A24" s="208" t="s">
        <v>48</v>
      </c>
      <c r="B24" s="208"/>
      <c r="C24" s="32"/>
      <c r="D24" s="38"/>
      <c r="E24" s="209"/>
      <c r="F24" s="209"/>
      <c r="G24" s="41"/>
      <c r="H24" s="35"/>
    </row>
    <row r="25" spans="1:8" x14ac:dyDescent="0.2">
      <c r="A25" s="206"/>
      <c r="B25" s="206"/>
      <c r="C25" s="32"/>
      <c r="D25" s="38"/>
      <c r="E25" s="209" t="s">
        <v>45</v>
      </c>
      <c r="F25" s="209"/>
      <c r="G25" s="35"/>
      <c r="H25" s="35"/>
    </row>
    <row r="26" spans="1:8" x14ac:dyDescent="0.2">
      <c r="A26" s="208"/>
      <c r="B26" s="208"/>
      <c r="C26" s="32"/>
      <c r="D26" s="38"/>
      <c r="E26" s="209"/>
      <c r="F26" s="209"/>
      <c r="G26" s="35"/>
      <c r="H26" s="35"/>
    </row>
    <row r="27" spans="1:8" x14ac:dyDescent="0.2">
      <c r="A27" s="206" t="s">
        <v>46</v>
      </c>
      <c r="B27" s="206"/>
      <c r="C27" s="32"/>
      <c r="D27" s="33">
        <f>SUM(C28:C32)</f>
        <v>0</v>
      </c>
      <c r="E27" s="205"/>
      <c r="F27" s="205"/>
      <c r="G27" s="35"/>
      <c r="H27" s="40"/>
    </row>
    <row r="28" spans="1:8" x14ac:dyDescent="0.2">
      <c r="A28" s="208"/>
      <c r="B28" s="208"/>
      <c r="C28" s="32"/>
      <c r="D28" s="38"/>
      <c r="E28" s="209"/>
      <c r="F28" s="209"/>
      <c r="G28" s="41"/>
      <c r="H28" s="35"/>
    </row>
    <row r="29" spans="1:8" x14ac:dyDescent="0.2">
      <c r="A29" s="208" t="s">
        <v>47</v>
      </c>
      <c r="B29" s="208"/>
      <c r="C29" s="32"/>
      <c r="D29" s="38"/>
      <c r="E29" s="205" t="s">
        <v>42</v>
      </c>
      <c r="F29" s="205"/>
      <c r="G29" s="35"/>
      <c r="H29" s="35"/>
    </row>
    <row r="30" spans="1:8" x14ac:dyDescent="0.2">
      <c r="A30" s="208" t="s">
        <v>49</v>
      </c>
      <c r="B30" s="208"/>
      <c r="C30" s="32"/>
      <c r="D30" s="38"/>
      <c r="E30" s="209"/>
      <c r="F30" s="209"/>
      <c r="G30" s="35"/>
      <c r="H30" s="42">
        <f>SUM(G30:G32)</f>
        <v>0</v>
      </c>
    </row>
    <row r="31" spans="1:8" x14ac:dyDescent="0.2">
      <c r="A31" s="208" t="s">
        <v>50</v>
      </c>
      <c r="B31" s="208"/>
      <c r="C31" s="32"/>
      <c r="D31" s="38"/>
      <c r="E31" s="209"/>
      <c r="F31" s="209"/>
      <c r="G31" s="35"/>
      <c r="H31" s="35"/>
    </row>
    <row r="32" spans="1:8" x14ac:dyDescent="0.2">
      <c r="A32" s="208"/>
      <c r="B32" s="208"/>
      <c r="C32" s="32"/>
      <c r="D32" s="38"/>
      <c r="E32" s="209"/>
      <c r="F32" s="209"/>
      <c r="G32" s="35"/>
      <c r="H32" s="35"/>
    </row>
    <row r="33" spans="1:8" x14ac:dyDescent="0.2">
      <c r="A33" s="206" t="s">
        <v>23</v>
      </c>
      <c r="B33" s="206"/>
      <c r="C33" s="32"/>
      <c r="D33" s="33">
        <f ca="1">SUM(D5:D32)</f>
        <v>0</v>
      </c>
      <c r="E33" s="205" t="s">
        <v>24</v>
      </c>
      <c r="F33" s="205"/>
      <c r="G33" s="35"/>
      <c r="H33" s="40">
        <f>SUM(H5:H32)</f>
        <v>0</v>
      </c>
    </row>
    <row r="34" spans="1:8" x14ac:dyDescent="0.2">
      <c r="A34" s="208"/>
      <c r="B34" s="208"/>
      <c r="C34" s="32"/>
      <c r="D34" s="38"/>
      <c r="E34" s="209"/>
      <c r="F34" s="209"/>
      <c r="G34" s="35"/>
      <c r="H34" s="35"/>
    </row>
    <row r="35" spans="1:8" x14ac:dyDescent="0.2">
      <c r="A35" s="206" t="s">
        <v>25</v>
      </c>
      <c r="B35" s="206"/>
      <c r="C35" s="32"/>
      <c r="D35" s="33">
        <f ca="1">SUM(D33:H33)</f>
        <v>0</v>
      </c>
      <c r="E35" s="209"/>
      <c r="F35" s="209"/>
      <c r="G35" s="35"/>
      <c r="H35" s="35"/>
    </row>
    <row r="36" spans="1:8" x14ac:dyDescent="0.2">
      <c r="A36" s="208"/>
      <c r="B36" s="208"/>
      <c r="C36" s="32"/>
      <c r="D36" s="38"/>
      <c r="E36" s="209"/>
      <c r="F36" s="209"/>
      <c r="G36" s="35"/>
      <c r="H36" s="35"/>
    </row>
    <row r="37" spans="1:8" x14ac:dyDescent="0.2">
      <c r="A37" s="206" t="s">
        <v>8</v>
      </c>
      <c r="B37" s="206"/>
      <c r="C37" s="32"/>
      <c r="D37" s="33">
        <f ca="1">SUM(D33:D35)</f>
        <v>0</v>
      </c>
      <c r="E37" s="209"/>
      <c r="F37" s="209"/>
      <c r="G37" s="35"/>
      <c r="H37" s="35"/>
    </row>
  </sheetData>
  <mergeCells count="60">
    <mergeCell ref="A36:B36"/>
    <mergeCell ref="E36:F36"/>
    <mergeCell ref="A37:B37"/>
    <mergeCell ref="E37:F37"/>
    <mergeCell ref="A18:B18"/>
    <mergeCell ref="A19:B19"/>
    <mergeCell ref="A33:B33"/>
    <mergeCell ref="E33:F33"/>
    <mergeCell ref="A34:B34"/>
    <mergeCell ref="E34:F34"/>
    <mergeCell ref="A35:B35"/>
    <mergeCell ref="E35:F35"/>
    <mergeCell ref="A26:B26"/>
    <mergeCell ref="E26:F26"/>
    <mergeCell ref="E32:F32"/>
    <mergeCell ref="A27:B27"/>
    <mergeCell ref="E27:F27"/>
    <mergeCell ref="A28:B28"/>
    <mergeCell ref="E28:F28"/>
    <mergeCell ref="A29:B29"/>
    <mergeCell ref="E29:F29"/>
    <mergeCell ref="A30:B30"/>
    <mergeCell ref="E30:F30"/>
    <mergeCell ref="A31:B31"/>
    <mergeCell ref="E31:F31"/>
    <mergeCell ref="A32:B32"/>
    <mergeCell ref="A23:B23"/>
    <mergeCell ref="E23:F23"/>
    <mergeCell ref="A24:B24"/>
    <mergeCell ref="E24:F24"/>
    <mergeCell ref="A25:B25"/>
    <mergeCell ref="E25:F25"/>
    <mergeCell ref="A17:B17"/>
    <mergeCell ref="E17:F17"/>
    <mergeCell ref="A20:B20"/>
    <mergeCell ref="E20:F20"/>
    <mergeCell ref="E22:F22"/>
    <mergeCell ref="E19:F19"/>
    <mergeCell ref="A13:B13"/>
    <mergeCell ref="E13:F13"/>
    <mergeCell ref="A15:B15"/>
    <mergeCell ref="E15:G15"/>
    <mergeCell ref="A16:B16"/>
    <mergeCell ref="E16:F16"/>
    <mergeCell ref="A10:B10"/>
    <mergeCell ref="E10:G10"/>
    <mergeCell ref="A11:B11"/>
    <mergeCell ref="E11:F11"/>
    <mergeCell ref="A12:B12"/>
    <mergeCell ref="E12:F12"/>
    <mergeCell ref="A1:H1"/>
    <mergeCell ref="A3:D3"/>
    <mergeCell ref="E3:H3"/>
    <mergeCell ref="A5:B5"/>
    <mergeCell ref="A9:B9"/>
    <mergeCell ref="E9:F9"/>
    <mergeCell ref="A6:B6"/>
    <mergeCell ref="A7:B7"/>
    <mergeCell ref="A8:B8"/>
    <mergeCell ref="E5:F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RUB</vt:lpstr>
      <vt:lpstr>NOV</vt:lpstr>
      <vt:lpstr>DEC</vt:lpstr>
      <vt:lpstr>JANV</vt:lpstr>
      <vt:lpstr>FEV</vt:lpstr>
      <vt:lpstr>MAR</vt:lpstr>
      <vt:lpstr>AVR</vt:lpstr>
      <vt:lpstr>MAI</vt:lpstr>
      <vt:lpstr>JUIN</vt:lpstr>
      <vt:lpstr>JUIL</vt:lpstr>
      <vt:lpstr>AOUT</vt:lpstr>
      <vt:lpstr>SEPT</vt:lpstr>
      <vt:lpstr>OCT</vt:lpstr>
      <vt:lpstr>RECAP</vt:lpstr>
      <vt:lpstr>BF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cp:lastPrinted>2018-10-17T09:11:15Z</cp:lastPrinted>
  <dcterms:created xsi:type="dcterms:W3CDTF">2008-03-14T16:31:47Z</dcterms:created>
  <dcterms:modified xsi:type="dcterms:W3CDTF">2024-07-19T13:24:58Z</dcterms:modified>
</cp:coreProperties>
</file>