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port boules\CBD76\"/>
    </mc:Choice>
  </mc:AlternateContent>
  <bookViews>
    <workbookView xWindow="0" yWindow="0" windowWidth="25200" windowHeight="11850"/>
  </bookViews>
  <sheets>
    <sheet name="2ème étape" sheetId="1" r:id="rId1"/>
  </sheets>
  <externalReferences>
    <externalReference r:id="rId2"/>
  </externalReferenc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 l="1"/>
  <c r="I26" i="1"/>
  <c r="L33" i="1"/>
  <c r="M33" i="1" s="1"/>
  <c r="K33" i="1"/>
  <c r="J33" i="1"/>
  <c r="N33" i="1" s="1"/>
  <c r="I33" i="1"/>
  <c r="H33" i="1"/>
  <c r="O33" i="1" s="1"/>
  <c r="G33" i="1"/>
  <c r="F33" i="1"/>
  <c r="E33" i="1"/>
  <c r="D33" i="1"/>
  <c r="C33" i="1"/>
  <c r="L32" i="1"/>
  <c r="M32" i="1" s="1"/>
  <c r="K32" i="1"/>
  <c r="J32" i="1"/>
  <c r="I32" i="1"/>
  <c r="H32" i="1"/>
  <c r="G32" i="1"/>
  <c r="F32" i="1"/>
  <c r="E32" i="1"/>
  <c r="O32" i="1" s="1"/>
  <c r="D32" i="1"/>
  <c r="N32" i="1" s="1"/>
  <c r="C32" i="1"/>
  <c r="L31" i="1"/>
  <c r="M31" i="1" s="1"/>
  <c r="K31" i="1"/>
  <c r="J31" i="1"/>
  <c r="N31" i="1" s="1"/>
  <c r="I31" i="1"/>
  <c r="H31" i="1"/>
  <c r="O31" i="1" s="1"/>
  <c r="G31" i="1"/>
  <c r="F31" i="1"/>
  <c r="E31" i="1"/>
  <c r="D31" i="1"/>
  <c r="C31" i="1"/>
  <c r="L30" i="1"/>
  <c r="M30" i="1" s="1"/>
  <c r="K30" i="1"/>
  <c r="J30" i="1"/>
  <c r="I30" i="1"/>
  <c r="H30" i="1"/>
  <c r="G30" i="1"/>
  <c r="F30" i="1"/>
  <c r="E30" i="1"/>
  <c r="O30" i="1" s="1"/>
  <c r="D30" i="1"/>
  <c r="N30" i="1" s="1"/>
  <c r="C30" i="1"/>
  <c r="L29" i="1"/>
  <c r="M29" i="1" s="1"/>
  <c r="K29" i="1"/>
  <c r="J29" i="1"/>
  <c r="N29" i="1" s="1"/>
  <c r="I29" i="1"/>
  <c r="H29" i="1"/>
  <c r="O29" i="1" s="1"/>
  <c r="G29" i="1"/>
  <c r="F29" i="1"/>
  <c r="E29" i="1"/>
  <c r="D29" i="1"/>
  <c r="C29" i="1"/>
  <c r="L28" i="1"/>
  <c r="M28" i="1" s="1"/>
  <c r="K28" i="1"/>
  <c r="J28" i="1"/>
  <c r="I28" i="1"/>
  <c r="H28" i="1"/>
  <c r="G28" i="1"/>
  <c r="F28" i="1"/>
  <c r="E28" i="1"/>
  <c r="O28" i="1" s="1"/>
  <c r="D28" i="1"/>
  <c r="N28" i="1" s="1"/>
  <c r="C28" i="1"/>
  <c r="L27" i="1"/>
  <c r="M27" i="1" s="1"/>
  <c r="K27" i="1"/>
  <c r="J27" i="1"/>
  <c r="N27" i="1" s="1"/>
  <c r="I27" i="1"/>
  <c r="H27" i="1"/>
  <c r="G27" i="1"/>
  <c r="F27" i="1"/>
  <c r="E27" i="1"/>
  <c r="O27" i="1" s="1"/>
  <c r="D27" i="1"/>
  <c r="C27" i="1"/>
  <c r="L26" i="1"/>
  <c r="K26" i="1"/>
  <c r="J26" i="1"/>
  <c r="H26" i="1"/>
  <c r="G26" i="1"/>
  <c r="E26" i="1"/>
  <c r="O26" i="1" s="1"/>
  <c r="D26" i="1"/>
  <c r="N26" i="1" s="1"/>
  <c r="C26" i="1"/>
  <c r="I21" i="1"/>
  <c r="H21" i="1"/>
  <c r="G21" i="1"/>
  <c r="D21" i="1"/>
  <c r="I20" i="1"/>
  <c r="H20" i="1"/>
  <c r="G20" i="1"/>
  <c r="D20" i="1"/>
  <c r="I18" i="1"/>
  <c r="H18" i="1"/>
  <c r="G18" i="1"/>
  <c r="D18" i="1"/>
  <c r="I17" i="1"/>
  <c r="H17" i="1"/>
  <c r="G17" i="1"/>
  <c r="D17" i="1"/>
  <c r="N15" i="1"/>
  <c r="I15" i="1"/>
  <c r="H15" i="1"/>
  <c r="G15" i="1"/>
  <c r="D15" i="1"/>
  <c r="N14" i="1"/>
  <c r="I14" i="1"/>
  <c r="H14" i="1"/>
  <c r="G14" i="1"/>
  <c r="D14" i="1"/>
  <c r="N13" i="1"/>
  <c r="N12" i="1"/>
  <c r="S11" i="1"/>
  <c r="N11" i="1"/>
  <c r="I11" i="1"/>
  <c r="H11" i="1"/>
  <c r="G11" i="1"/>
  <c r="D11" i="1"/>
  <c r="S10" i="1"/>
  <c r="N10" i="1"/>
  <c r="I10" i="1"/>
  <c r="H10" i="1"/>
  <c r="G10" i="1"/>
  <c r="D10" i="1"/>
  <c r="S9" i="1"/>
  <c r="S8" i="1"/>
  <c r="I8" i="1"/>
  <c r="H8" i="1"/>
  <c r="G8" i="1"/>
  <c r="D8" i="1"/>
  <c r="S7" i="1"/>
  <c r="I7" i="1"/>
  <c r="H7" i="1"/>
  <c r="G7" i="1"/>
  <c r="D7" i="1"/>
  <c r="S6" i="1"/>
  <c r="S5" i="1"/>
  <c r="I5" i="1"/>
  <c r="H5" i="1"/>
  <c r="G5" i="1"/>
  <c r="D5" i="1"/>
  <c r="S4" i="1"/>
  <c r="I4" i="1"/>
  <c r="H4" i="1"/>
  <c r="G4" i="1"/>
  <c r="D4" i="1"/>
  <c r="M26" i="1" l="1"/>
  <c r="Q28" i="1" s="1"/>
  <c r="P26" i="1"/>
  <c r="P27" i="1"/>
  <c r="P28" i="1"/>
  <c r="P29" i="1"/>
  <c r="P30" i="1"/>
  <c r="Q30" i="1"/>
  <c r="P31" i="1"/>
  <c r="P32" i="1"/>
  <c r="Q32" i="1"/>
  <c r="P33" i="1"/>
  <c r="Q33" i="1" s="1"/>
  <c r="Q31" i="1"/>
  <c r="Q29" i="1" l="1"/>
  <c r="B29" i="1" s="1"/>
  <c r="Q27" i="1"/>
  <c r="B27" i="1" s="1"/>
  <c r="Q26" i="1"/>
  <c r="T26" i="1" s="1"/>
  <c r="R33" i="1"/>
  <c r="B33" i="1"/>
  <c r="U33" i="1"/>
  <c r="T33" i="1"/>
  <c r="U30" i="1"/>
  <c r="T30" i="1"/>
  <c r="R30" i="1"/>
  <c r="B30" i="1"/>
  <c r="U26" i="1"/>
  <c r="R31" i="1"/>
  <c r="B31" i="1"/>
  <c r="U31" i="1"/>
  <c r="T31" i="1"/>
  <c r="U28" i="1"/>
  <c r="T28" i="1"/>
  <c r="B28" i="1"/>
  <c r="R28" i="1"/>
  <c r="U32" i="1"/>
  <c r="T32" i="1"/>
  <c r="R32" i="1"/>
  <c r="B32" i="1"/>
  <c r="T29" i="1" l="1"/>
  <c r="U29" i="1"/>
  <c r="R29" i="1"/>
  <c r="B26" i="1"/>
  <c r="M14" i="1" s="1"/>
  <c r="R26" i="1"/>
  <c r="R27" i="1"/>
  <c r="T27" i="1"/>
  <c r="U27" i="1"/>
  <c r="M10" i="1"/>
  <c r="M15" i="1"/>
  <c r="M11" i="1"/>
  <c r="M13" i="1"/>
  <c r="M12" i="1" l="1"/>
  <c r="S33" i="1"/>
  <c r="V33" i="1" s="1"/>
  <c r="S30" i="1"/>
  <c r="V30" i="1" s="1"/>
  <c r="S31" i="1"/>
  <c r="V31" i="1" s="1"/>
  <c r="S26" i="1"/>
  <c r="V26" i="1" s="1"/>
  <c r="S29" i="1"/>
  <c r="V29" i="1" s="1"/>
  <c r="S28" i="1"/>
  <c r="V28" i="1" s="1"/>
  <c r="S27" i="1"/>
  <c r="V27" i="1" s="1"/>
  <c r="S32" i="1"/>
  <c r="V32" i="1" s="1"/>
  <c r="W28" i="1" l="1"/>
  <c r="W30" i="1"/>
  <c r="W29" i="1"/>
  <c r="W33" i="1"/>
  <c r="W32" i="1"/>
  <c r="W26" i="1"/>
  <c r="W27" i="1"/>
  <c r="W31" i="1"/>
</calcChain>
</file>

<file path=xl/sharedStrings.xml><?xml version="1.0" encoding="utf-8"?>
<sst xmlns="http://schemas.openxmlformats.org/spreadsheetml/2006/main" count="51" uniqueCount="36">
  <si>
    <t>LIGUE M3 NORMANDIE BOSC-ROGER 23/10/2022</t>
  </si>
  <si>
    <t>Équipes</t>
  </si>
  <si>
    <t>Résultats</t>
  </si>
  <si>
    <t>Vainqueurs</t>
  </si>
  <si>
    <t>Perdants</t>
  </si>
  <si>
    <t>TOTAL POINTS</t>
  </si>
  <si>
    <t>GROUPE1</t>
  </si>
  <si>
    <t>Bosc-Roger</t>
  </si>
  <si>
    <t>Caen</t>
  </si>
  <si>
    <t>Dives</t>
  </si>
  <si>
    <t>Falaise</t>
  </si>
  <si>
    <t>Lillebonne</t>
  </si>
  <si>
    <t>Points</t>
  </si>
  <si>
    <t>Pont-Audemer</t>
  </si>
  <si>
    <t>Partie de classement 1ers</t>
  </si>
  <si>
    <t>Rai</t>
  </si>
  <si>
    <t>Équipe 8</t>
  </si>
  <si>
    <t>Partie de classement 2èmes</t>
  </si>
  <si>
    <t>GROUPE2</t>
  </si>
  <si>
    <t>Partie de classement 3èmes</t>
  </si>
  <si>
    <t>1er Tour</t>
  </si>
  <si>
    <t>2ème Tour</t>
  </si>
  <si>
    <t>3ème Tour</t>
  </si>
  <si>
    <t>Class du Groupe</t>
  </si>
  <si>
    <t>Points pour</t>
  </si>
  <si>
    <t>Points contre</t>
  </si>
  <si>
    <t>Total points classement</t>
  </si>
  <si>
    <t>Total points pour</t>
  </si>
  <si>
    <t>Total points contre</t>
  </si>
  <si>
    <t xml:space="preserve">Écart </t>
  </si>
  <si>
    <t>Bonus groupe</t>
  </si>
  <si>
    <t>PC 1ers</t>
  </si>
  <si>
    <t>PC 2èmes</t>
  </si>
  <si>
    <t>PC 3èmes</t>
  </si>
  <si>
    <t>Total Points</t>
  </si>
  <si>
    <t>Classement de l'étape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</si>
</sst>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sz val="16"/>
      <color theme="1"/>
      <name val="Calibri (Corps)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theme="1"/>
      <name val="Arial Rounded MT Bold"/>
      <family val="2"/>
    </font>
    <font>
      <i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b/>
      <sz val="8"/>
      <color theme="1"/>
      <name val="Arial Rounded MT Bold"/>
      <family val="2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name val="Calibri"/>
      <family val="2"/>
    </font>
    <font>
      <b/>
      <sz val="12"/>
      <name val="Calibri"/>
      <family val="2"/>
      <scheme val="minor"/>
    </font>
    <font>
      <b/>
      <sz val="12"/>
      <color theme="1"/>
      <name val="Calibri"/>
      <family val="2"/>
    </font>
    <font>
      <b/>
      <sz val="12"/>
      <color rgb="FFFF0000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0" tint="-4.9989318521683403E-2"/>
        <bgColor indexed="64"/>
      </patternFill>
    </fill>
  </fills>
  <borders count="5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61">
    <xf numFmtId="0" fontId="0" fillId="0" borderId="0" xfId="0"/>
    <xf numFmtId="0" fontId="1" fillId="0" borderId="0" xfId="1"/>
    <xf numFmtId="0" fontId="5" fillId="2" borderId="0" xfId="1" applyFont="1" applyFill="1" applyBorder="1" applyAlignment="1" applyProtection="1">
      <alignment horizontal="center" vertical="center"/>
    </xf>
    <xf numFmtId="0" fontId="1" fillId="0" borderId="0" xfId="1" applyBorder="1"/>
    <xf numFmtId="49" fontId="1" fillId="0" borderId="1" xfId="1" applyNumberFormat="1" applyBorder="1"/>
    <xf numFmtId="49" fontId="1" fillId="0" borderId="0" xfId="1" applyNumberFormat="1" applyBorder="1"/>
    <xf numFmtId="0" fontId="1" fillId="0" borderId="2" xfId="1" applyBorder="1"/>
    <xf numFmtId="0" fontId="2" fillId="3" borderId="3" xfId="1" applyFont="1" applyFill="1" applyBorder="1" applyAlignment="1">
      <alignment horizontal="center" vertical="center"/>
    </xf>
    <xf numFmtId="0" fontId="1" fillId="0" borderId="0" xfId="1" applyFont="1"/>
    <xf numFmtId="0" fontId="6" fillId="3" borderId="3" xfId="1" applyFont="1" applyFill="1" applyBorder="1" applyAlignment="1" applyProtection="1">
      <alignment horizontal="center" vertical="center"/>
    </xf>
    <xf numFmtId="0" fontId="6" fillId="4" borderId="4" xfId="1" applyFont="1" applyFill="1" applyBorder="1" applyAlignment="1" applyProtection="1">
      <alignment horizontal="center" vertical="center"/>
    </xf>
    <xf numFmtId="0" fontId="6" fillId="4" borderId="5" xfId="1" applyFont="1" applyFill="1" applyBorder="1" applyAlignment="1" applyProtection="1">
      <alignment horizontal="center" vertical="center"/>
    </xf>
    <xf numFmtId="0" fontId="6" fillId="4" borderId="3" xfId="1" applyFont="1" applyFill="1" applyBorder="1" applyAlignment="1" applyProtection="1">
      <alignment horizontal="center" vertical="center"/>
    </xf>
    <xf numFmtId="0" fontId="1" fillId="0" borderId="1" xfId="1" applyFont="1" applyBorder="1"/>
    <xf numFmtId="0" fontId="7" fillId="5" borderId="1" xfId="1" applyFont="1" applyFill="1" applyBorder="1" applyAlignment="1">
      <alignment horizontal="center" vertical="center"/>
    </xf>
    <xf numFmtId="0" fontId="7" fillId="5" borderId="2" xfId="1" applyFont="1" applyFill="1" applyBorder="1" applyAlignment="1">
      <alignment horizontal="center" vertical="center"/>
    </xf>
    <xf numFmtId="0" fontId="1" fillId="0" borderId="6" xfId="1" applyBorder="1"/>
    <xf numFmtId="0" fontId="8" fillId="3" borderId="7" xfId="1" applyFont="1" applyFill="1" applyBorder="1" applyAlignment="1">
      <alignment horizontal="center" vertical="center" textRotation="255"/>
    </xf>
    <xf numFmtId="0" fontId="6" fillId="6" borderId="7" xfId="1" applyFont="1" applyFill="1" applyBorder="1" applyAlignment="1" applyProtection="1">
      <alignment horizontal="center" vertical="center"/>
      <protection locked="0"/>
    </xf>
    <xf numFmtId="0" fontId="1" fillId="0" borderId="8" xfId="1" applyFont="1" applyBorder="1"/>
    <xf numFmtId="0" fontId="9" fillId="6" borderId="3" xfId="1" applyFont="1" applyFill="1" applyBorder="1" applyAlignment="1" applyProtection="1">
      <alignment horizontal="center"/>
    </xf>
    <xf numFmtId="0" fontId="1" fillId="5" borderId="3" xfId="1" applyFont="1" applyFill="1" applyBorder="1" applyAlignment="1" applyProtection="1">
      <alignment horizontal="center"/>
      <protection locked="0"/>
    </xf>
    <xf numFmtId="0" fontId="6" fillId="7" borderId="3" xfId="1" applyFont="1" applyFill="1" applyBorder="1" applyAlignment="1" applyProtection="1">
      <alignment horizontal="center"/>
    </xf>
    <xf numFmtId="0" fontId="1" fillId="0" borderId="9" xfId="1" applyBorder="1"/>
    <xf numFmtId="0" fontId="2" fillId="6" borderId="10" xfId="1" applyFont="1" applyFill="1" applyBorder="1" applyAlignment="1" applyProtection="1">
      <alignment horizontal="center" vertical="center"/>
    </xf>
    <xf numFmtId="0" fontId="2" fillId="6" borderId="5" xfId="1" applyFont="1" applyFill="1" applyBorder="1" applyAlignment="1" applyProtection="1">
      <alignment horizontal="center" vertical="center"/>
    </xf>
    <xf numFmtId="0" fontId="2" fillId="9" borderId="4" xfId="1" applyFont="1" applyFill="1" applyBorder="1" applyAlignment="1" applyProtection="1">
      <alignment horizontal="center" vertical="center"/>
    </xf>
    <xf numFmtId="0" fontId="2" fillId="9" borderId="5" xfId="1" applyFont="1" applyFill="1" applyBorder="1" applyAlignment="1" applyProtection="1">
      <alignment horizontal="center" vertical="center"/>
    </xf>
    <xf numFmtId="0" fontId="8" fillId="3" borderId="8" xfId="1" applyFont="1" applyFill="1" applyBorder="1" applyAlignment="1">
      <alignment horizontal="center" vertical="center" textRotation="255"/>
    </xf>
    <xf numFmtId="0" fontId="6" fillId="6" borderId="11" xfId="1" applyFont="1" applyFill="1" applyBorder="1" applyAlignment="1" applyProtection="1">
      <alignment horizontal="center" vertical="center"/>
      <protection locked="0"/>
    </xf>
    <xf numFmtId="0" fontId="1" fillId="0" borderId="0" xfId="1" applyFont="1" applyProtection="1">
      <protection locked="0"/>
    </xf>
    <xf numFmtId="0" fontId="1" fillId="0" borderId="9" xfId="1" applyFont="1" applyBorder="1"/>
    <xf numFmtId="0" fontId="1" fillId="0" borderId="12" xfId="1" applyBorder="1"/>
    <xf numFmtId="0" fontId="1" fillId="0" borderId="13" xfId="1" applyBorder="1"/>
    <xf numFmtId="0" fontId="6" fillId="3" borderId="14" xfId="1" applyFont="1" applyFill="1" applyBorder="1" applyAlignment="1" applyProtection="1">
      <alignment horizontal="center" vertical="center"/>
    </xf>
    <xf numFmtId="0" fontId="6" fillId="5" borderId="15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1" fillId="0" borderId="17" xfId="1" applyFont="1" applyBorder="1"/>
    <xf numFmtId="0" fontId="2" fillId="10" borderId="18" xfId="1" applyFont="1" applyFill="1" applyBorder="1" applyAlignment="1">
      <alignment horizontal="center" vertical="center"/>
    </xf>
    <xf numFmtId="0" fontId="2" fillId="10" borderId="14" xfId="1" applyFont="1" applyFill="1" applyBorder="1" applyAlignment="1">
      <alignment horizontal="center" vertical="center"/>
    </xf>
    <xf numFmtId="0" fontId="2" fillId="6" borderId="14" xfId="1" applyNumberFormat="1" applyFont="1" applyFill="1" applyBorder="1" applyAlignment="1">
      <alignment horizontal="center" vertical="center"/>
    </xf>
    <xf numFmtId="0" fontId="2" fillId="3" borderId="19" xfId="1" applyFont="1" applyFill="1" applyBorder="1" applyAlignment="1">
      <alignment horizontal="center" vertical="center"/>
    </xf>
    <xf numFmtId="0" fontId="2" fillId="5" borderId="20" xfId="1" applyFont="1" applyFill="1" applyBorder="1" applyAlignment="1" applyProtection="1">
      <alignment horizontal="center" vertical="center"/>
      <protection locked="0"/>
    </xf>
    <xf numFmtId="0" fontId="2" fillId="6" borderId="0" xfId="1" applyFont="1" applyFill="1" applyBorder="1" applyAlignment="1" applyProtection="1">
      <alignment horizontal="center" vertical="center"/>
    </xf>
    <xf numFmtId="0" fontId="2" fillId="6" borderId="9" xfId="1" applyFont="1" applyFill="1" applyBorder="1" applyAlignment="1" applyProtection="1">
      <alignment horizontal="center" vertical="center"/>
    </xf>
    <xf numFmtId="0" fontId="2" fillId="0" borderId="6" xfId="1" applyFont="1" applyBorder="1"/>
    <xf numFmtId="0" fontId="8" fillId="3" borderId="11" xfId="1" applyFont="1" applyFill="1" applyBorder="1" applyAlignment="1">
      <alignment horizontal="center" vertical="center" textRotation="255"/>
    </xf>
    <xf numFmtId="0" fontId="2" fillId="10" borderId="21" xfId="1" applyFont="1" applyFill="1" applyBorder="1" applyAlignment="1">
      <alignment horizontal="center" vertical="center"/>
    </xf>
    <xf numFmtId="0" fontId="2" fillId="10" borderId="13" xfId="1" applyFont="1" applyFill="1" applyBorder="1" applyAlignment="1">
      <alignment horizontal="center" vertical="center"/>
    </xf>
    <xf numFmtId="0" fontId="2" fillId="6" borderId="22" xfId="1" applyNumberFormat="1" applyFont="1" applyFill="1" applyBorder="1" applyAlignment="1">
      <alignment horizontal="center" vertical="center"/>
    </xf>
    <xf numFmtId="0" fontId="2" fillId="3" borderId="22" xfId="1" applyFont="1" applyFill="1" applyBorder="1" applyAlignment="1">
      <alignment horizontal="center" vertical="center"/>
    </xf>
    <xf numFmtId="0" fontId="2" fillId="5" borderId="23" xfId="1" applyFont="1" applyFill="1" applyBorder="1" applyAlignment="1" applyProtection="1">
      <alignment horizontal="center" vertical="center"/>
      <protection locked="0"/>
    </xf>
    <xf numFmtId="0" fontId="2" fillId="6" borderId="4" xfId="1" applyFont="1" applyFill="1" applyBorder="1" applyAlignment="1" applyProtection="1">
      <alignment horizontal="center" vertical="center"/>
    </xf>
    <xf numFmtId="0" fontId="2" fillId="10" borderId="24" xfId="1" applyFont="1" applyFill="1" applyBorder="1" applyAlignment="1">
      <alignment horizontal="center" vertical="center"/>
    </xf>
    <xf numFmtId="0" fontId="2" fillId="10" borderId="17" xfId="1" applyFont="1" applyFill="1" applyBorder="1" applyAlignment="1">
      <alignment horizontal="center" vertical="center"/>
    </xf>
    <xf numFmtId="0" fontId="2" fillId="6" borderId="19" xfId="1" applyNumberFormat="1" applyFont="1" applyFill="1" applyBorder="1" applyAlignment="1">
      <alignment horizontal="center" vertical="center"/>
    </xf>
    <xf numFmtId="0" fontId="2" fillId="3" borderId="25" xfId="1" applyFont="1" applyFill="1" applyBorder="1" applyAlignment="1">
      <alignment horizontal="center" vertical="center"/>
    </xf>
    <xf numFmtId="0" fontId="2" fillId="0" borderId="0" xfId="1" applyFont="1"/>
    <xf numFmtId="0" fontId="2" fillId="6" borderId="26" xfId="1" applyNumberFormat="1" applyFont="1" applyFill="1" applyBorder="1" applyAlignment="1">
      <alignment horizontal="center" vertical="center"/>
    </xf>
    <xf numFmtId="0" fontId="2" fillId="5" borderId="26" xfId="1" applyFont="1" applyFill="1" applyBorder="1" applyAlignment="1" applyProtection="1">
      <alignment horizontal="center" vertical="center"/>
      <protection locked="0"/>
    </xf>
    <xf numFmtId="0" fontId="6" fillId="6" borderId="3" xfId="1" applyFont="1" applyFill="1" applyBorder="1" applyAlignment="1" applyProtection="1">
      <alignment horizontal="center" vertical="center"/>
      <protection locked="0"/>
    </xf>
    <xf numFmtId="0" fontId="1" fillId="11" borderId="27" xfId="1" applyFill="1" applyBorder="1" applyAlignment="1">
      <alignment horizontal="center"/>
    </xf>
    <xf numFmtId="0" fontId="10" fillId="3" borderId="15" xfId="1" applyFont="1" applyFill="1" applyBorder="1" applyAlignment="1">
      <alignment horizontal="center"/>
    </xf>
    <xf numFmtId="0" fontId="10" fillId="12" borderId="28" xfId="1" applyFont="1" applyFill="1" applyBorder="1" applyAlignment="1">
      <alignment horizontal="center"/>
    </xf>
    <xf numFmtId="0" fontId="10" fillId="12" borderId="29" xfId="1" applyFont="1" applyFill="1" applyBorder="1" applyAlignment="1">
      <alignment horizontal="center"/>
    </xf>
    <xf numFmtId="0" fontId="10" fillId="12" borderId="20" xfId="1" applyFont="1" applyFill="1" applyBorder="1" applyAlignment="1">
      <alignment horizontal="center"/>
    </xf>
    <xf numFmtId="0" fontId="10" fillId="13" borderId="28" xfId="1" applyFont="1" applyFill="1" applyBorder="1" applyAlignment="1">
      <alignment horizontal="center"/>
    </xf>
    <xf numFmtId="0" fontId="10" fillId="13" borderId="29" xfId="1" applyFont="1" applyFill="1" applyBorder="1" applyAlignment="1">
      <alignment horizontal="center"/>
    </xf>
    <xf numFmtId="0" fontId="10" fillId="13" borderId="20" xfId="1" applyFont="1" applyFill="1" applyBorder="1" applyAlignment="1">
      <alignment horizontal="center"/>
    </xf>
    <xf numFmtId="0" fontId="10" fillId="14" borderId="28" xfId="1" applyFont="1" applyFill="1" applyBorder="1" applyAlignment="1">
      <alignment horizontal="center"/>
    </xf>
    <xf numFmtId="0" fontId="10" fillId="14" borderId="29" xfId="1" applyFont="1" applyFill="1" applyBorder="1" applyAlignment="1">
      <alignment horizontal="center"/>
    </xf>
    <xf numFmtId="0" fontId="10" fillId="14" borderId="20" xfId="1" applyFont="1" applyFill="1" applyBorder="1" applyAlignment="1">
      <alignment horizontal="center"/>
    </xf>
    <xf numFmtId="0" fontId="11" fillId="15" borderId="30" xfId="1" applyFont="1" applyFill="1" applyBorder="1" applyAlignment="1">
      <alignment horizontal="center" wrapText="1"/>
    </xf>
    <xf numFmtId="0" fontId="11" fillId="11" borderId="31" xfId="1" applyFont="1" applyFill="1" applyBorder="1" applyAlignment="1">
      <alignment horizontal="center" wrapText="1"/>
    </xf>
    <xf numFmtId="0" fontId="11" fillId="11" borderId="31" xfId="1" applyFont="1" applyFill="1" applyBorder="1"/>
    <xf numFmtId="0" fontId="11" fillId="11" borderId="32" xfId="1" applyFont="1" applyFill="1" applyBorder="1"/>
    <xf numFmtId="0" fontId="1" fillId="15" borderId="27" xfId="1" applyFill="1" applyBorder="1" applyAlignment="1">
      <alignment horizontal="center"/>
    </xf>
    <xf numFmtId="0" fontId="1" fillId="16" borderId="27" xfId="1" applyFill="1" applyBorder="1" applyAlignment="1">
      <alignment horizontal="center"/>
    </xf>
    <xf numFmtId="0" fontId="11" fillId="11" borderId="33" xfId="1" applyFont="1" applyFill="1" applyBorder="1" applyAlignment="1">
      <alignment horizontal="center" wrapText="1"/>
    </xf>
    <xf numFmtId="0" fontId="11" fillId="3" borderId="34" xfId="1" applyFont="1" applyFill="1" applyBorder="1" applyAlignment="1">
      <alignment horizontal="center"/>
    </xf>
    <xf numFmtId="0" fontId="2" fillId="12" borderId="35" xfId="1" applyFont="1" applyFill="1" applyBorder="1" applyAlignment="1">
      <alignment horizontal="center" wrapText="1"/>
    </xf>
    <xf numFmtId="0" fontId="2" fillId="12" borderId="2" xfId="1" applyFont="1" applyFill="1" applyBorder="1" applyAlignment="1">
      <alignment horizontal="center" wrapText="1"/>
    </xf>
    <xf numFmtId="0" fontId="2" fillId="12" borderId="26" xfId="1" applyFont="1" applyFill="1" applyBorder="1" applyAlignment="1">
      <alignment horizontal="center" wrapText="1"/>
    </xf>
    <xf numFmtId="0" fontId="2" fillId="13" borderId="35" xfId="1" applyFont="1" applyFill="1" applyBorder="1" applyAlignment="1">
      <alignment horizontal="center" wrapText="1"/>
    </xf>
    <xf numFmtId="0" fontId="2" fillId="13" borderId="2" xfId="1" applyFont="1" applyFill="1" applyBorder="1" applyAlignment="1">
      <alignment horizontal="center" wrapText="1"/>
    </xf>
    <xf numFmtId="0" fontId="2" fillId="14" borderId="35" xfId="1" applyFont="1" applyFill="1" applyBorder="1" applyAlignment="1">
      <alignment horizontal="center" wrapText="1"/>
    </xf>
    <xf numFmtId="0" fontId="2" fillId="14" borderId="2" xfId="1" applyFont="1" applyFill="1" applyBorder="1" applyAlignment="1">
      <alignment horizontal="center" wrapText="1"/>
    </xf>
    <xf numFmtId="0" fontId="2" fillId="14" borderId="26" xfId="1" applyFont="1" applyFill="1" applyBorder="1" applyAlignment="1">
      <alignment horizontal="center" wrapText="1"/>
    </xf>
    <xf numFmtId="0" fontId="12" fillId="15" borderId="35" xfId="1" applyFont="1" applyFill="1" applyBorder="1" applyAlignment="1">
      <alignment horizontal="center" wrapText="1"/>
    </xf>
    <xf numFmtId="0" fontId="11" fillId="11" borderId="11" xfId="1" applyFont="1" applyFill="1" applyBorder="1" applyAlignment="1">
      <alignment horizontal="center" wrapText="1"/>
    </xf>
    <xf numFmtId="0" fontId="11" fillId="11" borderId="34" xfId="1" applyFont="1" applyFill="1" applyBorder="1" applyAlignment="1">
      <alignment horizontal="center" wrapText="1"/>
    </xf>
    <xf numFmtId="0" fontId="12" fillId="15" borderId="33" xfId="1" applyFont="1" applyFill="1" applyBorder="1" applyAlignment="1">
      <alignment horizontal="center" wrapText="1"/>
    </xf>
    <xf numFmtId="0" fontId="11" fillId="16" borderId="33" xfId="1" applyFont="1" applyFill="1" applyBorder="1" applyAlignment="1">
      <alignment horizontal="center" wrapText="1"/>
    </xf>
    <xf numFmtId="0" fontId="13" fillId="3" borderId="36" xfId="1" applyFont="1" applyFill="1" applyBorder="1" applyAlignment="1">
      <alignment vertical="center" textRotation="255"/>
    </xf>
    <xf numFmtId="0" fontId="14" fillId="17" borderId="37" xfId="1" applyFont="1" applyFill="1" applyBorder="1" applyAlignment="1">
      <alignment horizontal="center" vertical="center"/>
    </xf>
    <xf numFmtId="0" fontId="2" fillId="6" borderId="3" xfId="1" applyFont="1" applyFill="1" applyBorder="1" applyAlignment="1">
      <alignment horizontal="center" vertical="center"/>
    </xf>
    <xf numFmtId="0" fontId="14" fillId="17" borderId="38" xfId="1" applyFont="1" applyFill="1" applyBorder="1" applyAlignment="1">
      <alignment horizontal="center" vertical="center"/>
    </xf>
    <xf numFmtId="0" fontId="14" fillId="17" borderId="3" xfId="1" applyFont="1" applyFill="1" applyBorder="1" applyAlignment="1">
      <alignment horizontal="center" vertical="center"/>
    </xf>
    <xf numFmtId="0" fontId="14" fillId="17" borderId="37" xfId="1" applyNumberFormat="1" applyFont="1" applyFill="1" applyBorder="1" applyAlignment="1">
      <alignment horizontal="center" vertical="center"/>
    </xf>
    <xf numFmtId="0" fontId="15" fillId="17" borderId="38" xfId="1" applyFont="1" applyFill="1" applyBorder="1" applyAlignment="1">
      <alignment horizontal="center" vertical="center"/>
    </xf>
    <xf numFmtId="0" fontId="14" fillId="17" borderId="4" xfId="1" applyFont="1" applyFill="1" applyBorder="1" applyAlignment="1">
      <alignment horizontal="center" vertical="center"/>
    </xf>
    <xf numFmtId="0" fontId="14" fillId="17" borderId="37" xfId="1" applyFont="1" applyFill="1" applyBorder="1" applyAlignment="1" applyProtection="1">
      <alignment horizontal="center" vertical="center"/>
    </xf>
    <xf numFmtId="0" fontId="15" fillId="17" borderId="37" xfId="1" applyFont="1" applyFill="1" applyBorder="1" applyAlignment="1">
      <alignment horizontal="center" vertical="center"/>
    </xf>
    <xf numFmtId="0" fontId="16" fillId="10" borderId="37" xfId="1" applyFont="1" applyFill="1" applyBorder="1" applyAlignment="1">
      <alignment horizontal="center" vertical="center"/>
    </xf>
    <xf numFmtId="0" fontId="16" fillId="17" borderId="37" xfId="1" applyFont="1" applyFill="1" applyBorder="1" applyAlignment="1">
      <alignment horizontal="center" vertical="center"/>
    </xf>
    <xf numFmtId="0" fontId="13" fillId="3" borderId="9" xfId="1" applyFont="1" applyFill="1" applyBorder="1" applyAlignment="1">
      <alignment vertical="center" textRotation="255"/>
    </xf>
    <xf numFmtId="0" fontId="13" fillId="3" borderId="39" xfId="1" applyFont="1" applyFill="1" applyBorder="1" applyAlignment="1">
      <alignment vertical="center" textRotation="255"/>
    </xf>
    <xf numFmtId="0" fontId="14" fillId="17" borderId="40" xfId="1" applyFont="1" applyFill="1" applyBorder="1" applyAlignment="1">
      <alignment horizontal="center" vertical="center"/>
    </xf>
    <xf numFmtId="0" fontId="2" fillId="6" borderId="7" xfId="1" applyFont="1" applyFill="1" applyBorder="1" applyAlignment="1">
      <alignment horizontal="center" vertical="center"/>
    </xf>
    <xf numFmtId="0" fontId="14" fillId="17" borderId="41" xfId="1" applyFont="1" applyFill="1" applyBorder="1" applyAlignment="1">
      <alignment horizontal="center" vertical="center"/>
    </xf>
    <xf numFmtId="0" fontId="14" fillId="17" borderId="42" xfId="1" applyFont="1" applyFill="1" applyBorder="1" applyAlignment="1">
      <alignment horizontal="center" vertical="center"/>
    </xf>
    <xf numFmtId="0" fontId="14" fillId="17" borderId="40" xfId="1" applyNumberFormat="1" applyFont="1" applyFill="1" applyBorder="1" applyAlignment="1">
      <alignment horizontal="center" vertical="center"/>
    </xf>
    <xf numFmtId="0" fontId="17" fillId="17" borderId="40" xfId="1" applyFont="1" applyFill="1" applyBorder="1" applyAlignment="1">
      <alignment horizontal="center" vertical="center"/>
    </xf>
    <xf numFmtId="0" fontId="15" fillId="17" borderId="41" xfId="1" applyFont="1" applyFill="1" applyBorder="1" applyAlignment="1">
      <alignment horizontal="center" vertical="center"/>
    </xf>
    <xf numFmtId="0" fontId="14" fillId="17" borderId="43" xfId="1" applyFont="1" applyFill="1" applyBorder="1" applyAlignment="1">
      <alignment horizontal="center" vertical="center"/>
    </xf>
    <xf numFmtId="0" fontId="14" fillId="17" borderId="44" xfId="1" applyFont="1" applyFill="1" applyBorder="1" applyAlignment="1" applyProtection="1">
      <alignment horizontal="center" vertical="center"/>
    </xf>
    <xf numFmtId="0" fontId="15" fillId="17" borderId="40" xfId="1" applyFont="1" applyFill="1" applyBorder="1" applyAlignment="1">
      <alignment horizontal="center" vertical="center"/>
    </xf>
    <xf numFmtId="0" fontId="16" fillId="10" borderId="45" xfId="1" applyFont="1" applyFill="1" applyBorder="1" applyAlignment="1">
      <alignment horizontal="center" vertical="center"/>
    </xf>
    <xf numFmtId="0" fontId="1" fillId="0" borderId="24" xfId="1" applyBorder="1"/>
    <xf numFmtId="0" fontId="13" fillId="3" borderId="9" xfId="1" applyFont="1" applyFill="1" applyBorder="1" applyAlignment="1">
      <alignment horizontal="center" vertical="center" textRotation="255"/>
    </xf>
    <xf numFmtId="0" fontId="14" fillId="17" borderId="33" xfId="1" applyFont="1" applyFill="1" applyBorder="1" applyAlignment="1">
      <alignment horizontal="center" vertical="center"/>
    </xf>
    <xf numFmtId="0" fontId="2" fillId="6" borderId="46" xfId="1" applyFont="1" applyFill="1" applyBorder="1" applyAlignment="1">
      <alignment horizontal="center" vertical="center"/>
    </xf>
    <xf numFmtId="0" fontId="14" fillId="17" borderId="35" xfId="1" applyFont="1" applyFill="1" applyBorder="1" applyAlignment="1">
      <alignment horizontal="center" vertical="center"/>
    </xf>
    <xf numFmtId="0" fontId="14" fillId="17" borderId="11" xfId="1" applyFont="1" applyFill="1" applyBorder="1" applyAlignment="1">
      <alignment horizontal="center" vertical="center"/>
    </xf>
    <xf numFmtId="0" fontId="15" fillId="17" borderId="35" xfId="1" applyFont="1" applyFill="1" applyBorder="1" applyAlignment="1">
      <alignment horizontal="center" vertical="center"/>
    </xf>
    <xf numFmtId="0" fontId="14" fillId="17" borderId="34" xfId="1" applyFont="1" applyFill="1" applyBorder="1" applyAlignment="1">
      <alignment horizontal="center" vertical="center"/>
    </xf>
    <xf numFmtId="0" fontId="14" fillId="17" borderId="47" xfId="1" applyFont="1" applyFill="1" applyBorder="1" applyAlignment="1" applyProtection="1">
      <alignment horizontal="center" vertical="center"/>
    </xf>
    <xf numFmtId="0" fontId="15" fillId="17" borderId="33" xfId="1" applyFont="1" applyFill="1" applyBorder="1" applyAlignment="1">
      <alignment horizontal="center" vertical="center"/>
    </xf>
    <xf numFmtId="0" fontId="16" fillId="10" borderId="33" xfId="1" applyFont="1" applyFill="1" applyBorder="1" applyAlignment="1">
      <alignment horizontal="center" vertical="center"/>
    </xf>
    <xf numFmtId="0" fontId="2" fillId="6" borderId="48" xfId="1" applyFont="1" applyFill="1" applyBorder="1" applyAlignment="1">
      <alignment horizontal="center" vertical="center"/>
    </xf>
    <xf numFmtId="0" fontId="17" fillId="17" borderId="37" xfId="1" applyFont="1" applyFill="1" applyBorder="1" applyAlignment="1">
      <alignment horizontal="center" vertical="center"/>
    </xf>
    <xf numFmtId="0" fontId="2" fillId="6" borderId="45" xfId="1" applyFont="1" applyFill="1" applyBorder="1" applyAlignment="1">
      <alignment horizontal="center" vertical="center"/>
    </xf>
    <xf numFmtId="0" fontId="18" fillId="17" borderId="38" xfId="1" applyFont="1" applyFill="1" applyBorder="1" applyAlignment="1">
      <alignment horizontal="center" vertical="center"/>
    </xf>
    <xf numFmtId="0" fontId="18" fillId="17" borderId="3" xfId="1" applyFont="1" applyFill="1" applyBorder="1" applyAlignment="1">
      <alignment horizontal="center" vertical="center"/>
    </xf>
    <xf numFmtId="0" fontId="18" fillId="17" borderId="37" xfId="1" applyFont="1" applyFill="1" applyBorder="1" applyAlignment="1">
      <alignment horizontal="center" vertical="center"/>
    </xf>
    <xf numFmtId="0" fontId="19" fillId="17" borderId="38" xfId="1" applyFont="1" applyFill="1" applyBorder="1" applyAlignment="1">
      <alignment horizontal="center" vertical="center"/>
    </xf>
    <xf numFmtId="0" fontId="18" fillId="17" borderId="4" xfId="1" applyFont="1" applyFill="1" applyBorder="1" applyAlignment="1">
      <alignment horizontal="center" vertical="center"/>
    </xf>
    <xf numFmtId="0" fontId="18" fillId="17" borderId="37" xfId="1" applyFont="1" applyFill="1" applyBorder="1" applyAlignment="1" applyProtection="1">
      <alignment horizontal="center" vertical="center"/>
    </xf>
    <xf numFmtId="0" fontId="19" fillId="17" borderId="37" xfId="1" applyFont="1" applyFill="1" applyBorder="1" applyAlignment="1">
      <alignment horizontal="center" vertical="center"/>
    </xf>
    <xf numFmtId="0" fontId="13" fillId="3" borderId="49" xfId="1" applyFont="1" applyFill="1" applyBorder="1" applyAlignment="1">
      <alignment horizontal="center" vertical="center" textRotation="255"/>
    </xf>
    <xf numFmtId="0" fontId="14" fillId="17" borderId="50" xfId="1" applyFont="1" applyFill="1" applyBorder="1" applyAlignment="1">
      <alignment horizontal="center" vertical="center"/>
    </xf>
    <xf numFmtId="0" fontId="18" fillId="17" borderId="51" xfId="1" applyFont="1" applyFill="1" applyBorder="1" applyAlignment="1">
      <alignment horizontal="center" vertical="center"/>
    </xf>
    <xf numFmtId="0" fontId="18" fillId="17" borderId="52" xfId="1" applyFont="1" applyFill="1" applyBorder="1" applyAlignment="1">
      <alignment horizontal="center" vertical="center"/>
    </xf>
    <xf numFmtId="0" fontId="16" fillId="17" borderId="50" xfId="1" applyFont="1" applyFill="1" applyBorder="1" applyAlignment="1">
      <alignment horizontal="center" vertical="center"/>
    </xf>
    <xf numFmtId="0" fontId="18" fillId="17" borderId="50" xfId="1" applyFont="1" applyFill="1" applyBorder="1" applyAlignment="1">
      <alignment horizontal="center" vertical="center"/>
    </xf>
    <xf numFmtId="0" fontId="19" fillId="17" borderId="51" xfId="1" applyFont="1" applyFill="1" applyBorder="1" applyAlignment="1">
      <alignment horizontal="center" vertical="center"/>
    </xf>
    <xf numFmtId="0" fontId="18" fillId="17" borderId="53" xfId="1" applyFont="1" applyFill="1" applyBorder="1" applyAlignment="1">
      <alignment horizontal="center" vertical="center"/>
    </xf>
    <xf numFmtId="0" fontId="18" fillId="17" borderId="50" xfId="1" applyFont="1" applyFill="1" applyBorder="1" applyAlignment="1" applyProtection="1">
      <alignment horizontal="center" vertical="center"/>
    </xf>
    <xf numFmtId="0" fontId="19" fillId="17" borderId="50" xfId="1" applyFont="1" applyFill="1" applyBorder="1" applyAlignment="1">
      <alignment horizontal="center" vertical="center"/>
    </xf>
    <xf numFmtId="0" fontId="14" fillId="17" borderId="50" xfId="1" applyFont="1" applyFill="1" applyBorder="1" applyAlignment="1" applyProtection="1">
      <alignment horizontal="center" vertical="center"/>
    </xf>
    <xf numFmtId="0" fontId="16" fillId="10" borderId="50" xfId="1" applyFont="1" applyFill="1" applyBorder="1" applyAlignment="1">
      <alignment horizontal="center" vertical="center"/>
    </xf>
    <xf numFmtId="0" fontId="1" fillId="0" borderId="54" xfId="1" applyBorder="1"/>
    <xf numFmtId="0" fontId="1" fillId="0" borderId="0" xfId="1" applyNumberFormat="1"/>
    <xf numFmtId="0" fontId="6" fillId="4" borderId="3" xfId="1" applyNumberFormat="1" applyFont="1" applyFill="1" applyBorder="1" applyAlignment="1" applyProtection="1">
      <alignment horizontal="center" vertical="center"/>
    </xf>
    <xf numFmtId="0" fontId="6" fillId="8" borderId="3" xfId="1" applyNumberFormat="1" applyFont="1" applyFill="1" applyBorder="1" applyAlignment="1" applyProtection="1">
      <alignment horizontal="center" vertical="center"/>
    </xf>
    <xf numFmtId="0" fontId="1" fillId="0" borderId="0" xfId="1" applyNumberFormat="1" applyFont="1"/>
    <xf numFmtId="0" fontId="2" fillId="13" borderId="26" xfId="1" applyNumberFormat="1" applyFont="1" applyFill="1" applyBorder="1" applyAlignment="1">
      <alignment horizontal="center" wrapText="1"/>
    </xf>
    <xf numFmtId="0" fontId="16" fillId="17" borderId="40" xfId="1" applyNumberFormat="1" applyFont="1" applyFill="1" applyBorder="1" applyAlignment="1">
      <alignment horizontal="center" vertical="center"/>
    </xf>
    <xf numFmtId="0" fontId="14" fillId="17" borderId="33" xfId="1" applyNumberFormat="1" applyFont="1" applyFill="1" applyBorder="1" applyAlignment="1">
      <alignment horizontal="center" vertical="center"/>
    </xf>
    <xf numFmtId="0" fontId="16" fillId="17" borderId="37" xfId="1" applyNumberFormat="1" applyFont="1" applyFill="1" applyBorder="1" applyAlignment="1">
      <alignment horizontal="center" vertical="center"/>
    </xf>
    <xf numFmtId="0" fontId="16" fillId="17" borderId="5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 2" xfId="1"/>
  </cellStyles>
  <dxfs count="63">
    <dxf>
      <font>
        <color rgb="FFFF0000"/>
      </font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  <dxf>
      <fill>
        <patternFill>
          <bgColor rgb="FF00FFFF"/>
        </patternFill>
      </fill>
    </dxf>
    <dxf>
      <fill>
        <patternFill>
          <bgColor rgb="FFFF66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14</xdr:row>
          <xdr:rowOff>28575</xdr:rowOff>
        </xdr:from>
        <xdr:to>
          <xdr:col>18</xdr:col>
          <xdr:colOff>323850</xdr:colOff>
          <xdr:row>15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Séléctionner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47625</xdr:colOff>
          <xdr:row>17</xdr:row>
          <xdr:rowOff>19050</xdr:rowOff>
        </xdr:from>
        <xdr:to>
          <xdr:col>18</xdr:col>
          <xdr:colOff>323850</xdr:colOff>
          <xdr:row>19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gue%20M3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ère étape"/>
      <sheetName val="2ème étape"/>
      <sheetName val="3ème étape"/>
      <sheetName val="4ème étape"/>
      <sheetName val="5ème étape"/>
      <sheetName val="Classement général"/>
    </sheetNames>
    <definedNames>
      <definedName name="Effacer"/>
      <definedName name="SelectUnlockedCells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34"/>
  <sheetViews>
    <sheetView showGridLines="0" tabSelected="1" zoomScale="90" zoomScaleNormal="90" workbookViewId="0">
      <selection activeCell="L5" sqref="L5"/>
    </sheetView>
  </sheetViews>
  <sheetFormatPr baseColWidth="10" defaultRowHeight="15"/>
  <cols>
    <col min="1" max="1" width="8.7109375" style="1" customWidth="1"/>
    <col min="2" max="4" width="13.7109375" style="1" customWidth="1"/>
    <col min="5" max="6" width="8.7109375" style="1" customWidth="1"/>
    <col min="7" max="8" width="13.7109375" style="1" customWidth="1"/>
    <col min="9" max="9" width="13.7109375" style="152" customWidth="1"/>
    <col min="10" max="10" width="11.7109375" style="1" customWidth="1"/>
    <col min="11" max="14" width="13.7109375" style="1" customWidth="1"/>
    <col min="15" max="15" width="11.7109375" style="1" customWidth="1"/>
    <col min="16" max="18" width="8.7109375" style="1" customWidth="1"/>
    <col min="19" max="21" width="7.7109375" style="1" customWidth="1"/>
    <col min="22" max="22" width="8.7109375" style="1" customWidth="1"/>
    <col min="23" max="23" width="12.7109375" style="1" customWidth="1"/>
    <col min="24" max="16384" width="11.42578125" style="1"/>
  </cols>
  <sheetData>
    <row r="1" spans="1:24" ht="20.25">
      <c r="B1" s="2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4" ht="20.100000000000001" customHeight="1">
      <c r="C2" s="3"/>
      <c r="N2" s="3"/>
      <c r="R2" s="3"/>
      <c r="S2" s="4"/>
      <c r="T2" s="4"/>
      <c r="U2" s="5"/>
      <c r="V2" s="3"/>
      <c r="W2" s="3"/>
    </row>
    <row r="3" spans="1:24" ht="20.100000000000001" customHeight="1">
      <c r="A3" s="6"/>
      <c r="B3" s="7" t="s">
        <v>1</v>
      </c>
      <c r="C3" s="8"/>
      <c r="D3" s="9" t="s">
        <v>1</v>
      </c>
      <c r="E3" s="10" t="s">
        <v>2</v>
      </c>
      <c r="F3" s="11"/>
      <c r="G3" s="9" t="s">
        <v>1</v>
      </c>
      <c r="H3" s="12" t="s">
        <v>3</v>
      </c>
      <c r="I3" s="153" t="s">
        <v>4</v>
      </c>
      <c r="J3" s="8"/>
      <c r="K3" s="8"/>
      <c r="L3" s="8"/>
      <c r="N3" s="3"/>
      <c r="P3" s="8"/>
      <c r="Q3" s="13"/>
      <c r="R3" s="6"/>
      <c r="S3" s="14" t="s">
        <v>5</v>
      </c>
      <c r="T3" s="15"/>
      <c r="U3" s="16"/>
      <c r="W3" s="3"/>
      <c r="X3" s="3"/>
    </row>
    <row r="4" spans="1:24">
      <c r="A4" s="17" t="s">
        <v>6</v>
      </c>
      <c r="B4" s="18"/>
      <c r="C4" s="19"/>
      <c r="D4" s="20">
        <f>B4</f>
        <v>0</v>
      </c>
      <c r="E4" s="21"/>
      <c r="F4" s="21"/>
      <c r="G4" s="20">
        <f>B6</f>
        <v>0</v>
      </c>
      <c r="H4" s="22" t="str">
        <f>IF(E4&lt;&gt;"",IF(E4&lt;F4,G4,IF(E4&gt;F4,D4)),"")</f>
        <v/>
      </c>
      <c r="I4" s="154" t="str">
        <f>IF(E4&lt;&gt;"",IF(E4&gt;F4,G4,IF(E4&lt;F4,D4)),"")</f>
        <v/>
      </c>
      <c r="J4" s="8"/>
      <c r="P4" s="23"/>
      <c r="Q4" s="24" t="s">
        <v>7</v>
      </c>
      <c r="R4" s="25"/>
      <c r="S4" s="26" t="str">
        <f>IF(ISERROR(VLOOKUP(Q4,C26:V33,20,FALSE)),"",(VLOOKUP(Q4,C26:V33,20,FALSE)))</f>
        <v/>
      </c>
      <c r="T4" s="27"/>
      <c r="U4" s="16"/>
      <c r="V4" s="3"/>
      <c r="X4" s="3"/>
    </row>
    <row r="5" spans="1:24">
      <c r="A5" s="28"/>
      <c r="B5" s="29"/>
      <c r="C5" s="8"/>
      <c r="D5" s="20">
        <f>B8</f>
        <v>0</v>
      </c>
      <c r="E5" s="21"/>
      <c r="F5" s="21"/>
      <c r="G5" s="20">
        <f>B10</f>
        <v>0</v>
      </c>
      <c r="H5" s="22" t="str">
        <f>IF(E5&lt;&gt;"",IF(E5&lt;F5,G5,IF(E5&gt;F5,D5)),"")</f>
        <v/>
      </c>
      <c r="I5" s="154" t="str">
        <f>IF(E5&lt;&gt;"",IF(E5&gt;F5,G5,IF(E5&lt;F5,D5)),"")</f>
        <v/>
      </c>
      <c r="J5" s="3"/>
      <c r="P5" s="23"/>
      <c r="Q5" s="24" t="s">
        <v>8</v>
      </c>
      <c r="R5" s="25"/>
      <c r="S5" s="26" t="str">
        <f>IF(ISERROR(VLOOKUP(Q5,C26:V33,20,FALSE)),"",(VLOOKUP(Q5,C26:V33,20,FALSE)))</f>
        <v/>
      </c>
      <c r="T5" s="27"/>
      <c r="U5" s="16"/>
      <c r="X5" s="3"/>
    </row>
    <row r="6" spans="1:24">
      <c r="A6" s="28"/>
      <c r="B6" s="18"/>
      <c r="C6" s="8"/>
      <c r="D6" s="8"/>
      <c r="E6" s="30"/>
      <c r="F6" s="30"/>
      <c r="G6" s="8"/>
      <c r="H6" s="8"/>
      <c r="I6" s="155"/>
      <c r="J6" s="3"/>
      <c r="P6" s="31"/>
      <c r="Q6" s="24" t="s">
        <v>9</v>
      </c>
      <c r="R6" s="25"/>
      <c r="S6" s="26" t="str">
        <f>IF(ISERROR(VLOOKUP(Q6,C26:V33,20,FALSE)),"",(VLOOKUP(Q6,C26:V33,20,FALSE)))</f>
        <v/>
      </c>
      <c r="T6" s="27"/>
      <c r="U6" s="16"/>
      <c r="X6" s="3"/>
    </row>
    <row r="7" spans="1:24">
      <c r="A7" s="28"/>
      <c r="B7" s="29"/>
      <c r="C7" s="8"/>
      <c r="D7" s="20">
        <f>B4</f>
        <v>0</v>
      </c>
      <c r="E7" s="21"/>
      <c r="F7" s="21"/>
      <c r="G7" s="20">
        <f>B8</f>
        <v>0</v>
      </c>
      <c r="H7" s="22" t="str">
        <f>IF(E7&lt;&gt;"",IF(E7&lt;F7,G7,IF(E7&gt;F7,D7)),"")</f>
        <v/>
      </c>
      <c r="I7" s="154" t="str">
        <f>IF(E7&lt;&gt;"",IF(E7&gt;F7,G7,IF(E7&lt;F7,D7)),"")</f>
        <v/>
      </c>
      <c r="J7" s="3"/>
      <c r="P7" s="31"/>
      <c r="Q7" s="24" t="s">
        <v>10</v>
      </c>
      <c r="R7" s="25"/>
      <c r="S7" s="26" t="str">
        <f>IF(ISERROR(VLOOKUP(Q7,C26:V33,20,FALSE)),"",(VLOOKUP(Q7,C26:V33,20,FALSE)))</f>
        <v/>
      </c>
      <c r="T7" s="27"/>
      <c r="U7" s="16"/>
      <c r="X7" s="3"/>
    </row>
    <row r="8" spans="1:24" ht="15.75" thickBot="1">
      <c r="A8" s="28"/>
      <c r="B8" s="18"/>
      <c r="C8" s="8"/>
      <c r="D8" s="20">
        <f>B6</f>
        <v>0</v>
      </c>
      <c r="E8" s="21"/>
      <c r="F8" s="21"/>
      <c r="G8" s="20">
        <f>B10</f>
        <v>0</v>
      </c>
      <c r="H8" s="22" t="str">
        <f>IF(E8&lt;&gt;"",IF(E8&lt;F8,G8,IF(E8&gt;F8,D8)),"")</f>
        <v/>
      </c>
      <c r="I8" s="154" t="str">
        <f>IF(E8&lt;&gt;"",IF(E8&gt;F8,G8,IF(E8&lt;F8,D8)),"")</f>
        <v/>
      </c>
      <c r="M8" s="32"/>
      <c r="N8" s="32"/>
      <c r="O8" s="32"/>
      <c r="P8" s="31"/>
      <c r="Q8" s="24" t="s">
        <v>11</v>
      </c>
      <c r="R8" s="25"/>
      <c r="S8" s="26" t="str">
        <f>IF(ISERROR(VLOOKUP(Q8,C26:V33,20,FALSE)),"",(VLOOKUP(Q8,C26:V33,20,FALSE)))</f>
        <v/>
      </c>
      <c r="T8" s="27"/>
      <c r="U8" s="16"/>
      <c r="X8" s="3"/>
    </row>
    <row r="9" spans="1:24" ht="15.75" thickBot="1">
      <c r="A9" s="28"/>
      <c r="B9" s="29"/>
      <c r="C9" s="8"/>
      <c r="D9" s="8"/>
      <c r="E9" s="30"/>
      <c r="F9" s="30"/>
      <c r="G9" s="8"/>
      <c r="H9" s="8"/>
      <c r="I9" s="155"/>
      <c r="J9"/>
      <c r="L9" s="33"/>
      <c r="M9" s="34" t="s">
        <v>1</v>
      </c>
      <c r="N9" s="35" t="s">
        <v>12</v>
      </c>
      <c r="O9" s="36" t="s">
        <v>2</v>
      </c>
      <c r="P9" s="23"/>
      <c r="Q9" s="24" t="s">
        <v>13</v>
      </c>
      <c r="R9" s="25"/>
      <c r="S9" s="26" t="str">
        <f>IF(ISERROR(VLOOKUP(Q9,C26:V33,20,FALSE)),"",(VLOOKUP(Q9,C26:V33,20,FALSE)))</f>
        <v/>
      </c>
      <c r="T9" s="27"/>
      <c r="U9" s="16"/>
      <c r="X9" s="3"/>
    </row>
    <row r="10" spans="1:24">
      <c r="A10" s="28"/>
      <c r="B10" s="18"/>
      <c r="C10" s="8"/>
      <c r="D10" s="20">
        <f>B4</f>
        <v>0</v>
      </c>
      <c r="E10" s="21"/>
      <c r="F10" s="21"/>
      <c r="G10" s="20">
        <f>B10</f>
        <v>0</v>
      </c>
      <c r="H10" s="22" t="str">
        <f>IF(E10&lt;&gt;"",IF(E10&lt;F10,G10,IF(E10&gt;F10,D10)),"")</f>
        <v/>
      </c>
      <c r="I10" s="154" t="str">
        <f>IF(E10&lt;&gt;"",IF(E10&gt;F10,G10,IF(E10&lt;F10,D10)),"")</f>
        <v/>
      </c>
      <c r="J10" s="37"/>
      <c r="K10" s="38" t="s">
        <v>14</v>
      </c>
      <c r="L10" s="39"/>
      <c r="M10" s="40" t="str">
        <f>IF(ISERROR(VLOOKUP(1,B26:C29,2,FALSE)),"",(VLOOKUP(1,B26:C29,2,FALSE)))</f>
        <v/>
      </c>
      <c r="N10" s="41">
        <f>IF(ISBLANK(O10:O11),0,IF(O10&gt;O11,"5",3))</f>
        <v>0</v>
      </c>
      <c r="O10" s="42"/>
      <c r="P10" s="23"/>
      <c r="Q10" s="43" t="s">
        <v>15</v>
      </c>
      <c r="R10" s="44"/>
      <c r="S10" s="26" t="str">
        <f>IF(ISERROR(VLOOKUP(Q10,C26:V33,20,FALSE)),"",(VLOOKUP(Q10,C26:V33,20,FALSE)))</f>
        <v/>
      </c>
      <c r="T10" s="27"/>
      <c r="U10" s="45"/>
      <c r="X10" s="3"/>
    </row>
    <row r="11" spans="1:24" ht="15.75" thickBot="1">
      <c r="A11" s="46"/>
      <c r="B11" s="29"/>
      <c r="C11" s="8"/>
      <c r="D11" s="20">
        <f>B6</f>
        <v>0</v>
      </c>
      <c r="E11" s="21"/>
      <c r="F11" s="21"/>
      <c r="G11" s="20">
        <f>B8</f>
        <v>0</v>
      </c>
      <c r="H11" s="22" t="str">
        <f>IF(E11&lt;&gt;"",IF(E11&lt;F11,G11,IF(E11&gt;F11,D11)),"")</f>
        <v/>
      </c>
      <c r="I11" s="154" t="str">
        <f>IF(E11&lt;&gt;"",IF(E11&gt;F11,G11,IF(E11&lt;F11,D11)),"")</f>
        <v/>
      </c>
      <c r="J11" s="37"/>
      <c r="K11" s="47"/>
      <c r="L11" s="48"/>
      <c r="M11" s="49" t="str">
        <f>IF(ISERROR(VLOOKUP(1,B30:C33,2,FALSE)),"",(VLOOKUP(1,B30:C33,2,FALSE)))</f>
        <v/>
      </c>
      <c r="N11" s="50">
        <f>IF(ISBLANK(O10:O11),0,IF(O11&gt;O10,"5",3))</f>
        <v>0</v>
      </c>
      <c r="O11" s="51"/>
      <c r="Q11" s="52" t="s">
        <v>16</v>
      </c>
      <c r="R11" s="24"/>
      <c r="S11" s="26" t="str">
        <f>IF(ISERROR(VLOOKUP(Q11,C26:V33,20,FALSE)),"",(VLOOKUP(Q11,C26:V33,20,FALSE)))</f>
        <v/>
      </c>
      <c r="T11" s="27"/>
      <c r="U11" s="45"/>
      <c r="X11" s="3"/>
    </row>
    <row r="12" spans="1:24">
      <c r="B12" s="8"/>
      <c r="C12" s="8"/>
      <c r="D12" s="8"/>
      <c r="E12" s="30"/>
      <c r="F12" s="30"/>
      <c r="G12" s="8"/>
      <c r="H12" s="8"/>
      <c r="I12" s="155"/>
      <c r="J12" s="37"/>
      <c r="K12" s="53" t="s">
        <v>17</v>
      </c>
      <c r="L12" s="54"/>
      <c r="M12" s="55" t="str">
        <f>IF(ISERROR(VLOOKUP(2,B26:C29,2,FALSE)),"",(VLOOKUP(2,B26:C29,2,FALSE)))</f>
        <v/>
      </c>
      <c r="N12" s="56">
        <f>IF(ISBLANK(O12:O13),0,IF(O12&gt;O13,"4",2))</f>
        <v>0</v>
      </c>
      <c r="O12" s="42"/>
      <c r="Q12" s="8"/>
      <c r="R12" s="57"/>
      <c r="S12" s="3"/>
      <c r="T12" s="3"/>
      <c r="U12" s="3"/>
      <c r="W12" s="3"/>
    </row>
    <row r="13" spans="1:24" ht="15.75" thickBot="1">
      <c r="B13" s="8"/>
      <c r="C13" s="8"/>
      <c r="D13" s="8"/>
      <c r="E13" s="30"/>
      <c r="F13" s="30"/>
      <c r="G13" s="8"/>
      <c r="H13" s="8"/>
      <c r="I13" s="155"/>
      <c r="J13" s="37"/>
      <c r="K13" s="47"/>
      <c r="L13" s="48"/>
      <c r="M13" s="58" t="str">
        <f>IF(ISERROR(VLOOKUP(2,B30:C33,2,FALSE)),"",(VLOOKUP(2,B30:C33,2,FALSE)))</f>
        <v/>
      </c>
      <c r="N13" s="50">
        <f>IF(ISBLANK(O12:O13),0,IF(O13&gt;O12,"4",2))</f>
        <v>0</v>
      </c>
      <c r="O13" s="51"/>
      <c r="Q13" s="8"/>
      <c r="R13" s="57"/>
    </row>
    <row r="14" spans="1:24">
      <c r="A14" s="17" t="s">
        <v>18</v>
      </c>
      <c r="B14" s="18"/>
      <c r="C14" s="8"/>
      <c r="D14" s="20">
        <f>B14</f>
        <v>0</v>
      </c>
      <c r="E14" s="21"/>
      <c r="F14" s="21"/>
      <c r="G14" s="20">
        <f>B16</f>
        <v>0</v>
      </c>
      <c r="H14" s="22" t="str">
        <f>IF(E14&lt;&gt;"",IF(E14&lt;F14,G14,IF(E14&gt;F14,D14)),"")</f>
        <v/>
      </c>
      <c r="I14" s="154" t="str">
        <f>IF(E14&lt;&gt;"",IF(E14&gt;F14,G14,IF(E14&lt;F14,D14)),"")</f>
        <v/>
      </c>
      <c r="J14" s="37"/>
      <c r="K14" s="53" t="s">
        <v>19</v>
      </c>
      <c r="L14" s="54"/>
      <c r="M14" s="40" t="str">
        <f>IF(ISERROR(VLOOKUP(3,B26:C29,2,FALSE)),"",(VLOOKUP(3,B26:C29,2,FALSE)))</f>
        <v/>
      </c>
      <c r="N14" s="56">
        <f>IF(ISBLANK(O14:O15),0,IF(O14&gt;O15,"3",1))</f>
        <v>0</v>
      </c>
      <c r="O14" s="59"/>
    </row>
    <row r="15" spans="1:24" ht="15.75" thickBot="1">
      <c r="A15" s="28"/>
      <c r="B15" s="29"/>
      <c r="C15" s="31"/>
      <c r="D15" s="20">
        <f>B18</f>
        <v>0</v>
      </c>
      <c r="E15" s="21"/>
      <c r="F15" s="21"/>
      <c r="G15" s="20">
        <f>B20</f>
        <v>0</v>
      </c>
      <c r="H15" s="22" t="str">
        <f>IF(E15&lt;&gt;"",IF(E15&lt;F15,G15,IF(E15&gt;F15,D15)),"")</f>
        <v/>
      </c>
      <c r="I15" s="154" t="str">
        <f>IF(E15&lt;&gt;"",IF(E15&gt;F15,G15,IF(E15&lt;F15,D15)),"")</f>
        <v/>
      </c>
      <c r="J15" s="37"/>
      <c r="K15" s="47"/>
      <c r="L15" s="48"/>
      <c r="M15" s="49" t="str">
        <f>IF(ISERROR(VLOOKUP(3,B30:C33,2,FALSE)),"",(VLOOKUP(3,B30:C33,2,FALSE)))</f>
        <v/>
      </c>
      <c r="N15" s="50">
        <f>IF(ISBLANK(O14:O15),0,IF(O15&gt;O14,"3",1))</f>
        <v>0</v>
      </c>
      <c r="O15" s="51"/>
    </row>
    <row r="16" spans="1:24">
      <c r="A16" s="28"/>
      <c r="B16" s="60"/>
      <c r="C16" s="8"/>
      <c r="D16" s="8"/>
      <c r="E16" s="30"/>
      <c r="F16" s="30"/>
      <c r="G16" s="8"/>
      <c r="H16" s="8"/>
      <c r="I16" s="155"/>
      <c r="J16" s="8"/>
      <c r="M16" s="3"/>
      <c r="P16" s="3"/>
      <c r="W16" s="3"/>
    </row>
    <row r="17" spans="1:24">
      <c r="A17" s="28"/>
      <c r="B17" s="60"/>
      <c r="C17" s="19"/>
      <c r="D17" s="20">
        <f>B14</f>
        <v>0</v>
      </c>
      <c r="E17" s="21"/>
      <c r="F17" s="21"/>
      <c r="G17" s="20">
        <f>B18</f>
        <v>0</v>
      </c>
      <c r="H17" s="22" t="str">
        <f>IF(E17&lt;&gt;"",IF(E17&lt;F17,G17,IF(E17&gt;F17,D17)),"")</f>
        <v/>
      </c>
      <c r="I17" s="154" t="str">
        <f>IF(E17&lt;&gt;"",IF(E17&gt;F17,G17,IF(E17&lt;F17,D17)),"")</f>
        <v/>
      </c>
      <c r="J17" s="8"/>
    </row>
    <row r="18" spans="1:24">
      <c r="A18" s="28"/>
      <c r="B18" s="60"/>
      <c r="C18" s="8"/>
      <c r="D18" s="20">
        <f>B16</f>
        <v>0</v>
      </c>
      <c r="E18" s="21"/>
      <c r="F18" s="21"/>
      <c r="G18" s="20">
        <f>B20</f>
        <v>0</v>
      </c>
      <c r="H18" s="22" t="str">
        <f>IF(E18&lt;&gt;"",IF(E18&lt;F18,G18,IF(E18&gt;F18,D18)),"")</f>
        <v/>
      </c>
      <c r="I18" s="154" t="str">
        <f>IF(E18&lt;&gt;"",IF(E18&gt;F18,G18,IF(E18&lt;F18,D18)),"")</f>
        <v/>
      </c>
      <c r="J18" s="8"/>
      <c r="K18" s="8"/>
      <c r="L18" s="8"/>
      <c r="M18" s="8"/>
      <c r="N18" s="8"/>
      <c r="O18" s="8"/>
      <c r="P18" s="8"/>
    </row>
    <row r="19" spans="1:24">
      <c r="A19" s="28"/>
      <c r="B19" s="60"/>
      <c r="C19" s="8"/>
      <c r="D19" s="8"/>
      <c r="E19" s="30"/>
      <c r="F19" s="30"/>
      <c r="G19" s="8"/>
      <c r="H19" s="8"/>
      <c r="I19" s="155"/>
      <c r="J19" s="8"/>
      <c r="K19" s="8"/>
      <c r="L19" s="8"/>
      <c r="M19" s="8"/>
      <c r="N19" s="8"/>
      <c r="O19" s="8"/>
      <c r="P19" s="8"/>
    </row>
    <row r="20" spans="1:24">
      <c r="A20" s="28"/>
      <c r="B20" s="60"/>
      <c r="C20" s="19"/>
      <c r="D20" s="20">
        <f>B14</f>
        <v>0</v>
      </c>
      <c r="E20" s="21"/>
      <c r="F20" s="21"/>
      <c r="G20" s="20">
        <f>B20</f>
        <v>0</v>
      </c>
      <c r="H20" s="22" t="str">
        <f>IF(E20&lt;&gt;"",IF(E20&lt;F20,G20,IF(E20&gt;F20,D20)),"")</f>
        <v/>
      </c>
      <c r="I20" s="154" t="str">
        <f>IF(E20&lt;&gt;"",IF(E20&gt;F20,G20,IF(E20&lt;F20,D20)),"")</f>
        <v/>
      </c>
      <c r="J20" s="8"/>
      <c r="K20" s="8"/>
      <c r="L20" s="8"/>
      <c r="M20" s="8"/>
      <c r="N20" s="8"/>
      <c r="O20" s="8"/>
      <c r="P20" s="8"/>
      <c r="Q20" s="8"/>
    </row>
    <row r="21" spans="1:24">
      <c r="A21" s="46"/>
      <c r="B21" s="60"/>
      <c r="C21" s="8"/>
      <c r="D21" s="20">
        <f>B16</f>
        <v>0</v>
      </c>
      <c r="E21" s="21"/>
      <c r="F21" s="21"/>
      <c r="G21" s="20">
        <f>B18</f>
        <v>0</v>
      </c>
      <c r="H21" s="22" t="str">
        <f>IF(E21&lt;&gt;"",IF(E21&lt;F21,G21,IF(E21&gt;F21,D21)),"")</f>
        <v/>
      </c>
      <c r="I21" s="154" t="str">
        <f>IF(E21&lt;&gt;"",IF(E21&gt;F21,G21,IF(E21&lt;F21,D21)),"")</f>
        <v/>
      </c>
      <c r="J21" s="8"/>
      <c r="K21" s="8"/>
      <c r="L21" s="8"/>
      <c r="M21" s="8"/>
      <c r="N21" s="8"/>
      <c r="O21" s="8"/>
      <c r="P21" s="8"/>
      <c r="Q21" s="8"/>
    </row>
    <row r="23" spans="1:24" ht="15.75" thickBot="1"/>
    <row r="24" spans="1:24" ht="15" customHeight="1">
      <c r="B24" s="61"/>
      <c r="C24" s="62"/>
      <c r="D24" s="63" t="s">
        <v>20</v>
      </c>
      <c r="E24" s="64"/>
      <c r="F24" s="65"/>
      <c r="G24" s="66" t="s">
        <v>21</v>
      </c>
      <c r="H24" s="67"/>
      <c r="I24" s="68"/>
      <c r="J24" s="69" t="s">
        <v>22</v>
      </c>
      <c r="K24" s="70"/>
      <c r="L24" s="71"/>
      <c r="M24" s="72"/>
      <c r="N24" s="73"/>
      <c r="O24" s="74"/>
      <c r="P24" s="75"/>
      <c r="Q24" s="61"/>
      <c r="R24" s="76"/>
      <c r="S24" s="76"/>
      <c r="T24" s="76"/>
      <c r="U24" s="76"/>
      <c r="V24" s="76"/>
      <c r="W24" s="77"/>
    </row>
    <row r="25" spans="1:24" ht="30" customHeight="1">
      <c r="A25" s="6"/>
      <c r="B25" s="78" t="s">
        <v>23</v>
      </c>
      <c r="C25" s="79" t="s">
        <v>1</v>
      </c>
      <c r="D25" s="80" t="s">
        <v>24</v>
      </c>
      <c r="E25" s="81" t="s">
        <v>25</v>
      </c>
      <c r="F25" s="82" t="s">
        <v>12</v>
      </c>
      <c r="G25" s="83" t="s">
        <v>24</v>
      </c>
      <c r="H25" s="84" t="s">
        <v>25</v>
      </c>
      <c r="I25" s="156" t="s">
        <v>12</v>
      </c>
      <c r="J25" s="85" t="s">
        <v>24</v>
      </c>
      <c r="K25" s="86" t="s">
        <v>25</v>
      </c>
      <c r="L25" s="87" t="s">
        <v>12</v>
      </c>
      <c r="M25" s="88" t="s">
        <v>26</v>
      </c>
      <c r="N25" s="89" t="s">
        <v>27</v>
      </c>
      <c r="O25" s="89" t="s">
        <v>28</v>
      </c>
      <c r="P25" s="90" t="s">
        <v>29</v>
      </c>
      <c r="Q25" s="78" t="s">
        <v>23</v>
      </c>
      <c r="R25" s="91" t="s">
        <v>30</v>
      </c>
      <c r="S25" s="91" t="s">
        <v>31</v>
      </c>
      <c r="T25" s="91" t="s">
        <v>32</v>
      </c>
      <c r="U25" s="91" t="s">
        <v>33</v>
      </c>
      <c r="V25" s="91" t="s">
        <v>34</v>
      </c>
      <c r="W25" s="92" t="s">
        <v>35</v>
      </c>
    </row>
    <row r="26" spans="1:24" ht="21" customHeight="1">
      <c r="A26" s="93" t="s">
        <v>6</v>
      </c>
      <c r="B26" s="94">
        <f t="shared" ref="B26:B33" si="0">Q26</f>
        <v>1</v>
      </c>
      <c r="C26" s="95" t="str">
        <f>IF(ISBLANK(B4),"",B4)</f>
        <v/>
      </c>
      <c r="D26" s="96">
        <f>E4</f>
        <v>0</v>
      </c>
      <c r="E26" s="97">
        <f>F4</f>
        <v>0</v>
      </c>
      <c r="F26" s="98">
        <f>IF(ISBLANK(E4:F4),0,IF(E4&lt;F4,"0",2))</f>
        <v>0</v>
      </c>
      <c r="G26" s="96">
        <f>E7</f>
        <v>0</v>
      </c>
      <c r="H26" s="97">
        <f>F7</f>
        <v>0</v>
      </c>
      <c r="I26" s="98">
        <f>IF(ISBLANK(E7:F7),0,IF(E7&lt;F7,"0",2))</f>
        <v>2</v>
      </c>
      <c r="J26" s="96">
        <f>E10</f>
        <v>0</v>
      </c>
      <c r="K26" s="97">
        <f>F10</f>
        <v>0</v>
      </c>
      <c r="L26" s="94">
        <f>IF(E10&lt;F10,"0",2)</f>
        <v>2</v>
      </c>
      <c r="M26" s="99">
        <f>L26+I26+F26</f>
        <v>4</v>
      </c>
      <c r="N26" s="97">
        <f t="shared" ref="N26:O33" si="1">D26+G26+J26</f>
        <v>0</v>
      </c>
      <c r="O26" s="97">
        <f t="shared" si="1"/>
        <v>0</v>
      </c>
      <c r="P26" s="100">
        <f>N26-O26</f>
        <v>0</v>
      </c>
      <c r="Q26" s="101">
        <f>SUMPRODUCT((M26+P26/100&lt;$M$26:$M$29+$P$26:$P$29/100)*1)+1</f>
        <v>1</v>
      </c>
      <c r="R26" s="102" t="str">
        <f>IF(Q26:Q29=4,"0",IF(Q26:Q29=3,"1",IF(Q26:Q29=2,"2",IF(Q26:Q29=1,"3"))))</f>
        <v>3</v>
      </c>
      <c r="S26" s="101">
        <f>IF(Q26=1,VLOOKUP(C26,$M$10:$N$15,2,0),0)</f>
        <v>0</v>
      </c>
      <c r="T26" s="101">
        <f>IF(Q26=2,VLOOKUP(C26,$M$10:$N$15,2,0),0)</f>
        <v>0</v>
      </c>
      <c r="U26" s="101">
        <f>IF(Q26=3,VLOOKUP(C26,$M$10:$N$15,2,0),0)</f>
        <v>0</v>
      </c>
      <c r="V26" s="103">
        <f t="shared" ref="V26:V33" si="2">M26+R26+S26+T26+U26</f>
        <v>7</v>
      </c>
      <c r="W26" s="104">
        <f>+RANK(V26,V$26:V32)</f>
        <v>1</v>
      </c>
    </row>
    <row r="27" spans="1:24" ht="21" customHeight="1">
      <c r="A27" s="105"/>
      <c r="B27" s="94">
        <f t="shared" si="0"/>
        <v>1</v>
      </c>
      <c r="C27" s="95" t="str">
        <f>IF(ISBLANK(B6),"",B6)</f>
        <v/>
      </c>
      <c r="D27" s="96">
        <f>F4</f>
        <v>0</v>
      </c>
      <c r="E27" s="97">
        <f>E4</f>
        <v>0</v>
      </c>
      <c r="F27" s="94">
        <f>IF(ISBLANK(E4:F4),0,IF(F4&lt;E4,"0",2))</f>
        <v>0</v>
      </c>
      <c r="G27" s="96">
        <f>E8</f>
        <v>0</v>
      </c>
      <c r="H27" s="97">
        <f>F8</f>
        <v>0</v>
      </c>
      <c r="I27" s="98">
        <f>IF(E8&lt;F8,"0",2)</f>
        <v>2</v>
      </c>
      <c r="J27" s="96">
        <f>E11</f>
        <v>0</v>
      </c>
      <c r="K27" s="97">
        <f>F11</f>
        <v>0</v>
      </c>
      <c r="L27" s="94">
        <f>IF(E11&lt;F11,"0",2)</f>
        <v>2</v>
      </c>
      <c r="M27" s="99">
        <f t="shared" ref="M27:M33" si="3">L27+I27+F27</f>
        <v>4</v>
      </c>
      <c r="N27" s="97">
        <f t="shared" si="1"/>
        <v>0</v>
      </c>
      <c r="O27" s="97">
        <f t="shared" si="1"/>
        <v>0</v>
      </c>
      <c r="P27" s="100">
        <f t="shared" ref="P27:P33" si="4">N27-O27</f>
        <v>0</v>
      </c>
      <c r="Q27" s="101">
        <f>SUMPRODUCT((M27+P27/100&lt;$M$26:$M$29+$P$26:$P$29/100)*1)+1</f>
        <v>1</v>
      </c>
      <c r="R27" s="102" t="str">
        <f>IF(Q26:Q29=4,"0",IF(Q26:Q29=3,"1",IF(Q26:Q29=2,"2",IF(Q26:Q29=1,"3"))))</f>
        <v>3</v>
      </c>
      <c r="S27" s="101">
        <f t="shared" ref="S27:S33" si="5">IF(Q27=1,VLOOKUP(C27,$M$10:$N$15,2,0),0)</f>
        <v>0</v>
      </c>
      <c r="T27" s="101">
        <f t="shared" ref="T27:T33" si="6">IF(Q27=2,VLOOKUP(C27,$M$10:$N$15,2,0),0)</f>
        <v>0</v>
      </c>
      <c r="U27" s="101">
        <f t="shared" ref="U27:U33" si="7">IF(Q27=3,VLOOKUP(C27,$M$10:$N$15,2,0),0)</f>
        <v>0</v>
      </c>
      <c r="V27" s="103">
        <f t="shared" si="2"/>
        <v>7</v>
      </c>
      <c r="W27" s="104">
        <f>+RANK(V27,V$26:V33)</f>
        <v>1</v>
      </c>
    </row>
    <row r="28" spans="1:24" ht="21" customHeight="1">
      <c r="A28" s="105"/>
      <c r="B28" s="94">
        <f t="shared" si="0"/>
        <v>1</v>
      </c>
      <c r="C28" s="95" t="str">
        <f>IF(ISBLANK(B8),"",B8)</f>
        <v/>
      </c>
      <c r="D28" s="96">
        <f>E5</f>
        <v>0</v>
      </c>
      <c r="E28" s="97">
        <f>F5</f>
        <v>0</v>
      </c>
      <c r="F28" s="94">
        <f>IF(ISBLANK(E5:F5),0,IF(E5&lt;F5,"0",2))</f>
        <v>0</v>
      </c>
      <c r="G28" s="96">
        <f>F7</f>
        <v>0</v>
      </c>
      <c r="H28" s="97">
        <f>E7</f>
        <v>0</v>
      </c>
      <c r="I28" s="98">
        <f>IF(F7&lt;E7,"0",2)</f>
        <v>2</v>
      </c>
      <c r="J28" s="96">
        <f>F11</f>
        <v>0</v>
      </c>
      <c r="K28" s="97">
        <f>E11</f>
        <v>0</v>
      </c>
      <c r="L28" s="94">
        <f>IF(F11&lt;E11,"0",2)</f>
        <v>2</v>
      </c>
      <c r="M28" s="99">
        <f t="shared" si="3"/>
        <v>4</v>
      </c>
      <c r="N28" s="97">
        <f t="shared" si="1"/>
        <v>0</v>
      </c>
      <c r="O28" s="97">
        <f t="shared" si="1"/>
        <v>0</v>
      </c>
      <c r="P28" s="100">
        <f t="shared" si="4"/>
        <v>0</v>
      </c>
      <c r="Q28" s="101">
        <f>SUMPRODUCT((M28+P28/100&lt;$M$26:$M$29+$P$26:$P$29/100)*1)+1</f>
        <v>1</v>
      </c>
      <c r="R28" s="102" t="str">
        <f>IF(Q26:Q29=4,"0",IF(Q26:Q29=3,"1",IF(Q26:Q29=2,"2",IF(Q26:Q29=1,"3"))))</f>
        <v>3</v>
      </c>
      <c r="S28" s="101">
        <f t="shared" si="5"/>
        <v>0</v>
      </c>
      <c r="T28" s="101">
        <f t="shared" si="6"/>
        <v>0</v>
      </c>
      <c r="U28" s="101">
        <f t="shared" si="7"/>
        <v>0</v>
      </c>
      <c r="V28" s="103">
        <f t="shared" si="2"/>
        <v>7</v>
      </c>
      <c r="W28" s="104">
        <f>+RANK(V28,V$26:V34)</f>
        <v>1</v>
      </c>
    </row>
    <row r="29" spans="1:24" ht="21" customHeight="1" thickBot="1">
      <c r="A29" s="106"/>
      <c r="B29" s="107">
        <f t="shared" si="0"/>
        <v>1</v>
      </c>
      <c r="C29" s="108" t="str">
        <f>IF(ISBLANK(B10),"",B10)</f>
        <v/>
      </c>
      <c r="D29" s="109">
        <f>F5</f>
        <v>0</v>
      </c>
      <c r="E29" s="110">
        <f>E5</f>
        <v>0</v>
      </c>
      <c r="F29" s="111">
        <f>IF(ISBLANK(E5:F5),0,IF(F5&lt;E5,"0",2))</f>
        <v>0</v>
      </c>
      <c r="G29" s="109">
        <f>F8</f>
        <v>0</v>
      </c>
      <c r="H29" s="110">
        <f>E8</f>
        <v>0</v>
      </c>
      <c r="I29" s="157">
        <f>IF(F8&lt;E8,"0",2)</f>
        <v>2</v>
      </c>
      <c r="J29" s="109">
        <f>F10</f>
        <v>0</v>
      </c>
      <c r="K29" s="110">
        <f>E10</f>
        <v>0</v>
      </c>
      <c r="L29" s="112">
        <f>IF(F10&lt;E10,"0",2)</f>
        <v>2</v>
      </c>
      <c r="M29" s="113">
        <f t="shared" si="3"/>
        <v>4</v>
      </c>
      <c r="N29" s="110">
        <f t="shared" si="1"/>
        <v>0</v>
      </c>
      <c r="O29" s="110">
        <f t="shared" si="1"/>
        <v>0</v>
      </c>
      <c r="P29" s="114">
        <f t="shared" si="4"/>
        <v>0</v>
      </c>
      <c r="Q29" s="115">
        <f>SUMPRODUCT((M29+P29/100&lt;$M$26:$M$29+$P$26:$P$29/100)*1)+1</f>
        <v>1</v>
      </c>
      <c r="R29" s="116" t="str">
        <f>IF(Q26:Q29=4,"0",IF(Q26:Q29=3,"1",IF(Q26:Q29=2,"2",IF(Q26:Q29=1,"3"))))</f>
        <v>3</v>
      </c>
      <c r="S29" s="101">
        <f t="shared" si="5"/>
        <v>0</v>
      </c>
      <c r="T29" s="101">
        <f t="shared" si="6"/>
        <v>0</v>
      </c>
      <c r="U29" s="101">
        <f t="shared" si="7"/>
        <v>0</v>
      </c>
      <c r="V29" s="117">
        <f t="shared" si="2"/>
        <v>7</v>
      </c>
      <c r="W29" s="104">
        <f>+RANK(V29,V$26:V35)</f>
        <v>1</v>
      </c>
      <c r="X29" s="118"/>
    </row>
    <row r="30" spans="1:24" ht="21" customHeight="1" thickTop="1">
      <c r="A30" s="119" t="s">
        <v>18</v>
      </c>
      <c r="B30" s="120">
        <f t="shared" si="0"/>
        <v>1</v>
      </c>
      <c r="C30" s="121" t="str">
        <f>IF(ISBLANK(B14),"",B14)</f>
        <v/>
      </c>
      <c r="D30" s="122">
        <f>E14</f>
        <v>0</v>
      </c>
      <c r="E30" s="123">
        <f>F14</f>
        <v>0</v>
      </c>
      <c r="F30" s="120">
        <f>IF(ISBLANK(E14:F14),0,IF(E14&lt;F14,"0",2))</f>
        <v>0</v>
      </c>
      <c r="G30" s="122">
        <f>E17</f>
        <v>0</v>
      </c>
      <c r="H30" s="123">
        <f>F17</f>
        <v>0</v>
      </c>
      <c r="I30" s="158">
        <f>IF(E17&lt;F17,"0",2)</f>
        <v>2</v>
      </c>
      <c r="J30" s="122">
        <f>E20</f>
        <v>0</v>
      </c>
      <c r="K30" s="123">
        <f>F20</f>
        <v>0</v>
      </c>
      <c r="L30" s="120">
        <f>IF(E20&lt;F20,"0",2)</f>
        <v>2</v>
      </c>
      <c r="M30" s="124">
        <f t="shared" si="3"/>
        <v>4</v>
      </c>
      <c r="N30" s="123">
        <f t="shared" si="1"/>
        <v>0</v>
      </c>
      <c r="O30" s="123">
        <f t="shared" si="1"/>
        <v>0</v>
      </c>
      <c r="P30" s="125">
        <f t="shared" si="4"/>
        <v>0</v>
      </c>
      <c r="Q30" s="126">
        <f>SUMPRODUCT((M30+P30/100&lt;$M$30:$M$32+$P$30:$P$32/100)*1)+1</f>
        <v>1</v>
      </c>
      <c r="R30" s="127" t="str">
        <f>IF(Q30:Q33=4,"0",IF(Q30:Q33=3,"1",IF(Q30:Q33=2,"2",IF(Q30:Q33=1,"3"))))</f>
        <v>3</v>
      </c>
      <c r="S30" s="101">
        <f t="shared" si="5"/>
        <v>0</v>
      </c>
      <c r="T30" s="101">
        <f t="shared" si="6"/>
        <v>0</v>
      </c>
      <c r="U30" s="101">
        <f t="shared" si="7"/>
        <v>0</v>
      </c>
      <c r="V30" s="128">
        <f t="shared" si="2"/>
        <v>7</v>
      </c>
      <c r="W30" s="104">
        <f>+RANK(V30,V$26:V36)</f>
        <v>1</v>
      </c>
    </row>
    <row r="31" spans="1:24" ht="21" customHeight="1">
      <c r="A31" s="119"/>
      <c r="B31" s="94">
        <f t="shared" si="0"/>
        <v>1</v>
      </c>
      <c r="C31" s="129" t="str">
        <f>IF(ISBLANK(B16),"",B16)</f>
        <v/>
      </c>
      <c r="D31" s="96">
        <f>F14</f>
        <v>0</v>
      </c>
      <c r="E31" s="97">
        <f>E14</f>
        <v>0</v>
      </c>
      <c r="F31" s="104">
        <f>IF(ISBLANK(E14:F14),0,IF(F14&lt;E14,"0",2))</f>
        <v>0</v>
      </c>
      <c r="G31" s="96">
        <f>E18</f>
        <v>0</v>
      </c>
      <c r="H31" s="97">
        <f>F18</f>
        <v>0</v>
      </c>
      <c r="I31" s="98">
        <f>IF(E18&lt;F18,"0",2)</f>
        <v>2</v>
      </c>
      <c r="J31" s="96">
        <f>E21</f>
        <v>0</v>
      </c>
      <c r="K31" s="97">
        <f>F21</f>
        <v>0</v>
      </c>
      <c r="L31" s="130">
        <f>IF(E21&lt;F21,"0",2)</f>
        <v>2</v>
      </c>
      <c r="M31" s="99">
        <f t="shared" si="3"/>
        <v>4</v>
      </c>
      <c r="N31" s="97">
        <f t="shared" si="1"/>
        <v>0</v>
      </c>
      <c r="O31" s="97">
        <f t="shared" si="1"/>
        <v>0</v>
      </c>
      <c r="P31" s="100">
        <f t="shared" si="4"/>
        <v>0</v>
      </c>
      <c r="Q31" s="101">
        <f>SUMPRODUCT((M31+P31/100&lt;$M$30:$M$32+$P$30:$P$32/100)*1)+1</f>
        <v>1</v>
      </c>
      <c r="R31" s="102" t="str">
        <f>IF(Q30:Q33=4,"0",IF(Q30:Q33=3,"1",IF(Q30:Q33=2,"2",IF(Q30:Q33=1,"3"))))</f>
        <v>3</v>
      </c>
      <c r="S31" s="101">
        <f t="shared" si="5"/>
        <v>0</v>
      </c>
      <c r="T31" s="101">
        <f t="shared" si="6"/>
        <v>0</v>
      </c>
      <c r="U31" s="101">
        <f t="shared" si="7"/>
        <v>0</v>
      </c>
      <c r="V31" s="103">
        <f t="shared" si="2"/>
        <v>7</v>
      </c>
      <c r="W31" s="104">
        <f>+RANK(V31,V$26:V37)</f>
        <v>1</v>
      </c>
    </row>
    <row r="32" spans="1:24" ht="21" customHeight="1">
      <c r="A32" s="119"/>
      <c r="B32" s="94">
        <f t="shared" si="0"/>
        <v>1</v>
      </c>
      <c r="C32" s="131" t="str">
        <f>IF(ISBLANK(B18),"",B18)</f>
        <v/>
      </c>
      <c r="D32" s="132">
        <f>E15</f>
        <v>0</v>
      </c>
      <c r="E32" s="133">
        <f>F15</f>
        <v>0</v>
      </c>
      <c r="F32" s="104">
        <f>IF(ISBLANK(E15:F15),0,IF(E15&lt;F15,"0",2))</f>
        <v>0</v>
      </c>
      <c r="G32" s="132">
        <f>F17</f>
        <v>0</v>
      </c>
      <c r="H32" s="133">
        <f>E17</f>
        <v>0</v>
      </c>
      <c r="I32" s="159">
        <f>IF(F17&lt;E17,"0",2)</f>
        <v>2</v>
      </c>
      <c r="J32" s="132">
        <f>F21</f>
        <v>0</v>
      </c>
      <c r="K32" s="133">
        <f>E21</f>
        <v>0</v>
      </c>
      <c r="L32" s="134">
        <f>IF(F21&lt;E21,"0",2)</f>
        <v>2</v>
      </c>
      <c r="M32" s="135">
        <f t="shared" si="3"/>
        <v>4</v>
      </c>
      <c r="N32" s="133">
        <f t="shared" si="1"/>
        <v>0</v>
      </c>
      <c r="O32" s="133">
        <f t="shared" si="1"/>
        <v>0</v>
      </c>
      <c r="P32" s="136">
        <f t="shared" si="4"/>
        <v>0</v>
      </c>
      <c r="Q32" s="137">
        <f>SUMPRODUCT((M32+P32/100&lt;$M$30:$M$32+$P$30:$P$32/100)*1)+1</f>
        <v>1</v>
      </c>
      <c r="R32" s="138" t="str">
        <f>IF(Q30:Q33=4,"0",IF(Q30:Q33=3,"1",IF(Q30:Q33=2,"2",IF(Q30:Q33=1,"3"))))</f>
        <v>3</v>
      </c>
      <c r="S32" s="101">
        <f t="shared" si="5"/>
        <v>0</v>
      </c>
      <c r="T32" s="101">
        <f t="shared" si="6"/>
        <v>0</v>
      </c>
      <c r="U32" s="101">
        <f t="shared" si="7"/>
        <v>0</v>
      </c>
      <c r="V32" s="103">
        <f t="shared" si="2"/>
        <v>7</v>
      </c>
      <c r="W32" s="104">
        <f>+RANK(V32,V$26:V38)</f>
        <v>1</v>
      </c>
    </row>
    <row r="33" spans="1:23" ht="21" customHeight="1" thickBot="1">
      <c r="A33" s="139"/>
      <c r="B33" s="140">
        <f t="shared" si="0"/>
        <v>1</v>
      </c>
      <c r="C33" s="129" t="str">
        <f>IF(ISBLANK(B20),"",B20)</f>
        <v/>
      </c>
      <c r="D33" s="141">
        <f>F15</f>
        <v>0</v>
      </c>
      <c r="E33" s="142">
        <f>E15</f>
        <v>0</v>
      </c>
      <c r="F33" s="143">
        <f>IF(ISBLANK(E15:F15),0,IF(F15&lt;E15,"0",2))</f>
        <v>0</v>
      </c>
      <c r="G33" s="141">
        <f>F18</f>
        <v>0</v>
      </c>
      <c r="H33" s="142">
        <f>E18</f>
        <v>0</v>
      </c>
      <c r="I33" s="160">
        <f>IF(F18&lt;E18,"0",2)</f>
        <v>2</v>
      </c>
      <c r="J33" s="141">
        <f>F20</f>
        <v>0</v>
      </c>
      <c r="K33" s="142">
        <f>E20</f>
        <v>0</v>
      </c>
      <c r="L33" s="144">
        <f>IF(E20&gt;F20,"0",2)</f>
        <v>2</v>
      </c>
      <c r="M33" s="145">
        <f t="shared" si="3"/>
        <v>4</v>
      </c>
      <c r="N33" s="142">
        <f t="shared" si="1"/>
        <v>0</v>
      </c>
      <c r="O33" s="142">
        <f t="shared" si="1"/>
        <v>0</v>
      </c>
      <c r="P33" s="146">
        <f t="shared" si="4"/>
        <v>0</v>
      </c>
      <c r="Q33" s="147">
        <f>SUMPRODUCT((M33+P33/100&lt;$M$30:$M$32+$P$30:$P$32/100)*1)+1</f>
        <v>1</v>
      </c>
      <c r="R33" s="148" t="str">
        <f>IF(Q30:Q33=4,"0",IF(Q30:Q33=3,"1",IF(Q30:Q33=2,"2",IF(Q30:Q33=1,"3"))))</f>
        <v>3</v>
      </c>
      <c r="S33" s="149">
        <f t="shared" si="5"/>
        <v>0</v>
      </c>
      <c r="T33" s="149">
        <f t="shared" si="6"/>
        <v>0</v>
      </c>
      <c r="U33" s="149">
        <f t="shared" si="7"/>
        <v>0</v>
      </c>
      <c r="V33" s="150">
        <f t="shared" si="2"/>
        <v>7</v>
      </c>
      <c r="W33" s="143">
        <f>+RANK(V33,V$26:V39)</f>
        <v>1</v>
      </c>
    </row>
    <row r="34" spans="1:23">
      <c r="C34" s="151"/>
    </row>
  </sheetData>
  <sheetProtection selectLockedCells="1"/>
  <mergeCells count="37">
    <mergeCell ref="D24:F24"/>
    <mergeCell ref="G24:I24"/>
    <mergeCell ref="J24:L24"/>
    <mergeCell ref="A26:A29"/>
    <mergeCell ref="A30:A33"/>
    <mergeCell ref="K12:L13"/>
    <mergeCell ref="A14:A21"/>
    <mergeCell ref="B14:B15"/>
    <mergeCell ref="K14:L15"/>
    <mergeCell ref="B16:B17"/>
    <mergeCell ref="B18:B19"/>
    <mergeCell ref="B20:B21"/>
    <mergeCell ref="B10:B11"/>
    <mergeCell ref="K10:L11"/>
    <mergeCell ref="Q10:R10"/>
    <mergeCell ref="S10:T10"/>
    <mergeCell ref="Q11:R11"/>
    <mergeCell ref="S11:T11"/>
    <mergeCell ref="Q6:R6"/>
    <mergeCell ref="S6:T6"/>
    <mergeCell ref="Q7:R7"/>
    <mergeCell ref="S7:T7"/>
    <mergeCell ref="B8:B9"/>
    <mergeCell ref="Q8:R8"/>
    <mergeCell ref="S8:T8"/>
    <mergeCell ref="Q9:R9"/>
    <mergeCell ref="S9:T9"/>
    <mergeCell ref="B1:W1"/>
    <mergeCell ref="E3:F3"/>
    <mergeCell ref="S3:T3"/>
    <mergeCell ref="A4:A11"/>
    <mergeCell ref="B4:B5"/>
    <mergeCell ref="Q4:R4"/>
    <mergeCell ref="S4:T4"/>
    <mergeCell ref="Q5:R5"/>
    <mergeCell ref="S5:T5"/>
    <mergeCell ref="B6:B7"/>
  </mergeCells>
  <conditionalFormatting sqref="E4">
    <cfRule type="cellIs" dxfId="62" priority="62" operator="lessThan">
      <formula>$F$4</formula>
    </cfRule>
    <cfRule type="cellIs" dxfId="61" priority="63" operator="greaterThan">
      <formula>$F$4</formula>
    </cfRule>
  </conditionalFormatting>
  <conditionalFormatting sqref="F4">
    <cfRule type="cellIs" dxfId="60" priority="60" operator="lessThan">
      <formula>$E$4</formula>
    </cfRule>
    <cfRule type="cellIs" dxfId="59" priority="61" operator="greaterThan">
      <formula>$E$4</formula>
    </cfRule>
  </conditionalFormatting>
  <conditionalFormatting sqref="E5">
    <cfRule type="cellIs" dxfId="58" priority="58" operator="greaterThan">
      <formula>$F$5</formula>
    </cfRule>
    <cfRule type="cellIs" dxfId="57" priority="59" operator="lessThan">
      <formula>$F$5</formula>
    </cfRule>
  </conditionalFormatting>
  <conditionalFormatting sqref="F5">
    <cfRule type="cellIs" dxfId="56" priority="56" operator="greaterThan">
      <formula>$E$5</formula>
    </cfRule>
    <cfRule type="cellIs" dxfId="55" priority="57" operator="lessThan">
      <formula>$E$5</formula>
    </cfRule>
  </conditionalFormatting>
  <conditionalFormatting sqref="E7">
    <cfRule type="cellIs" dxfId="54" priority="54" operator="greaterThan">
      <formula>$F$7</formula>
    </cfRule>
    <cfRule type="cellIs" dxfId="53" priority="55" operator="lessThan">
      <formula>$F$7</formula>
    </cfRule>
  </conditionalFormatting>
  <conditionalFormatting sqref="F7">
    <cfRule type="cellIs" dxfId="52" priority="52" operator="greaterThan">
      <formula>$E$7</formula>
    </cfRule>
    <cfRule type="cellIs" dxfId="51" priority="53" operator="lessThan">
      <formula>$E$7</formula>
    </cfRule>
  </conditionalFormatting>
  <conditionalFormatting sqref="E8">
    <cfRule type="cellIs" dxfId="50" priority="50" operator="greaterThan">
      <formula>$F$8</formula>
    </cfRule>
    <cfRule type="cellIs" dxfId="49" priority="51" operator="lessThan">
      <formula>$F$8</formula>
    </cfRule>
  </conditionalFormatting>
  <conditionalFormatting sqref="F8">
    <cfRule type="cellIs" dxfId="48" priority="48" operator="greaterThan">
      <formula>$E$8</formula>
    </cfRule>
    <cfRule type="cellIs" dxfId="47" priority="49" operator="lessThan">
      <formula>$E$8</formula>
    </cfRule>
  </conditionalFormatting>
  <conditionalFormatting sqref="E10">
    <cfRule type="cellIs" dxfId="46" priority="46" operator="greaterThan">
      <formula>$F$10</formula>
    </cfRule>
    <cfRule type="cellIs" dxfId="45" priority="47" operator="lessThan">
      <formula>$F$10</formula>
    </cfRule>
  </conditionalFormatting>
  <conditionalFormatting sqref="F10">
    <cfRule type="cellIs" dxfId="44" priority="44" operator="greaterThan">
      <formula>$E$10</formula>
    </cfRule>
    <cfRule type="cellIs" dxfId="43" priority="45" operator="lessThan">
      <formula>$E$10</formula>
    </cfRule>
  </conditionalFormatting>
  <conditionalFormatting sqref="E11">
    <cfRule type="cellIs" dxfId="42" priority="42" operator="greaterThan">
      <formula>$F$11</formula>
    </cfRule>
    <cfRule type="cellIs" dxfId="41" priority="43" operator="lessThan">
      <formula>$F$11</formula>
    </cfRule>
  </conditionalFormatting>
  <conditionalFormatting sqref="F11">
    <cfRule type="cellIs" dxfId="40" priority="40" operator="greaterThan">
      <formula>$E$11</formula>
    </cfRule>
    <cfRule type="cellIs" dxfId="39" priority="41" operator="lessThan">
      <formula>$E$11</formula>
    </cfRule>
  </conditionalFormatting>
  <conditionalFormatting sqref="E14">
    <cfRule type="cellIs" dxfId="38" priority="36" operator="greaterThan">
      <formula>$F$14</formula>
    </cfRule>
    <cfRule type="cellIs" dxfId="37" priority="37" operator="lessThan">
      <formula>$F$14</formula>
    </cfRule>
    <cfRule type="cellIs" dxfId="36" priority="38" operator="greaterThan">
      <formula>$F$14</formula>
    </cfRule>
    <cfRule type="cellIs" dxfId="35" priority="39" operator="lessThan">
      <formula>$F$14</formula>
    </cfRule>
  </conditionalFormatting>
  <conditionalFormatting sqref="E15">
    <cfRule type="cellIs" dxfId="34" priority="34" operator="greaterThan">
      <formula>$F$15</formula>
    </cfRule>
    <cfRule type="cellIs" dxfId="33" priority="35" operator="lessThan">
      <formula>$F$15</formula>
    </cfRule>
  </conditionalFormatting>
  <conditionalFormatting sqref="F15">
    <cfRule type="cellIs" dxfId="32" priority="32" operator="greaterThan">
      <formula>$E$15</formula>
    </cfRule>
    <cfRule type="cellIs" dxfId="31" priority="33" operator="lessThan">
      <formula>$E$15</formula>
    </cfRule>
  </conditionalFormatting>
  <conditionalFormatting sqref="E18">
    <cfRule type="cellIs" dxfId="30" priority="30" operator="greaterThan">
      <formula>$F$18</formula>
    </cfRule>
    <cfRule type="cellIs" dxfId="29" priority="31" operator="lessThan">
      <formula>$F$18</formula>
    </cfRule>
  </conditionalFormatting>
  <conditionalFormatting sqref="F18">
    <cfRule type="cellIs" dxfId="28" priority="28" operator="greaterThan">
      <formula>$E$18</formula>
    </cfRule>
    <cfRule type="cellIs" dxfId="27" priority="29" operator="lessThan">
      <formula>$E$18</formula>
    </cfRule>
  </conditionalFormatting>
  <conditionalFormatting sqref="E20">
    <cfRule type="cellIs" dxfId="26" priority="26" operator="greaterThan">
      <formula>$F$20</formula>
    </cfRule>
    <cfRule type="cellIs" dxfId="25" priority="27" operator="lessThan">
      <formula>$F$20</formula>
    </cfRule>
  </conditionalFormatting>
  <conditionalFormatting sqref="F20">
    <cfRule type="cellIs" dxfId="24" priority="24" operator="greaterThan">
      <formula>$E$20</formula>
    </cfRule>
    <cfRule type="cellIs" dxfId="23" priority="25" operator="lessThan">
      <formula>$E$20</formula>
    </cfRule>
  </conditionalFormatting>
  <conditionalFormatting sqref="E17">
    <cfRule type="cellIs" dxfId="22" priority="22" operator="greaterThan">
      <formula>$F$17</formula>
    </cfRule>
    <cfRule type="cellIs" dxfId="21" priority="23" operator="lessThan">
      <formula>$F$17</formula>
    </cfRule>
  </conditionalFormatting>
  <conditionalFormatting sqref="F17">
    <cfRule type="cellIs" dxfId="20" priority="20" operator="greaterThan">
      <formula>$E$17</formula>
    </cfRule>
    <cfRule type="cellIs" dxfId="19" priority="21" operator="lessThan">
      <formula>$E$17</formula>
    </cfRule>
  </conditionalFormatting>
  <conditionalFormatting sqref="E21">
    <cfRule type="cellIs" dxfId="18" priority="18" operator="greaterThan">
      <formula>$F$21</formula>
    </cfRule>
    <cfRule type="cellIs" dxfId="17" priority="19" operator="lessThan">
      <formula>$F$21</formula>
    </cfRule>
  </conditionalFormatting>
  <conditionalFormatting sqref="F21">
    <cfRule type="cellIs" dxfId="16" priority="16" operator="greaterThan">
      <formula>$E$21</formula>
    </cfRule>
    <cfRule type="cellIs" dxfId="15" priority="17" operator="lessThan">
      <formula>$E$21</formula>
    </cfRule>
  </conditionalFormatting>
  <conditionalFormatting sqref="O10">
    <cfRule type="cellIs" dxfId="14" priority="14" operator="greaterThan">
      <formula>$O$11</formula>
    </cfRule>
    <cfRule type="cellIs" dxfId="13" priority="15" operator="lessThan">
      <formula>$O$11</formula>
    </cfRule>
  </conditionalFormatting>
  <conditionalFormatting sqref="O11">
    <cfRule type="cellIs" dxfId="12" priority="12" operator="greaterThan">
      <formula>$O$10</formula>
    </cfRule>
    <cfRule type="cellIs" dxfId="11" priority="13" operator="lessThan">
      <formula>$O$10</formula>
    </cfRule>
  </conditionalFormatting>
  <conditionalFormatting sqref="O12">
    <cfRule type="cellIs" dxfId="10" priority="10" operator="greaterThan">
      <formula>$O$13</formula>
    </cfRule>
    <cfRule type="cellIs" dxfId="9" priority="11" operator="lessThan">
      <formula>$O$13</formula>
    </cfRule>
  </conditionalFormatting>
  <conditionalFormatting sqref="O13">
    <cfRule type="cellIs" dxfId="8" priority="8" operator="greaterThan">
      <formula>$O$12</formula>
    </cfRule>
    <cfRule type="cellIs" dxfId="7" priority="9" operator="lessThan">
      <formula>$O$12</formula>
    </cfRule>
  </conditionalFormatting>
  <conditionalFormatting sqref="O14">
    <cfRule type="cellIs" dxfId="6" priority="6" operator="greaterThan">
      <formula>$O$15</formula>
    </cfRule>
    <cfRule type="cellIs" dxfId="5" priority="7" operator="lessThan">
      <formula>$O$15</formula>
    </cfRule>
  </conditionalFormatting>
  <conditionalFormatting sqref="O15">
    <cfRule type="cellIs" dxfId="4" priority="4" operator="greaterThan">
      <formula>$O$14</formula>
    </cfRule>
    <cfRule type="cellIs" dxfId="3" priority="5" operator="lessThan">
      <formula>$O$14</formula>
    </cfRule>
  </conditionalFormatting>
  <conditionalFormatting sqref="F14">
    <cfRule type="cellIs" dxfId="2" priority="2" operator="greaterThan">
      <formula>$E$14</formula>
    </cfRule>
    <cfRule type="cellIs" dxfId="1" priority="3" operator="lessThan">
      <formula>$E$14</formula>
    </cfRule>
  </conditionalFormatting>
  <conditionalFormatting sqref="S26:U33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SelectUnlockedCells">
                <anchor moveWithCells="1">
                  <from>
                    <xdr:col>17</xdr:col>
                    <xdr:colOff>38100</xdr:colOff>
                    <xdr:row>14</xdr:row>
                    <xdr:rowOff>28575</xdr:rowOff>
                  </from>
                  <to>
                    <xdr:col>18</xdr:col>
                    <xdr:colOff>323850</xdr:colOff>
                    <xdr:row>15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Effacer">
                <anchor moveWithCells="1">
                  <from>
                    <xdr:col>17</xdr:col>
                    <xdr:colOff>47625</xdr:colOff>
                    <xdr:row>17</xdr:row>
                    <xdr:rowOff>19050</xdr:rowOff>
                  </from>
                  <to>
                    <xdr:col>18</xdr:col>
                    <xdr:colOff>323850</xdr:colOff>
                    <xdr:row>19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2ème étape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2022-11-18T09:48:50Z</dcterms:created>
  <dcterms:modified xsi:type="dcterms:W3CDTF">2022-11-18T15:36:17Z</dcterms:modified>
</cp:coreProperties>
</file>