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5" windowWidth="19875" windowHeight="7725" activeTab="2"/>
  </bookViews>
  <sheets>
    <sheet name="Tableau mensuel informatique" sheetId="1" r:id="rId1"/>
    <sheet name="Synthese par service" sheetId="2" r:id="rId2"/>
    <sheet name="Indicateur jour" sheetId="3" r:id="rId3"/>
  </sheets>
  <externalReferences>
    <externalReference r:id="rId4"/>
    <externalReference r:id="rId5"/>
  </externalReferences>
  <definedNames>
    <definedName name="CAV">[2]Donnees!$D$5</definedName>
    <definedName name="gardes">[2]Donnees!$A$10:$A$27</definedName>
    <definedName name="OFV">[2]Donnees!$D$3</definedName>
    <definedName name="SAV">[2]Donnees!$D$6</definedName>
    <definedName name="SOV">[2]Donnees!$D$4</definedName>
    <definedName name="Taux_Horaires">[2]Donnees!$B$3:$B$6</definedName>
  </definedNames>
  <calcPr calcId="125725"/>
</workbook>
</file>

<file path=xl/calcChain.xml><?xml version="1.0" encoding="utf-8"?>
<calcChain xmlns="http://schemas.openxmlformats.org/spreadsheetml/2006/main">
  <c r="B6" i="2"/>
  <c r="D1" i="3"/>
  <c r="A2"/>
  <c r="G29" i="2"/>
  <c r="A26"/>
  <c r="BK6"/>
  <c r="BK26" s="1"/>
  <c r="BJ6"/>
  <c r="BJ26" s="1"/>
  <c r="BI6"/>
  <c r="BI26" s="1"/>
  <c r="BH6"/>
  <c r="BH26" s="1"/>
  <c r="BG6"/>
  <c r="BG26" s="1"/>
  <c r="BF6"/>
  <c r="BF26" s="1"/>
  <c r="BE6"/>
  <c r="BE26" s="1"/>
  <c r="BD6"/>
  <c r="BD26" s="1"/>
  <c r="BC6"/>
  <c r="BC26" s="1"/>
  <c r="BB6"/>
  <c r="BB26" s="1"/>
  <c r="BA6"/>
  <c r="BA26" s="1"/>
  <c r="AZ6"/>
  <c r="AZ26" s="1"/>
  <c r="AY6"/>
  <c r="AY26" s="1"/>
  <c r="AX6"/>
  <c r="AX26" s="1"/>
  <c r="AW6"/>
  <c r="AW26" s="1"/>
  <c r="AV6"/>
  <c r="AV26" s="1"/>
  <c r="AU6"/>
  <c r="AU26" s="1"/>
  <c r="AT6"/>
  <c r="AT26" s="1"/>
  <c r="AS6"/>
  <c r="AS26" s="1"/>
  <c r="AR6"/>
  <c r="AR26" s="1"/>
  <c r="AQ6"/>
  <c r="AQ26" s="1"/>
  <c r="AP6"/>
  <c r="AP26" s="1"/>
  <c r="AO6"/>
  <c r="AO26" s="1"/>
  <c r="AN6"/>
  <c r="AN26" s="1"/>
  <c r="AM6"/>
  <c r="AM26" s="1"/>
  <c r="AL6"/>
  <c r="AL26" s="1"/>
  <c r="AK6"/>
  <c r="AK26" s="1"/>
  <c r="AJ6"/>
  <c r="AJ26" s="1"/>
  <c r="AI6"/>
  <c r="AI26" s="1"/>
  <c r="AH6"/>
  <c r="AH26" s="1"/>
  <c r="AG6"/>
  <c r="AG26" s="1"/>
  <c r="AF6"/>
  <c r="AF26" s="1"/>
  <c r="AE6"/>
  <c r="AE26" s="1"/>
  <c r="AD6"/>
  <c r="AD26" s="1"/>
  <c r="AC6"/>
  <c r="AC26" s="1"/>
  <c r="AB6"/>
  <c r="AB26" s="1"/>
  <c r="AA6"/>
  <c r="AA26" s="1"/>
  <c r="Z6"/>
  <c r="Z26" s="1"/>
  <c r="Y6"/>
  <c r="Y26" s="1"/>
  <c r="X6"/>
  <c r="X26" s="1"/>
  <c r="W6"/>
  <c r="W26" s="1"/>
  <c r="V6"/>
  <c r="V26" s="1"/>
  <c r="U6"/>
  <c r="U26" s="1"/>
  <c r="T6"/>
  <c r="T26" s="1"/>
  <c r="S6"/>
  <c r="S26" s="1"/>
  <c r="R6"/>
  <c r="R26" s="1"/>
  <c r="Q6"/>
  <c r="Q26" s="1"/>
  <c r="P6"/>
  <c r="P26" s="1"/>
  <c r="O6"/>
  <c r="O26" s="1"/>
  <c r="N6"/>
  <c r="N26" s="1"/>
  <c r="M6"/>
  <c r="M26" s="1"/>
  <c r="L6"/>
  <c r="L26" s="1"/>
  <c r="K6"/>
  <c r="K26" s="1"/>
  <c r="J6"/>
  <c r="J26" s="1"/>
  <c r="I6"/>
  <c r="I26" s="1"/>
  <c r="H6"/>
  <c r="H26" s="1"/>
  <c r="G6"/>
  <c r="G26" s="1"/>
  <c r="F6"/>
  <c r="F26" s="1"/>
  <c r="E6"/>
  <c r="E26" s="1"/>
  <c r="D6"/>
  <c r="D26" s="1"/>
  <c r="B26"/>
  <c r="BO56" i="1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AJ56"/>
  <c r="AI56"/>
  <c r="AH56"/>
  <c r="AG56"/>
  <c r="AF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BO55"/>
  <c r="BN55"/>
  <c r="BM55"/>
  <c r="BL55"/>
  <c r="BK55"/>
  <c r="BJ55"/>
  <c r="BI55"/>
  <c r="BH55"/>
  <c r="BG55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AJ55"/>
  <c r="AI55"/>
  <c r="AH55"/>
  <c r="AG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BO54"/>
  <c r="BN54"/>
  <c r="BM54"/>
  <c r="BL54"/>
  <c r="BK54"/>
  <c r="BJ54"/>
  <c r="BI54"/>
  <c r="BH54"/>
  <c r="BG54"/>
  <c r="BF54"/>
  <c r="BE54"/>
  <c r="BD54"/>
  <c r="BC54"/>
  <c r="BB54"/>
  <c r="BA54"/>
  <c r="AZ54"/>
  <c r="AY54"/>
  <c r="AX54"/>
  <c r="AW54"/>
  <c r="AV54"/>
  <c r="AU54"/>
  <c r="AT54"/>
  <c r="AS54"/>
  <c r="AR54"/>
  <c r="AQ54"/>
  <c r="AP54"/>
  <c r="AO54"/>
  <c r="AN54"/>
  <c r="AM54"/>
  <c r="AL54"/>
  <c r="AK54"/>
  <c r="AJ54"/>
  <c r="AI54"/>
  <c r="AH54"/>
  <c r="AG54"/>
  <c r="AF54"/>
  <c r="AE54"/>
  <c r="AD54"/>
  <c r="AC54"/>
  <c r="AB54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BO53"/>
  <c r="BN53"/>
  <c r="BM53"/>
  <c r="BL53"/>
  <c r="BK53"/>
  <c r="BJ53"/>
  <c r="BI53"/>
  <c r="BH53"/>
  <c r="BG53"/>
  <c r="BF53"/>
  <c r="BE53"/>
  <c r="BD53"/>
  <c r="BC53"/>
  <c r="BB53"/>
  <c r="BA53"/>
  <c r="AZ53"/>
  <c r="AY53"/>
  <c r="AX53"/>
  <c r="AW53"/>
  <c r="AV53"/>
  <c r="AU53"/>
  <c r="AT53"/>
  <c r="AS53"/>
  <c r="AR53"/>
  <c r="AQ53"/>
  <c r="AP53"/>
  <c r="AO53"/>
  <c r="AN53"/>
  <c r="AM53"/>
  <c r="AL53"/>
  <c r="AK53"/>
  <c r="AJ53"/>
  <c r="AI53"/>
  <c r="AH53"/>
  <c r="AG53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BO51"/>
  <c r="BN51"/>
  <c r="BM51"/>
  <c r="BL51"/>
  <c r="BK51"/>
  <c r="BJ51"/>
  <c r="BI51"/>
  <c r="BH51"/>
  <c r="BG51"/>
  <c r="BF51"/>
  <c r="BE51"/>
  <c r="BD51"/>
  <c r="BC51"/>
  <c r="BB51"/>
  <c r="BA51"/>
  <c r="AZ51"/>
  <c r="AY51"/>
  <c r="AX51"/>
  <c r="AW51"/>
  <c r="AV51"/>
  <c r="AU51"/>
  <c r="AT51"/>
  <c r="AS51"/>
  <c r="AR51"/>
  <c r="AQ51"/>
  <c r="AP51"/>
  <c r="AO51"/>
  <c r="AN51"/>
  <c r="AM51"/>
  <c r="AL51"/>
  <c r="AK51"/>
  <c r="AJ51"/>
  <c r="AI51"/>
  <c r="AH51"/>
  <c r="AG51"/>
  <c r="AF51"/>
  <c r="AE51"/>
  <c r="AD51"/>
  <c r="AC51"/>
  <c r="AB51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BO50"/>
  <c r="BN50"/>
  <c r="BM50"/>
  <c r="BL50"/>
  <c r="BK50"/>
  <c r="BJ50"/>
  <c r="BI50"/>
  <c r="BH50"/>
  <c r="BG50"/>
  <c r="BF50"/>
  <c r="BE50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AJ50"/>
  <c r="AI50"/>
  <c r="AH50"/>
  <c r="AG50"/>
  <c r="AF50"/>
  <c r="AE50"/>
  <c r="AD50"/>
  <c r="AC50"/>
  <c r="AB50"/>
  <c r="AA50"/>
  <c r="Z50"/>
  <c r="Y50"/>
  <c r="X50"/>
  <c r="W50"/>
  <c r="V50"/>
  <c r="U50"/>
  <c r="T50"/>
  <c r="S50"/>
  <c r="R50"/>
  <c r="Q50"/>
  <c r="P50"/>
  <c r="O50"/>
  <c r="N50"/>
  <c r="M50"/>
  <c r="L50"/>
  <c r="K50"/>
  <c r="J50"/>
  <c r="I50"/>
  <c r="H50"/>
  <c r="G50"/>
  <c r="F50"/>
  <c r="BO49"/>
  <c r="BN49"/>
  <c r="BM49"/>
  <c r="BL49"/>
  <c r="BK49"/>
  <c r="BJ49"/>
  <c r="BI49"/>
  <c r="BH49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BO48"/>
  <c r="BO52" s="1"/>
  <c r="BN48"/>
  <c r="BN52" s="1"/>
  <c r="BM48"/>
  <c r="BM52" s="1"/>
  <c r="BL48"/>
  <c r="BL52" s="1"/>
  <c r="BK48"/>
  <c r="BK52" s="1"/>
  <c r="BJ48"/>
  <c r="BJ52" s="1"/>
  <c r="BI48"/>
  <c r="BI52" s="1"/>
  <c r="BH48"/>
  <c r="BH52" s="1"/>
  <c r="BG48"/>
  <c r="BG52" s="1"/>
  <c r="BF48"/>
  <c r="BF52" s="1"/>
  <c r="BE48"/>
  <c r="BE52" s="1"/>
  <c r="BD48"/>
  <c r="BD52" s="1"/>
  <c r="BC48"/>
  <c r="BC52" s="1"/>
  <c r="BB48"/>
  <c r="BB52" s="1"/>
  <c r="BA48"/>
  <c r="BA52" s="1"/>
  <c r="AZ48"/>
  <c r="AZ52" s="1"/>
  <c r="AY48"/>
  <c r="AY52" s="1"/>
  <c r="AX48"/>
  <c r="AX52" s="1"/>
  <c r="AW48"/>
  <c r="AW52" s="1"/>
  <c r="AV48"/>
  <c r="AV52" s="1"/>
  <c r="AU48"/>
  <c r="AU52" s="1"/>
  <c r="AT48"/>
  <c r="AT52" s="1"/>
  <c r="AS48"/>
  <c r="AS52" s="1"/>
  <c r="AR48"/>
  <c r="AR52" s="1"/>
  <c r="AQ48"/>
  <c r="AQ52" s="1"/>
  <c r="AP48"/>
  <c r="AP52" s="1"/>
  <c r="AO48"/>
  <c r="AO52" s="1"/>
  <c r="AN48"/>
  <c r="AN52" s="1"/>
  <c r="AM48"/>
  <c r="AM52" s="1"/>
  <c r="AL48"/>
  <c r="AL52" s="1"/>
  <c r="AK48"/>
  <c r="AK52" s="1"/>
  <c r="AJ48"/>
  <c r="AJ52" s="1"/>
  <c r="AI48"/>
  <c r="AI52" s="1"/>
  <c r="AH48"/>
  <c r="AH52" s="1"/>
  <c r="AG48"/>
  <c r="AG52" s="1"/>
  <c r="AF48"/>
  <c r="AF52" s="1"/>
  <c r="AE48"/>
  <c r="AE52" s="1"/>
  <c r="AD48"/>
  <c r="AD52" s="1"/>
  <c r="AC48"/>
  <c r="AC52" s="1"/>
  <c r="AB48"/>
  <c r="AB52" s="1"/>
  <c r="AA48"/>
  <c r="AA52" s="1"/>
  <c r="Z48"/>
  <c r="Z52" s="1"/>
  <c r="Y48"/>
  <c r="Y52" s="1"/>
  <c r="X48"/>
  <c r="X52" s="1"/>
  <c r="W48"/>
  <c r="W52" s="1"/>
  <c r="V48"/>
  <c r="V52" s="1"/>
  <c r="U48"/>
  <c r="U52" s="1"/>
  <c r="T48"/>
  <c r="T52" s="1"/>
  <c r="S48"/>
  <c r="S52" s="1"/>
  <c r="R48"/>
  <c r="R52" s="1"/>
  <c r="Q48"/>
  <c r="Q52" s="1"/>
  <c r="P48"/>
  <c r="P52" s="1"/>
  <c r="O48"/>
  <c r="O52" s="1"/>
  <c r="N48"/>
  <c r="N52" s="1"/>
  <c r="M48"/>
  <c r="M52" s="1"/>
  <c r="L48"/>
  <c r="L52" s="1"/>
  <c r="K48"/>
  <c r="K52" s="1"/>
  <c r="J48"/>
  <c r="J52" s="1"/>
  <c r="I48"/>
  <c r="I52" s="1"/>
  <c r="H48"/>
  <c r="H52" s="1"/>
  <c r="G48"/>
  <c r="F48"/>
  <c r="BO45"/>
  <c r="BN45"/>
  <c r="BM45"/>
  <c r="BL45"/>
  <c r="BK45"/>
  <c r="BJ45"/>
  <c r="BI45"/>
  <c r="BH45"/>
  <c r="BG45"/>
  <c r="BF45"/>
  <c r="BE45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AJ45"/>
  <c r="AI45"/>
  <c r="AH45"/>
  <c r="AG45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BO44"/>
  <c r="BN44"/>
  <c r="BM44"/>
  <c r="BL44"/>
  <c r="BK44"/>
  <c r="BJ44"/>
  <c r="BI44"/>
  <c r="BH44"/>
  <c r="BG44"/>
  <c r="BF44"/>
  <c r="BE44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AJ44"/>
  <c r="AI44"/>
  <c r="AH44"/>
  <c r="AG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F44"/>
  <c r="BO43"/>
  <c r="BN43"/>
  <c r="BM43"/>
  <c r="BL43"/>
  <c r="BK43"/>
  <c r="BJ43"/>
  <c r="BI43"/>
  <c r="BH43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BO42"/>
  <c r="BO47" s="1"/>
  <c r="BN42"/>
  <c r="BN47" s="1"/>
  <c r="BM42"/>
  <c r="BM47" s="1"/>
  <c r="BL42"/>
  <c r="BL47" s="1"/>
  <c r="BK42"/>
  <c r="BK47" s="1"/>
  <c r="BJ42"/>
  <c r="BJ47" s="1"/>
  <c r="BI42"/>
  <c r="BI47" s="1"/>
  <c r="BH42"/>
  <c r="BH47" s="1"/>
  <c r="BG42"/>
  <c r="BG47" s="1"/>
  <c r="BF42"/>
  <c r="BF47" s="1"/>
  <c r="BE42"/>
  <c r="BE47" s="1"/>
  <c r="BD42"/>
  <c r="BD47" s="1"/>
  <c r="BC42"/>
  <c r="BC47" s="1"/>
  <c r="BB42"/>
  <c r="BB47" s="1"/>
  <c r="BA42"/>
  <c r="BA47" s="1"/>
  <c r="AZ42"/>
  <c r="AZ47" s="1"/>
  <c r="AY42"/>
  <c r="AY47" s="1"/>
  <c r="AX42"/>
  <c r="AX47" s="1"/>
  <c r="AW42"/>
  <c r="AW47" s="1"/>
  <c r="AV42"/>
  <c r="AV47" s="1"/>
  <c r="AU42"/>
  <c r="AU47" s="1"/>
  <c r="AT42"/>
  <c r="AT47" s="1"/>
  <c r="AS42"/>
  <c r="AS47" s="1"/>
  <c r="AR42"/>
  <c r="AR47" s="1"/>
  <c r="AQ42"/>
  <c r="AQ47" s="1"/>
  <c r="AP42"/>
  <c r="AP47" s="1"/>
  <c r="AO42"/>
  <c r="AO47" s="1"/>
  <c r="AN42"/>
  <c r="AN47" s="1"/>
  <c r="AM42"/>
  <c r="AM47" s="1"/>
  <c r="AL42"/>
  <c r="AL47" s="1"/>
  <c r="AK42"/>
  <c r="AK47" s="1"/>
  <c r="AJ42"/>
  <c r="AJ47" s="1"/>
  <c r="AI42"/>
  <c r="AI47" s="1"/>
  <c r="AH42"/>
  <c r="AH47" s="1"/>
  <c r="AG42"/>
  <c r="AG47" s="1"/>
  <c r="AF42"/>
  <c r="AF47" s="1"/>
  <c r="AE42"/>
  <c r="AE47" s="1"/>
  <c r="AD42"/>
  <c r="AD47" s="1"/>
  <c r="AC42"/>
  <c r="AC47" s="1"/>
  <c r="AB42"/>
  <c r="AB47" s="1"/>
  <c r="AA42"/>
  <c r="AA47" s="1"/>
  <c r="Z42"/>
  <c r="Z47" s="1"/>
  <c r="Y42"/>
  <c r="Y47" s="1"/>
  <c r="X42"/>
  <c r="X47" s="1"/>
  <c r="W42"/>
  <c r="W47" s="1"/>
  <c r="V42"/>
  <c r="V47" s="1"/>
  <c r="U42"/>
  <c r="U47" s="1"/>
  <c r="T42"/>
  <c r="T47" s="1"/>
  <c r="S42"/>
  <c r="S47" s="1"/>
  <c r="R42"/>
  <c r="R47" s="1"/>
  <c r="Q42"/>
  <c r="Q47" s="1"/>
  <c r="P42"/>
  <c r="P47" s="1"/>
  <c r="O42"/>
  <c r="O47" s="1"/>
  <c r="N42"/>
  <c r="N47" s="1"/>
  <c r="M42"/>
  <c r="M47" s="1"/>
  <c r="L42"/>
  <c r="L47" s="1"/>
  <c r="K42"/>
  <c r="K47" s="1"/>
  <c r="J42"/>
  <c r="J47" s="1"/>
  <c r="I42"/>
  <c r="I47" s="1"/>
  <c r="H42"/>
  <c r="H47" s="1"/>
  <c r="G42"/>
  <c r="F42"/>
  <c r="BO41"/>
  <c r="BN41"/>
  <c r="BM41"/>
  <c r="BL41"/>
  <c r="BK41"/>
  <c r="BJ41"/>
  <c r="BI41"/>
  <c r="BH41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BO40"/>
  <c r="BO46" s="1"/>
  <c r="BN40"/>
  <c r="BN46" s="1"/>
  <c r="BM40"/>
  <c r="BM46" s="1"/>
  <c r="BL40"/>
  <c r="BL46" s="1"/>
  <c r="BK40"/>
  <c r="BK46" s="1"/>
  <c r="BJ40"/>
  <c r="BJ46" s="1"/>
  <c r="BI40"/>
  <c r="BI46" s="1"/>
  <c r="BH40"/>
  <c r="BH46" s="1"/>
  <c r="BG40"/>
  <c r="BG46" s="1"/>
  <c r="BF40"/>
  <c r="BF46" s="1"/>
  <c r="BE40"/>
  <c r="BE46" s="1"/>
  <c r="BD40"/>
  <c r="BD46" s="1"/>
  <c r="BC40"/>
  <c r="BC46" s="1"/>
  <c r="BB40"/>
  <c r="BB46" s="1"/>
  <c r="BA40"/>
  <c r="BA46" s="1"/>
  <c r="AZ40"/>
  <c r="AZ46" s="1"/>
  <c r="AY40"/>
  <c r="AY46" s="1"/>
  <c r="AX40"/>
  <c r="AX46" s="1"/>
  <c r="AW40"/>
  <c r="AW46" s="1"/>
  <c r="AV40"/>
  <c r="AV46" s="1"/>
  <c r="AU40"/>
  <c r="AU46" s="1"/>
  <c r="AT40"/>
  <c r="AT46" s="1"/>
  <c r="AS40"/>
  <c r="AS46" s="1"/>
  <c r="AR40"/>
  <c r="AR46" s="1"/>
  <c r="AQ40"/>
  <c r="AQ46" s="1"/>
  <c r="AP40"/>
  <c r="AP46" s="1"/>
  <c r="AO40"/>
  <c r="AO46" s="1"/>
  <c r="AN40"/>
  <c r="AN46" s="1"/>
  <c r="AM40"/>
  <c r="AM46" s="1"/>
  <c r="AL40"/>
  <c r="AL46" s="1"/>
  <c r="AK40"/>
  <c r="AK46" s="1"/>
  <c r="AJ40"/>
  <c r="AJ46" s="1"/>
  <c r="AI40"/>
  <c r="AI46" s="1"/>
  <c r="AH40"/>
  <c r="AH46" s="1"/>
  <c r="AG40"/>
  <c r="AG46" s="1"/>
  <c r="AF40"/>
  <c r="AF46" s="1"/>
  <c r="AE40"/>
  <c r="AE46" s="1"/>
  <c r="AD40"/>
  <c r="AD46" s="1"/>
  <c r="AC40"/>
  <c r="AC46" s="1"/>
  <c r="AB40"/>
  <c r="AB46" s="1"/>
  <c r="AA40"/>
  <c r="AA46" s="1"/>
  <c r="Z40"/>
  <c r="Z46" s="1"/>
  <c r="Y40"/>
  <c r="Y46" s="1"/>
  <c r="X40"/>
  <c r="X46" s="1"/>
  <c r="W40"/>
  <c r="W46" s="1"/>
  <c r="V40"/>
  <c r="V46" s="1"/>
  <c r="U40"/>
  <c r="U46" s="1"/>
  <c r="T40"/>
  <c r="T46" s="1"/>
  <c r="S40"/>
  <c r="S46" s="1"/>
  <c r="R40"/>
  <c r="R46" s="1"/>
  <c r="Q40"/>
  <c r="Q46" s="1"/>
  <c r="P40"/>
  <c r="P46" s="1"/>
  <c r="O40"/>
  <c r="O46" s="1"/>
  <c r="N40"/>
  <c r="N46" s="1"/>
  <c r="M40"/>
  <c r="M46" s="1"/>
  <c r="L40"/>
  <c r="L46" s="1"/>
  <c r="K40"/>
  <c r="K46" s="1"/>
  <c r="J40"/>
  <c r="J46" s="1"/>
  <c r="I40"/>
  <c r="I46" s="1"/>
  <c r="H40"/>
  <c r="H46" s="1"/>
  <c r="G40"/>
  <c r="F40"/>
  <c r="BT39"/>
  <c r="BS39"/>
  <c r="BU39" s="1"/>
  <c r="BR39"/>
  <c r="BV39" s="1"/>
  <c r="BQ39"/>
  <c r="BT38"/>
  <c r="BS38"/>
  <c r="BU38" s="1"/>
  <c r="BR38"/>
  <c r="BV38" s="1"/>
  <c r="BQ38"/>
  <c r="BU37"/>
  <c r="BT37"/>
  <c r="BS37"/>
  <c r="BR37"/>
  <c r="BV37" s="1"/>
  <c r="BQ37"/>
  <c r="BU36"/>
  <c r="BT36"/>
  <c r="BS36"/>
  <c r="BR36"/>
  <c r="BV36" s="1"/>
  <c r="BQ36"/>
  <c r="BU35"/>
  <c r="BT35"/>
  <c r="BS35"/>
  <c r="BR35"/>
  <c r="BV35" s="1"/>
  <c r="BQ35"/>
  <c r="BU34"/>
  <c r="BT34"/>
  <c r="BS34"/>
  <c r="BR34"/>
  <c r="BV34" s="1"/>
  <c r="BQ34"/>
  <c r="BU33"/>
  <c r="BT33"/>
  <c r="BS33"/>
  <c r="BQ33"/>
  <c r="BR33" s="1"/>
  <c r="BV33" s="1"/>
  <c r="BU32"/>
  <c r="BT32"/>
  <c r="BS32"/>
  <c r="BR32"/>
  <c r="BV32" s="1"/>
  <c r="BQ32"/>
  <c r="BU31"/>
  <c r="BT31"/>
  <c r="BS31"/>
  <c r="BQ31"/>
  <c r="BR31" s="1"/>
  <c r="BV31" s="1"/>
  <c r="BT30"/>
  <c r="BU30" s="1"/>
  <c r="BS30"/>
  <c r="BQ30"/>
  <c r="BR30" s="1"/>
  <c r="BV30" s="1"/>
  <c r="BU29"/>
  <c r="BT29"/>
  <c r="BS29"/>
  <c r="BQ29"/>
  <c r="BR29" s="1"/>
  <c r="BV29" s="1"/>
  <c r="BU28"/>
  <c r="BT28"/>
  <c r="BS28"/>
  <c r="BQ28"/>
  <c r="BR28" s="1"/>
  <c r="BV28" s="1"/>
  <c r="BU27"/>
  <c r="BT27"/>
  <c r="BS27"/>
  <c r="BQ27"/>
  <c r="BR27" s="1"/>
  <c r="BV27" s="1"/>
  <c r="BU26"/>
  <c r="BT26"/>
  <c r="BS26"/>
  <c r="BQ26"/>
  <c r="BR26" s="1"/>
  <c r="BV26" s="1"/>
  <c r="BU25"/>
  <c r="BT25"/>
  <c r="BS25"/>
  <c r="BQ25"/>
  <c r="BR25" s="1"/>
  <c r="BV25" s="1"/>
  <c r="BU24"/>
  <c r="BT24"/>
  <c r="BS24"/>
  <c r="BQ24"/>
  <c r="BR24" s="1"/>
  <c r="BV24" s="1"/>
  <c r="BT23"/>
  <c r="BS23"/>
  <c r="BU23" s="1"/>
  <c r="BQ23"/>
  <c r="BR23" s="1"/>
  <c r="BV23" s="1"/>
  <c r="BU22"/>
  <c r="BT22"/>
  <c r="BS22"/>
  <c r="BQ22"/>
  <c r="BR22" s="1"/>
  <c r="BV22" s="1"/>
  <c r="BU21"/>
  <c r="BT21"/>
  <c r="BS21"/>
  <c r="BQ21"/>
  <c r="BR21" s="1"/>
  <c r="BV21" s="1"/>
  <c r="BU20"/>
  <c r="BT20"/>
  <c r="BS20"/>
  <c r="BQ20"/>
  <c r="BR20" s="1"/>
  <c r="BV20" s="1"/>
  <c r="BU19"/>
  <c r="BT19"/>
  <c r="BS19"/>
  <c r="BQ19"/>
  <c r="BR19" s="1"/>
  <c r="BV19" s="1"/>
  <c r="BT18"/>
  <c r="BS18"/>
  <c r="BU18" s="1"/>
  <c r="BQ18"/>
  <c r="BR18" s="1"/>
  <c r="BV18" s="1"/>
  <c r="BU17"/>
  <c r="BT17"/>
  <c r="BS17"/>
  <c r="BQ17"/>
  <c r="BR17" s="1"/>
  <c r="BV17" s="1"/>
  <c r="BU16"/>
  <c r="BT16"/>
  <c r="BS16"/>
  <c r="BQ16"/>
  <c r="BR16" s="1"/>
  <c r="BV16" s="1"/>
  <c r="BU15"/>
  <c r="BT15"/>
  <c r="BS15"/>
  <c r="BQ15"/>
  <c r="BR15" s="1"/>
  <c r="BV15" s="1"/>
  <c r="BT14"/>
  <c r="BS14"/>
  <c r="BQ14"/>
  <c r="BT13"/>
  <c r="BS13"/>
  <c r="BQ13"/>
  <c r="BP13"/>
  <c r="BR13" s="1"/>
  <c r="BV13" s="1"/>
  <c r="BW13" s="1"/>
  <c r="BT12"/>
  <c r="BS12"/>
  <c r="BQ12"/>
  <c r="BP12"/>
  <c r="BR12" s="1"/>
  <c r="BV12" s="1"/>
  <c r="BW12" s="1"/>
  <c r="BT11"/>
  <c r="BS11"/>
  <c r="BQ11"/>
  <c r="BP11"/>
  <c r="BR11" s="1"/>
  <c r="BV11" s="1"/>
  <c r="BW11" s="1"/>
  <c r="BT10"/>
  <c r="BS10"/>
  <c r="BQ10"/>
  <c r="BP10"/>
  <c r="BR10" s="1"/>
  <c r="BV10" s="1"/>
  <c r="BW10" s="1"/>
  <c r="BT9"/>
  <c r="BS9"/>
  <c r="BQ9"/>
  <c r="BP9"/>
  <c r="BR9" s="1"/>
  <c r="BV9" s="1"/>
  <c r="BW9" s="1"/>
  <c r="BT8"/>
  <c r="BS8"/>
  <c r="BQ8"/>
  <c r="BP8"/>
  <c r="BR8" s="1"/>
  <c r="BV8" s="1"/>
  <c r="BW8" s="1"/>
  <c r="BT7"/>
  <c r="BS7"/>
  <c r="BQ7"/>
  <c r="BP7"/>
  <c r="BR7" s="1"/>
  <c r="BV7" s="1"/>
  <c r="BW7" s="1"/>
  <c r="G46" l="1"/>
  <c r="D2" i="3" s="1"/>
  <c r="G47" i="1"/>
  <c r="G52"/>
  <c r="BP42"/>
  <c r="BP44"/>
  <c r="BP43"/>
  <c r="F46"/>
  <c r="F52"/>
  <c r="BP41"/>
  <c r="BP45"/>
  <c r="BW32"/>
  <c r="BY32"/>
  <c r="BW36"/>
  <c r="BY36"/>
  <c r="BW15"/>
  <c r="BY15"/>
  <c r="BW16"/>
  <c r="BY16"/>
  <c r="BW17"/>
  <c r="BY17"/>
  <c r="BW18"/>
  <c r="BY18"/>
  <c r="BW19"/>
  <c r="BY19"/>
  <c r="BW20"/>
  <c r="BY20"/>
  <c r="BW21"/>
  <c r="BY21"/>
  <c r="BW22"/>
  <c r="BY22"/>
  <c r="BW23"/>
  <c r="BY23"/>
  <c r="BW24"/>
  <c r="BY24"/>
  <c r="BW25"/>
  <c r="BY25"/>
  <c r="BW26"/>
  <c r="BY26"/>
  <c r="BW27"/>
  <c r="BY27"/>
  <c r="BW28"/>
  <c r="BY28"/>
  <c r="BW29"/>
  <c r="BY29"/>
  <c r="BW30"/>
  <c r="BY30"/>
  <c r="BW31"/>
  <c r="BY31"/>
  <c r="BW35"/>
  <c r="BY35"/>
  <c r="BW34"/>
  <c r="BY34"/>
  <c r="BW38"/>
  <c r="BY38"/>
  <c r="BW39"/>
  <c r="BY39"/>
  <c r="BW33"/>
  <c r="BY33"/>
  <c r="BW37"/>
  <c r="BY37"/>
  <c r="BU7"/>
  <c r="BU8"/>
  <c r="BU9"/>
  <c r="BU10"/>
  <c r="BU11"/>
  <c r="BU12"/>
  <c r="BU13"/>
  <c r="BR14"/>
  <c r="BV14" s="1"/>
  <c r="F47"/>
  <c r="BP47" s="1"/>
  <c r="BP40"/>
  <c r="C6" i="2" l="1"/>
  <c r="C26" s="1"/>
  <c r="BP46" i="1"/>
  <c r="A5" i="3"/>
  <c r="BU14" i="1"/>
  <c r="BW14"/>
  <c r="BY14"/>
</calcChain>
</file>

<file path=xl/comments1.xml><?xml version="1.0" encoding="utf-8"?>
<comments xmlns="http://schemas.openxmlformats.org/spreadsheetml/2006/main">
  <authors>
    <author>Marc Ange</author>
  </authors>
  <commentList>
    <comment ref="E43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Minimum 2 SOV
</t>
        </r>
      </text>
    </comment>
  </commentList>
</comments>
</file>

<file path=xl/sharedStrings.xml><?xml version="1.0" encoding="utf-8"?>
<sst xmlns="http://schemas.openxmlformats.org/spreadsheetml/2006/main" count="182" uniqueCount="50">
  <si>
    <t>Gardes</t>
  </si>
  <si>
    <t xml:space="preserve">Gardes </t>
  </si>
  <si>
    <t>TOTAL</t>
  </si>
  <si>
    <t>DISPO</t>
  </si>
  <si>
    <t>Foction</t>
  </si>
  <si>
    <t>Grades</t>
  </si>
  <si>
    <t>Noms</t>
  </si>
  <si>
    <t>J</t>
  </si>
  <si>
    <t>N</t>
  </si>
  <si>
    <t>Pro</t>
  </si>
  <si>
    <t>V</t>
  </si>
  <si>
    <t>JOUR</t>
  </si>
  <si>
    <t>NUIT</t>
  </si>
  <si>
    <t>H/GARDE</t>
  </si>
  <si>
    <t>TOTAL H</t>
  </si>
  <si>
    <t>DOUBLE STATUT</t>
  </si>
  <si>
    <t>SPV</t>
  </si>
  <si>
    <t>PRO</t>
  </si>
  <si>
    <t>PAT</t>
  </si>
  <si>
    <t>OFV</t>
  </si>
  <si>
    <t>SOV</t>
  </si>
  <si>
    <t>CAV</t>
  </si>
  <si>
    <t>SAV</t>
  </si>
  <si>
    <t xml:space="preserve">Total </t>
  </si>
  <si>
    <t>COUT/GRADE</t>
  </si>
  <si>
    <t>DOFV</t>
  </si>
  <si>
    <t>DSOV</t>
  </si>
  <si>
    <t>DCAV</t>
  </si>
  <si>
    <t>DSAV</t>
  </si>
  <si>
    <t>TOTAL DISPO</t>
  </si>
  <si>
    <t>CONGES</t>
  </si>
  <si>
    <t>MALADIE</t>
  </si>
  <si>
    <t>ABSENT</t>
  </si>
  <si>
    <t>DISPO AUTRES CENTRE</t>
  </si>
  <si>
    <r>
      <t xml:space="preserve"> SYNTHESE JOURNALIERE </t>
    </r>
    <r>
      <rPr>
        <b/>
        <sz val="16"/>
        <color rgb="FFFF0000"/>
        <rFont val="Calibri"/>
        <family val="2"/>
        <scheme val="minor"/>
      </rPr>
      <t>EFFECTIF</t>
    </r>
    <r>
      <rPr>
        <b/>
        <sz val="16"/>
        <color theme="1"/>
        <rFont val="Calibri"/>
        <family val="2"/>
        <scheme val="minor"/>
      </rPr>
      <t xml:space="preserve"> JANVIER 2018</t>
    </r>
  </si>
  <si>
    <t xml:space="preserve">Nous sommes le </t>
  </si>
  <si>
    <t>SERVICES</t>
  </si>
  <si>
    <t>INFORMATIQUE</t>
  </si>
  <si>
    <t xml:space="preserve">MAINTEANANCE </t>
  </si>
  <si>
    <t xml:space="preserve">LOGISTIQUE </t>
  </si>
  <si>
    <t xml:space="preserve">Present </t>
  </si>
  <si>
    <t>Total jour</t>
  </si>
  <si>
    <t>MAURICE</t>
  </si>
  <si>
    <t>JEAN</t>
  </si>
  <si>
    <t>PAUL</t>
  </si>
  <si>
    <t>Total nuit</t>
  </si>
  <si>
    <t>Date du jour</t>
  </si>
  <si>
    <t>Informatique</t>
  </si>
  <si>
    <t>JACQUES</t>
  </si>
  <si>
    <t>XAVIER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</si>
</sst>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\ &quot;€&quot;"/>
    <numFmt numFmtId="165" formatCode="[$-40C]mmmm\-yy;@"/>
  </numFmts>
  <fonts count="1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006100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0061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1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4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5" borderId="4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7" borderId="3" xfId="0" applyFont="1" applyFill="1" applyBorder="1" applyAlignment="1">
      <alignment horizontal="center" vertical="center" textRotation="255"/>
    </xf>
    <xf numFmtId="0" fontId="3" fillId="0" borderId="0" xfId="0" applyFont="1" applyFill="1" applyBorder="1" applyAlignment="1">
      <alignment horizontal="center" vertical="center" textRotation="255"/>
    </xf>
    <xf numFmtId="0" fontId="6" fillId="2" borderId="3" xfId="1" applyFont="1" applyBorder="1" applyAlignment="1">
      <alignment horizontal="center" vertical="center"/>
    </xf>
    <xf numFmtId="0" fontId="7" fillId="2" borderId="1" xfId="1" applyFont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vertical="center"/>
    </xf>
    <xf numFmtId="0" fontId="0" fillId="4" borderId="3" xfId="0" applyFill="1" applyBorder="1"/>
    <xf numFmtId="0" fontId="3" fillId="0" borderId="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8" fillId="2" borderId="1" xfId="1" applyFont="1" applyBorder="1" applyAlignment="1" applyProtection="1"/>
    <xf numFmtId="0" fontId="9" fillId="2" borderId="3" xfId="1" applyFont="1" applyBorder="1" applyAlignment="1">
      <alignment horizontal="center" vertical="center"/>
    </xf>
    <xf numFmtId="0" fontId="10" fillId="2" borderId="1" xfId="1" applyFont="1" applyBorder="1" applyAlignment="1">
      <alignment vertical="center"/>
    </xf>
    <xf numFmtId="0" fontId="8" fillId="2" borderId="1" xfId="1" applyFont="1" applyBorder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3" fillId="8" borderId="3" xfId="0" applyFont="1" applyFill="1" applyBorder="1" applyAlignment="1">
      <alignment horizontal="center" vertical="center" textRotation="255"/>
    </xf>
    <xf numFmtId="0" fontId="11" fillId="3" borderId="3" xfId="2" applyFont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7" fillId="10" borderId="1" xfId="1" applyFont="1" applyFill="1" applyBorder="1"/>
    <xf numFmtId="8" fontId="0" fillId="0" borderId="3" xfId="0" applyNumberFormat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3" xfId="0" applyFont="1" applyBorder="1" applyAlignment="1">
      <alignment horizontal="center"/>
    </xf>
    <xf numFmtId="0" fontId="4" fillId="11" borderId="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5" fillId="11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textRotation="255"/>
    </xf>
    <xf numFmtId="164" fontId="3" fillId="5" borderId="3" xfId="0" applyNumberFormat="1" applyFont="1" applyFill="1" applyBorder="1" applyAlignment="1">
      <alignment horizontal="center" vertical="center"/>
    </xf>
    <xf numFmtId="164" fontId="0" fillId="0" borderId="0" xfId="0" applyNumberFormat="1"/>
    <xf numFmtId="3" fontId="0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5" fillId="0" borderId="0" xfId="0" applyFont="1" applyFill="1" applyBorder="1" applyAlignment="1">
      <alignment horizontal="center" vertical="center" textRotation="255"/>
    </xf>
    <xf numFmtId="3" fontId="0" fillId="0" borderId="0" xfId="0" applyNumberFormat="1" applyFill="1" applyBorder="1" applyAlignment="1"/>
    <xf numFmtId="165" fontId="16" fillId="0" borderId="13" xfId="0" applyNumberFormat="1" applyFont="1" applyBorder="1" applyAlignment="1">
      <alignment horizontal="center" vertical="center"/>
    </xf>
    <xf numFmtId="165" fontId="16" fillId="0" borderId="14" xfId="0" applyNumberFormat="1" applyFont="1" applyBorder="1" applyAlignment="1">
      <alignment horizontal="center" vertical="center"/>
    </xf>
    <xf numFmtId="165" fontId="16" fillId="0" borderId="15" xfId="0" applyNumberFormat="1" applyFont="1" applyBorder="1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165" fontId="16" fillId="0" borderId="17" xfId="0" applyNumberFormat="1" applyFont="1" applyBorder="1" applyAlignment="1">
      <alignment horizontal="center" vertical="center"/>
    </xf>
    <xf numFmtId="165" fontId="16" fillId="0" borderId="18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5" fillId="0" borderId="3" xfId="0" applyFont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</cellXfs>
  <cellStyles count="3">
    <cellStyle name="Insatisfaisant" xfId="2" builtinId="27"/>
    <cellStyle name="Normal" xfId="0" builtinId="0"/>
    <cellStyle name="Satisfaisant" xfId="1" builtinId="26"/>
  </cellStyles>
  <dxfs count="13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50"/>
        </patternFill>
      </fill>
    </dxf>
    <dxf>
      <fill>
        <patternFill>
          <bgColor indexed="41"/>
        </patternFill>
      </fill>
    </dxf>
    <dxf>
      <fill>
        <patternFill>
          <bgColor theme="9" tint="0.59996337778862885"/>
        </patternFill>
      </fill>
    </dxf>
    <dxf>
      <fill>
        <patternFill>
          <bgColor rgb="FF2BF53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condense val="0"/>
        <extend val="0"/>
        <color rgb="FF9C0006"/>
      </font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2</xdr:row>
      <xdr:rowOff>57150</xdr:rowOff>
    </xdr:from>
    <xdr:to>
      <xdr:col>3</xdr:col>
      <xdr:colOff>738188</xdr:colOff>
      <xdr:row>12</xdr:row>
      <xdr:rowOff>157236</xdr:rowOff>
    </xdr:to>
    <xdr:sp macro="" textlink="">
      <xdr:nvSpPr>
        <xdr:cNvPr id="19" name="Rectangle à coins arrondis 18"/>
        <xdr:cNvSpPr/>
      </xdr:nvSpPr>
      <xdr:spPr>
        <a:xfrm>
          <a:off x="962025" y="438150"/>
          <a:ext cx="2062163" cy="2005086"/>
        </a:xfrm>
        <a:prstGeom prst="roundRect">
          <a:avLst/>
        </a:prstGeom>
        <a:scene3d>
          <a:camera prst="orthographicFront"/>
          <a:lightRig rig="threePt" dir="t"/>
        </a:scene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457200</xdr:colOff>
      <xdr:row>2</xdr:row>
      <xdr:rowOff>152400</xdr:rowOff>
    </xdr:from>
    <xdr:to>
      <xdr:col>3</xdr:col>
      <xdr:colOff>515020</xdr:colOff>
      <xdr:row>4</xdr:row>
      <xdr:rowOff>23573</xdr:rowOff>
    </xdr:to>
    <xdr:sp macro="" textlink="">
      <xdr:nvSpPr>
        <xdr:cNvPr id="20" name="Rectangle à coins arrondis 19"/>
        <xdr:cNvSpPr/>
      </xdr:nvSpPr>
      <xdr:spPr>
        <a:xfrm>
          <a:off x="1219200" y="533400"/>
          <a:ext cx="1581820" cy="25217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INFORMATIQUE</a:t>
          </a:r>
        </a:p>
      </xdr:txBody>
    </xdr:sp>
    <xdr:clientData/>
  </xdr:twoCellAnchor>
  <xdr:twoCellAnchor>
    <xdr:from>
      <xdr:col>2</xdr:col>
      <xdr:colOff>123824</xdr:colOff>
      <xdr:row>4</xdr:row>
      <xdr:rowOff>76200</xdr:rowOff>
    </xdr:from>
    <xdr:to>
      <xdr:col>3</xdr:col>
      <xdr:colOff>57150</xdr:colOff>
      <xdr:row>5</xdr:row>
      <xdr:rowOff>121070</xdr:rowOff>
    </xdr:to>
    <xdr:sp macro="" textlink="$A$2">
      <xdr:nvSpPr>
        <xdr:cNvPr id="21" name="Rectangle 20"/>
        <xdr:cNvSpPr/>
      </xdr:nvSpPr>
      <xdr:spPr>
        <a:xfrm>
          <a:off x="1647824" y="838200"/>
          <a:ext cx="695326" cy="235370"/>
        </a:xfrm>
        <a:prstGeom prst="rect">
          <a:avLst/>
        </a:prstGeom>
        <a:scene3d>
          <a:camera prst="orthographicFront"/>
          <a:lightRig rig="threePt" dir="t"/>
        </a:scene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01B5DEDE-3DA4-4869-8475-D0F51D6BF70E}" type="TxLink">
            <a:rPr lang="en-US" sz="800" b="0" i="0" u="none" strike="noStrike">
              <a:solidFill>
                <a:srgbClr val="000000"/>
              </a:solidFill>
              <a:latin typeface="Calibri"/>
            </a:rPr>
            <a:t>22/01/2018</a:t>
          </a:fld>
          <a:endParaRPr lang="fr-FR" sz="800"/>
        </a:p>
      </xdr:txBody>
    </xdr:sp>
    <xdr:clientData/>
  </xdr:twoCellAnchor>
  <xdr:twoCellAnchor>
    <xdr:from>
      <xdr:col>1</xdr:col>
      <xdr:colOff>419100</xdr:colOff>
      <xdr:row>6</xdr:row>
      <xdr:rowOff>38100</xdr:rowOff>
    </xdr:from>
    <xdr:to>
      <xdr:col>3</xdr:col>
      <xdr:colOff>533400</xdr:colOff>
      <xdr:row>7</xdr:row>
      <xdr:rowOff>82970</xdr:rowOff>
    </xdr:to>
    <xdr:sp macro="" textlink="$C$1">
      <xdr:nvSpPr>
        <xdr:cNvPr id="22" name="Rectangle 21"/>
        <xdr:cNvSpPr/>
      </xdr:nvSpPr>
      <xdr:spPr>
        <a:xfrm>
          <a:off x="1181100" y="1181100"/>
          <a:ext cx="1638300" cy="23537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113DEAD7-0C7D-40B1-B178-23B257B8E18A}" type="TxLink">
            <a:rPr lang="en-US" sz="1100" b="1" i="0" u="none" strike="noStrike">
              <a:solidFill>
                <a:srgbClr val="000000"/>
              </a:solidFill>
              <a:latin typeface="Calibri"/>
            </a:rPr>
            <a:t>Total jour</a:t>
          </a:fld>
          <a:endParaRPr lang="fr-FR" sz="1100" b="1"/>
        </a:p>
      </xdr:txBody>
    </xdr:sp>
    <xdr:clientData/>
  </xdr:twoCellAnchor>
  <xdr:twoCellAnchor>
    <xdr:from>
      <xdr:col>1</xdr:col>
      <xdr:colOff>409575</xdr:colOff>
      <xdr:row>7</xdr:row>
      <xdr:rowOff>123825</xdr:rowOff>
    </xdr:from>
    <xdr:to>
      <xdr:col>3</xdr:col>
      <xdr:colOff>523875</xdr:colOff>
      <xdr:row>8</xdr:row>
      <xdr:rowOff>168695</xdr:rowOff>
    </xdr:to>
    <xdr:sp macro="" textlink="$D$1">
      <xdr:nvSpPr>
        <xdr:cNvPr id="23" name="Rectangle 22"/>
        <xdr:cNvSpPr/>
      </xdr:nvSpPr>
      <xdr:spPr>
        <a:xfrm>
          <a:off x="1171575" y="1457325"/>
          <a:ext cx="1638300" cy="235370"/>
        </a:xfrm>
        <a:prstGeom prst="rect">
          <a:avLst/>
        </a:prstGeom>
        <a:scene3d>
          <a:camera prst="orthographicFront"/>
          <a:lightRig rig="threePt" dir="t"/>
        </a:scene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14E86AFA-05DB-4A9F-B6DE-2D09BF0C677E}" type="TxLink">
            <a:rPr lang="en-US" sz="1200" b="1" i="0" u="none" strike="noStrike">
              <a:solidFill>
                <a:srgbClr val="000000"/>
              </a:solidFill>
              <a:latin typeface="Calibri"/>
            </a:rPr>
            <a:t>3</a:t>
          </a:fld>
          <a:endParaRPr lang="fr-FR" sz="1200" b="1"/>
        </a:p>
      </xdr:txBody>
    </xdr:sp>
    <xdr:clientData/>
  </xdr:twoCellAnchor>
  <xdr:twoCellAnchor>
    <xdr:from>
      <xdr:col>1</xdr:col>
      <xdr:colOff>409575</xdr:colOff>
      <xdr:row>9</xdr:row>
      <xdr:rowOff>66675</xdr:rowOff>
    </xdr:from>
    <xdr:to>
      <xdr:col>3</xdr:col>
      <xdr:colOff>523875</xdr:colOff>
      <xdr:row>10</xdr:row>
      <xdr:rowOff>111545</xdr:rowOff>
    </xdr:to>
    <xdr:sp macro="" textlink="$C$2">
      <xdr:nvSpPr>
        <xdr:cNvPr id="24" name="Rectangle 23"/>
        <xdr:cNvSpPr/>
      </xdr:nvSpPr>
      <xdr:spPr>
        <a:xfrm>
          <a:off x="1171575" y="1781175"/>
          <a:ext cx="1638300" cy="23537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E418F347-C6B7-436B-8CB8-54B92C380385}" type="TxLink">
            <a:rPr lang="en-US" sz="1100" b="1" i="0" u="none" strike="noStrike">
              <a:solidFill>
                <a:srgbClr val="000000"/>
              </a:solidFill>
              <a:latin typeface="Calibri"/>
            </a:rPr>
            <a:t>Total nuit</a:t>
          </a:fld>
          <a:endParaRPr lang="fr-FR" sz="1100" b="1"/>
        </a:p>
      </xdr:txBody>
    </xdr:sp>
    <xdr:clientData/>
  </xdr:twoCellAnchor>
  <xdr:twoCellAnchor>
    <xdr:from>
      <xdr:col>1</xdr:col>
      <xdr:colOff>409575</xdr:colOff>
      <xdr:row>10</xdr:row>
      <xdr:rowOff>152400</xdr:rowOff>
    </xdr:from>
    <xdr:to>
      <xdr:col>3</xdr:col>
      <xdr:colOff>523875</xdr:colOff>
      <xdr:row>12</xdr:row>
      <xdr:rowOff>6770</xdr:rowOff>
    </xdr:to>
    <xdr:sp macro="" textlink="$D$2">
      <xdr:nvSpPr>
        <xdr:cNvPr id="26" name="Rectangle 25"/>
        <xdr:cNvSpPr/>
      </xdr:nvSpPr>
      <xdr:spPr>
        <a:xfrm>
          <a:off x="1171575" y="2057400"/>
          <a:ext cx="1638300" cy="235370"/>
        </a:xfrm>
        <a:prstGeom prst="rect">
          <a:avLst/>
        </a:prstGeom>
        <a:scene3d>
          <a:camera prst="orthographicFront"/>
          <a:lightRig rig="threePt" dir="t"/>
        </a:scene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8B4C4931-20C1-485F-878E-0E96E1282740}" type="TxLink">
            <a:rPr lang="en-US" sz="1200" b="1" i="0" u="none" strike="noStrike">
              <a:solidFill>
                <a:srgbClr val="000000"/>
              </a:solidFill>
              <a:latin typeface="Calibri"/>
            </a:rPr>
            <a:t>2</a:t>
          </a:fld>
          <a:endParaRPr lang="fr-FR" sz="1200" b="1"/>
        </a:p>
      </xdr:txBody>
    </xdr:sp>
    <xdr:clientData/>
  </xdr:twoCellAnchor>
  <xdr:oneCellAnchor>
    <xdr:from>
      <xdr:col>0</xdr:col>
      <xdr:colOff>352425</xdr:colOff>
      <xdr:row>14</xdr:row>
      <xdr:rowOff>0</xdr:rowOff>
    </xdr:from>
    <xdr:ext cx="5927713" cy="264560"/>
    <xdr:sp macro="" textlink="">
      <xdr:nvSpPr>
        <xdr:cNvPr id="27" name="ZoneTexte 26"/>
        <xdr:cNvSpPr txBox="1"/>
      </xdr:nvSpPr>
      <xdr:spPr>
        <a:xfrm>
          <a:off x="352425" y="2667000"/>
          <a:ext cx="5927713" cy="26456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Voila,</a:t>
          </a:r>
          <a:r>
            <a:rPr lang="fr-FR" sz="1100" baseline="0"/>
            <a:t> je souhaite dans cet indicateur que les valeurs s'incrementent par rapport au tableau mensuel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b2172/Documents/Perso/Marc%20Ange/Bureau-ordre/Centres/CI-Cozzano/Planning-2018-CI_Cozzan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centres-jan-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PREVNOV"/>
      <sheetName val="OPTINOV"/>
      <sheetName val="REANOV"/>
      <sheetName val="ECART"/>
      <sheetName val="INDICATEUR"/>
    </sheetNames>
    <sheetDataSet>
      <sheetData sheetId="0">
        <row r="13">
          <cell r="E13">
            <v>12</v>
          </cell>
        </row>
        <row r="14">
          <cell r="E14">
            <v>142.35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Ajaccio"/>
      <sheetName val="Bastelica"/>
      <sheetName val="Bocognano"/>
      <sheetName val="Bonifacio"/>
      <sheetName val="Casaglione"/>
      <sheetName val="Cozzano"/>
      <sheetName val="Evisa"/>
      <sheetName val="Levie"/>
      <sheetName val="Ocana"/>
      <sheetName val="Pastricciola"/>
      <sheetName val="Petreto"/>
      <sheetName val="Piana"/>
      <sheetName val="Pianottoli"/>
      <sheetName val="Pila-canale"/>
      <sheetName val="Porto-Vecchio"/>
      <sheetName val="Rizzanese"/>
      <sheetName val="Sainte-Lucie"/>
      <sheetName val="Sari-Sol"/>
      <sheetName val="Vero"/>
      <sheetName val="Vico"/>
      <sheetName val="Zonza"/>
      <sheetName val="Synthese-J"/>
      <sheetName val="Synthese-cout"/>
      <sheetName val="INDICATEUR"/>
      <sheetName val="INDICATEUR (2)"/>
      <sheetName val="TDB JANVIER 2018"/>
      <sheetName val="Feuil1"/>
    </sheetNames>
    <sheetDataSet>
      <sheetData sheetId="0">
        <row r="3">
          <cell r="B3">
            <v>11.52</v>
          </cell>
          <cell r="D3">
            <v>138.24</v>
          </cell>
        </row>
        <row r="4">
          <cell r="B4">
            <v>9.2899999999999991</v>
          </cell>
          <cell r="D4">
            <v>111.47999999999999</v>
          </cell>
        </row>
        <row r="5">
          <cell r="B5">
            <v>8.2200000000000006</v>
          </cell>
          <cell r="D5">
            <v>98.640000000000015</v>
          </cell>
        </row>
        <row r="6">
          <cell r="B6">
            <v>7.66</v>
          </cell>
          <cell r="D6">
            <v>91.92</v>
          </cell>
        </row>
        <row r="11">
          <cell r="A11" t="str">
            <v>P</v>
          </cell>
        </row>
        <row r="12">
          <cell r="A12" t="str">
            <v>PA</v>
          </cell>
        </row>
        <row r="13">
          <cell r="A13" t="str">
            <v>OFV</v>
          </cell>
        </row>
        <row r="14">
          <cell r="A14" t="str">
            <v>SOV</v>
          </cell>
        </row>
        <row r="15">
          <cell r="A15" t="str">
            <v>CAV</v>
          </cell>
        </row>
        <row r="16">
          <cell r="A16" t="str">
            <v>SAV</v>
          </cell>
        </row>
        <row r="18">
          <cell r="A18" t="str">
            <v>DOFV</v>
          </cell>
        </row>
        <row r="19">
          <cell r="A19" t="str">
            <v>DSOV</v>
          </cell>
        </row>
        <row r="20">
          <cell r="A20" t="str">
            <v>DCAV</v>
          </cell>
        </row>
        <row r="21">
          <cell r="A21" t="str">
            <v>DSAV</v>
          </cell>
        </row>
        <row r="22">
          <cell r="A22" t="str">
            <v>DAC</v>
          </cell>
        </row>
        <row r="24">
          <cell r="A24" t="str">
            <v>ABS</v>
          </cell>
        </row>
        <row r="25">
          <cell r="A25" t="str">
            <v>M</v>
          </cell>
        </row>
        <row r="26">
          <cell r="A26" t="str">
            <v>C</v>
          </cell>
        </row>
        <row r="27">
          <cell r="A27" t="str">
            <v>S</v>
          </cell>
        </row>
      </sheetData>
      <sheetData sheetId="1">
        <row r="243"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>
            <v>0</v>
          </cell>
          <cell r="AU243">
            <v>0</v>
          </cell>
          <cell r="AV243">
            <v>0</v>
          </cell>
          <cell r="AW243">
            <v>0</v>
          </cell>
          <cell r="AX243">
            <v>0</v>
          </cell>
          <cell r="AY243">
            <v>0</v>
          </cell>
          <cell r="AZ243">
            <v>0</v>
          </cell>
          <cell r="BA243">
            <v>0</v>
          </cell>
          <cell r="BB243">
            <v>0</v>
          </cell>
          <cell r="BC243">
            <v>0</v>
          </cell>
          <cell r="BD243">
            <v>0</v>
          </cell>
          <cell r="BE243">
            <v>0</v>
          </cell>
          <cell r="BF243">
            <v>0</v>
          </cell>
          <cell r="BG243">
            <v>0</v>
          </cell>
          <cell r="BH243">
            <v>0</v>
          </cell>
          <cell r="BI243">
            <v>0</v>
          </cell>
          <cell r="BJ243">
            <v>0</v>
          </cell>
          <cell r="BK243">
            <v>0</v>
          </cell>
          <cell r="BN243">
            <v>0</v>
          </cell>
          <cell r="BO243">
            <v>0</v>
          </cell>
          <cell r="BP243">
            <v>0</v>
          </cell>
          <cell r="BQ243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67">
          <cell r="B67" t="str">
            <v>Prevu</v>
          </cell>
          <cell r="C67" t="str">
            <v>Optimise</v>
          </cell>
          <cell r="D67" t="str">
            <v>Realise</v>
          </cell>
        </row>
        <row r="68">
          <cell r="A68" t="str">
            <v>PRO</v>
          </cell>
        </row>
        <row r="69">
          <cell r="A69" t="str">
            <v>PAT</v>
          </cell>
        </row>
        <row r="70">
          <cell r="A70" t="str">
            <v>OFV</v>
          </cell>
        </row>
        <row r="71">
          <cell r="A71" t="str">
            <v>SOV</v>
          </cell>
        </row>
        <row r="72">
          <cell r="A72" t="str">
            <v>CAV</v>
          </cell>
        </row>
        <row r="73">
          <cell r="A73" t="str">
            <v>SAV</v>
          </cell>
        </row>
      </sheetData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Y67"/>
  <sheetViews>
    <sheetView topLeftCell="A37" workbookViewId="0">
      <selection activeCell="N34" sqref="N34"/>
    </sheetView>
  </sheetViews>
  <sheetFormatPr baseColWidth="10" defaultRowHeight="15"/>
  <cols>
    <col min="1" max="1" width="3.5703125" bestFit="1" customWidth="1"/>
    <col min="2" max="2" width="1.28515625" style="1" customWidth="1"/>
    <col min="3" max="3" width="11.5703125" style="2" bestFit="1" customWidth="1"/>
    <col min="4" max="4" width="10" bestFit="1" customWidth="1"/>
    <col min="5" max="5" width="26" style="3" bestFit="1" customWidth="1"/>
    <col min="6" max="67" width="3.42578125" bestFit="1" customWidth="1"/>
    <col min="68" max="68" width="7.140625" bestFit="1" customWidth="1"/>
    <col min="69" max="69" width="7.5703125" bestFit="1" customWidth="1"/>
    <col min="70" max="70" width="7.28515625" bestFit="1" customWidth="1"/>
    <col min="71" max="72" width="6.42578125" bestFit="1" customWidth="1"/>
    <col min="73" max="73" width="6.5703125" bestFit="1" customWidth="1"/>
    <col min="74" max="74" width="9.140625" style="2" bestFit="1" customWidth="1"/>
    <col min="75" max="75" width="8.28515625" style="51" bestFit="1" customWidth="1"/>
    <col min="76" max="76" width="7" bestFit="1" customWidth="1"/>
    <col min="77" max="77" width="6" bestFit="1" customWidth="1"/>
  </cols>
  <sheetData>
    <row r="2" spans="1:77">
      <c r="C2" s="2" t="s">
        <v>47</v>
      </c>
    </row>
    <row r="5" spans="1:77">
      <c r="F5" s="4">
        <v>1</v>
      </c>
      <c r="G5" s="5"/>
      <c r="H5" s="4">
        <v>2</v>
      </c>
      <c r="I5" s="5"/>
      <c r="J5" s="4">
        <v>3</v>
      </c>
      <c r="K5" s="5"/>
      <c r="L5" s="4">
        <v>4</v>
      </c>
      <c r="M5" s="5"/>
      <c r="N5" s="4">
        <v>5</v>
      </c>
      <c r="O5" s="5"/>
      <c r="P5" s="4">
        <v>6</v>
      </c>
      <c r="Q5" s="5"/>
      <c r="R5" s="4">
        <v>7</v>
      </c>
      <c r="S5" s="5"/>
      <c r="T5" s="4">
        <v>8</v>
      </c>
      <c r="U5" s="5"/>
      <c r="V5" s="4">
        <v>9</v>
      </c>
      <c r="W5" s="5"/>
      <c r="X5" s="4">
        <v>10</v>
      </c>
      <c r="Y5" s="5"/>
      <c r="Z5" s="4">
        <v>11</v>
      </c>
      <c r="AA5" s="5"/>
      <c r="AB5" s="4">
        <v>12</v>
      </c>
      <c r="AC5" s="5"/>
      <c r="AD5" s="4">
        <v>13</v>
      </c>
      <c r="AE5" s="5"/>
      <c r="AF5" s="4">
        <v>14</v>
      </c>
      <c r="AG5" s="5"/>
      <c r="AH5" s="4">
        <v>15</v>
      </c>
      <c r="AI5" s="5"/>
      <c r="AJ5" s="6">
        <v>16</v>
      </c>
      <c r="AK5" s="7"/>
      <c r="AL5" s="6">
        <v>17</v>
      </c>
      <c r="AM5" s="7"/>
      <c r="AN5" s="4">
        <v>18</v>
      </c>
      <c r="AO5" s="5"/>
      <c r="AP5" s="4">
        <v>19</v>
      </c>
      <c r="AQ5" s="5"/>
      <c r="AR5" s="4">
        <v>20</v>
      </c>
      <c r="AS5" s="5"/>
      <c r="AT5" s="4">
        <v>21</v>
      </c>
      <c r="AU5" s="5"/>
      <c r="AV5" s="4">
        <v>22</v>
      </c>
      <c r="AW5" s="5"/>
      <c r="AX5" s="4">
        <v>23</v>
      </c>
      <c r="AY5" s="5"/>
      <c r="AZ5" s="4">
        <v>24</v>
      </c>
      <c r="BA5" s="5"/>
      <c r="BB5" s="4">
        <v>25</v>
      </c>
      <c r="BC5" s="5"/>
      <c r="BD5" s="4">
        <v>26</v>
      </c>
      <c r="BE5" s="5"/>
      <c r="BF5" s="4">
        <v>27</v>
      </c>
      <c r="BG5" s="5"/>
      <c r="BH5" s="4">
        <v>28</v>
      </c>
      <c r="BI5" s="5"/>
      <c r="BJ5" s="4">
        <v>29</v>
      </c>
      <c r="BK5" s="5"/>
      <c r="BL5" s="4">
        <v>30</v>
      </c>
      <c r="BM5" s="5"/>
      <c r="BN5" s="4">
        <v>31</v>
      </c>
      <c r="BO5" s="5"/>
      <c r="BP5" s="8" t="s">
        <v>0</v>
      </c>
      <c r="BQ5" s="8" t="s">
        <v>1</v>
      </c>
      <c r="BR5" s="8" t="s">
        <v>2</v>
      </c>
      <c r="BS5" s="8" t="s">
        <v>3</v>
      </c>
      <c r="BT5" s="8" t="s">
        <v>3</v>
      </c>
      <c r="BU5" s="8" t="s">
        <v>2</v>
      </c>
      <c r="BV5" s="9" t="s">
        <v>0</v>
      </c>
      <c r="BW5" s="10"/>
    </row>
    <row r="6" spans="1:77" ht="15.75" thickBot="1">
      <c r="C6" s="11" t="s">
        <v>4</v>
      </c>
      <c r="D6" s="11" t="s">
        <v>5</v>
      </c>
      <c r="E6" s="12" t="s">
        <v>6</v>
      </c>
      <c r="F6" s="13" t="s">
        <v>7</v>
      </c>
      <c r="G6" s="14" t="s">
        <v>8</v>
      </c>
      <c r="H6" s="13" t="s">
        <v>7</v>
      </c>
      <c r="I6" s="14" t="s">
        <v>8</v>
      </c>
      <c r="J6" s="13" t="s">
        <v>7</v>
      </c>
      <c r="K6" s="14" t="s">
        <v>8</v>
      </c>
      <c r="L6" s="13" t="s">
        <v>7</v>
      </c>
      <c r="M6" s="14" t="s">
        <v>8</v>
      </c>
      <c r="N6" s="13" t="s">
        <v>7</v>
      </c>
      <c r="O6" s="14" t="s">
        <v>8</v>
      </c>
      <c r="P6" s="13" t="s">
        <v>7</v>
      </c>
      <c r="Q6" s="14" t="s">
        <v>8</v>
      </c>
      <c r="R6" s="13" t="s">
        <v>7</v>
      </c>
      <c r="S6" s="14" t="s">
        <v>8</v>
      </c>
      <c r="T6" s="13" t="s">
        <v>7</v>
      </c>
      <c r="U6" s="14" t="s">
        <v>8</v>
      </c>
      <c r="V6" s="13" t="s">
        <v>7</v>
      </c>
      <c r="W6" s="14" t="s">
        <v>8</v>
      </c>
      <c r="X6" s="13" t="s">
        <v>7</v>
      </c>
      <c r="Y6" s="14" t="s">
        <v>8</v>
      </c>
      <c r="Z6" s="13" t="s">
        <v>7</v>
      </c>
      <c r="AA6" s="14" t="s">
        <v>8</v>
      </c>
      <c r="AB6" s="13" t="s">
        <v>7</v>
      </c>
      <c r="AC6" s="14" t="s">
        <v>8</v>
      </c>
      <c r="AD6" s="13" t="s">
        <v>7</v>
      </c>
      <c r="AE6" s="14" t="s">
        <v>8</v>
      </c>
      <c r="AF6" s="13" t="s">
        <v>7</v>
      </c>
      <c r="AG6" s="14" t="s">
        <v>8</v>
      </c>
      <c r="AH6" s="13" t="s">
        <v>7</v>
      </c>
      <c r="AI6" s="14" t="s">
        <v>8</v>
      </c>
      <c r="AJ6" s="13" t="s">
        <v>7</v>
      </c>
      <c r="AK6" s="14" t="s">
        <v>8</v>
      </c>
      <c r="AL6" s="13" t="s">
        <v>7</v>
      </c>
      <c r="AM6" s="14" t="s">
        <v>8</v>
      </c>
      <c r="AN6" s="13" t="s">
        <v>7</v>
      </c>
      <c r="AO6" s="14" t="s">
        <v>8</v>
      </c>
      <c r="AP6" s="13" t="s">
        <v>7</v>
      </c>
      <c r="AQ6" s="14" t="s">
        <v>8</v>
      </c>
      <c r="AR6" s="13" t="s">
        <v>7</v>
      </c>
      <c r="AS6" s="14" t="s">
        <v>8</v>
      </c>
      <c r="AT6" s="13" t="s">
        <v>7</v>
      </c>
      <c r="AU6" s="14" t="s">
        <v>8</v>
      </c>
      <c r="AV6" s="13" t="s">
        <v>7</v>
      </c>
      <c r="AW6" s="14" t="s">
        <v>8</v>
      </c>
      <c r="AX6" s="13" t="s">
        <v>7</v>
      </c>
      <c r="AY6" s="14" t="s">
        <v>8</v>
      </c>
      <c r="AZ6" s="13" t="s">
        <v>7</v>
      </c>
      <c r="BA6" s="14" t="s">
        <v>8</v>
      </c>
      <c r="BB6" s="13" t="s">
        <v>7</v>
      </c>
      <c r="BC6" s="14" t="s">
        <v>8</v>
      </c>
      <c r="BD6" s="13" t="s">
        <v>7</v>
      </c>
      <c r="BE6" s="14" t="s">
        <v>8</v>
      </c>
      <c r="BF6" s="13" t="s">
        <v>7</v>
      </c>
      <c r="BG6" s="14" t="s">
        <v>8</v>
      </c>
      <c r="BH6" s="13" t="s">
        <v>7</v>
      </c>
      <c r="BI6" s="14" t="s">
        <v>8</v>
      </c>
      <c r="BJ6" s="13" t="s">
        <v>7</v>
      </c>
      <c r="BK6" s="14" t="s">
        <v>8</v>
      </c>
      <c r="BL6" s="13" t="s">
        <v>7</v>
      </c>
      <c r="BM6" s="14" t="s">
        <v>8</v>
      </c>
      <c r="BN6" s="13" t="s">
        <v>7</v>
      </c>
      <c r="BO6" s="14" t="s">
        <v>8</v>
      </c>
      <c r="BP6" s="15" t="s">
        <v>9</v>
      </c>
      <c r="BQ6" s="15" t="s">
        <v>10</v>
      </c>
      <c r="BR6" s="15" t="s">
        <v>0</v>
      </c>
      <c r="BS6" s="15" t="s">
        <v>11</v>
      </c>
      <c r="BT6" s="15" t="s">
        <v>12</v>
      </c>
      <c r="BU6" s="16" t="s">
        <v>3</v>
      </c>
      <c r="BV6" s="11" t="s">
        <v>13</v>
      </c>
      <c r="BW6" s="11" t="s">
        <v>14</v>
      </c>
    </row>
    <row r="7" spans="1:77">
      <c r="A7" s="17" t="s">
        <v>15</v>
      </c>
      <c r="B7" s="18"/>
      <c r="C7" s="19"/>
      <c r="D7" s="19"/>
      <c r="E7" s="20"/>
      <c r="F7" s="21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3">
        <f>COUNTIF(F7:BO7,"p")</f>
        <v>0</v>
      </c>
      <c r="BQ7" s="24">
        <f>COUNTIF(F7:BO7,"ofv")+COUNTIF(F7:BO7,"sov")+COUNTIF(F7:BO7,"cav")+COUNTIF(F7:BO7,"sav")</f>
        <v>0</v>
      </c>
      <c r="BR7" s="24">
        <f>BP7+BQ7</f>
        <v>0</v>
      </c>
      <c r="BS7" s="23">
        <f>COUNTIF(F7:BO7,"Dsov")+COUNTIF(F7:BO7,"dcav")+COUNTIF(F7:BO7,"dsav")+COUNTIF(F7:BO7,"dov")</f>
        <v>0</v>
      </c>
      <c r="BT7" s="23">
        <f>COUNTIF(F7:BO7,"Dsov")+COUNTIF(F7:BO7,"dcav")+COUNTIF(F7:BO7,"dsav")+COUNTIF(F7:BO7,"dov")</f>
        <v>0</v>
      </c>
      <c r="BU7" s="25">
        <f>COUNTIF(F7:BO7,"dofv")+COUNTIF(J7:BS7,"dsov")+COUNTIF(J7:BS7,"dcav")+COUNTIF(J7:BS7,"dsav")</f>
        <v>0</v>
      </c>
      <c r="BV7" s="26">
        <f>BR7*[1]Donnees!$E$13</f>
        <v>0</v>
      </c>
      <c r="BW7" s="27">
        <f>BV7+[1]Donnees!$E$14</f>
        <v>142.35</v>
      </c>
    </row>
    <row r="8" spans="1:77">
      <c r="A8" s="17"/>
      <c r="B8" s="18"/>
      <c r="C8" s="19"/>
      <c r="D8" s="19"/>
      <c r="E8" s="20"/>
      <c r="F8" s="28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8">
        <f>COUNTIF(F8:BO8,"p")</f>
        <v>0</v>
      </c>
      <c r="BQ8" s="30">
        <f>COUNTIF(F8:BO8,"ofv")+COUNTIF(F8:BO8,"sov")+COUNTIF(F8:BO8,"cav")+COUNTIF(F8:BO8,"sav")</f>
        <v>0</v>
      </c>
      <c r="BR8" s="30">
        <f>BP8+BQ8</f>
        <v>0</v>
      </c>
      <c r="BS8" s="8">
        <f>COUNTIF(F8:BO8,"Dsov")+COUNTIF(F8:BO8,"dcav")+COUNTIF(F8:BO8,"dsav")+COUNTIF(F8:BO8,"dov")</f>
        <v>0</v>
      </c>
      <c r="BT8" s="8">
        <f>COUNTIF(F8:BO8,"Dsov")+COUNTIF(F8:BO8,"dcav")+COUNTIF(F8:BO8,"dsav")+COUNTIF(F8:BO8,"dov")</f>
        <v>0</v>
      </c>
      <c r="BU8" s="31">
        <f>COUNTIF(F8:BO8,"dofv")+COUNTIF(J8:BS8,"dsov")+COUNTIF(J8:BS8,"dcav")+COUNTIF(J8:BS8,"dsav")</f>
        <v>0</v>
      </c>
      <c r="BV8" s="26">
        <f>BR8*[1]Donnees!$E$13</f>
        <v>0</v>
      </c>
      <c r="BW8" s="27">
        <f>BV8+[1]Donnees!$E$14</f>
        <v>142.35</v>
      </c>
    </row>
    <row r="9" spans="1:77">
      <c r="A9" s="17"/>
      <c r="B9" s="18"/>
      <c r="C9" s="19"/>
      <c r="D9" s="19"/>
      <c r="E9" s="20"/>
      <c r="F9" s="28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8">
        <f>COUNTIF(F9:BO9,"p")</f>
        <v>0</v>
      </c>
      <c r="BQ9" s="30">
        <f>COUNTIF(F9:BO9,"ofv")+COUNTIF(F9:BO9,"sov")+COUNTIF(F9:BO9,"cav")+COUNTIF(F9:BO9,"sav")</f>
        <v>0</v>
      </c>
      <c r="BR9" s="30">
        <f>BP9+BQ9</f>
        <v>0</v>
      </c>
      <c r="BS9" s="8">
        <f>COUNTIF(F9:BO9,"Dsov")+COUNTIF(F9:BO9,"dcav")+COUNTIF(F9:BO9,"dsav")+COUNTIF(F9:BO9,"dov")</f>
        <v>0</v>
      </c>
      <c r="BT9" s="8">
        <f>COUNTIF(F9:BO9,"Dsov")+COUNTIF(F9:BO9,"dcav")+COUNTIF(F9:BO9,"dsav")+COUNTIF(F9:BO9,"dov")</f>
        <v>0</v>
      </c>
      <c r="BU9" s="31">
        <f>COUNTIF(F9:BO9,"dofv")+COUNTIF(J9:BS9,"dsov")+COUNTIF(J9:BS9,"dcav")+COUNTIF(J9:BS9,"dsav")</f>
        <v>0</v>
      </c>
      <c r="BV9" s="26">
        <f>BR9*[1]Donnees!$E$13</f>
        <v>0</v>
      </c>
      <c r="BW9" s="27">
        <f>BV9+[1]Donnees!$E$14</f>
        <v>142.35</v>
      </c>
    </row>
    <row r="10" spans="1:77">
      <c r="A10" s="17"/>
      <c r="B10" s="18"/>
      <c r="C10" s="19"/>
      <c r="D10" s="19"/>
      <c r="E10" s="20"/>
      <c r="F10" s="28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8">
        <f>COUNTIF(F10:BO10,"p")</f>
        <v>0</v>
      </c>
      <c r="BQ10" s="30">
        <f>COUNTIF(F10:BO10,"ofv")+COUNTIF(F10:BO10,"sov")+COUNTIF(F10:BO10,"cav")+COUNTIF(F10:BO10,"sav")</f>
        <v>0</v>
      </c>
      <c r="BR10" s="30">
        <f>BP10+BQ10</f>
        <v>0</v>
      </c>
      <c r="BS10" s="8">
        <f>COUNTIF(F10:BO10,"Dsov")+COUNTIF(F10:BO10,"dcav")+COUNTIF(F10:BO10,"dsav")+COUNTIF(F10:BO10,"dov")</f>
        <v>0</v>
      </c>
      <c r="BT10" s="8">
        <f>COUNTIF(F10:BO10,"Dsov")+COUNTIF(F10:BO10,"dcav")+COUNTIF(F10:BO10,"dsav")+COUNTIF(F10:BO10,"dov")</f>
        <v>0</v>
      </c>
      <c r="BU10" s="31">
        <f>COUNTIF(F10:BO10,"dofv")+COUNTIF(J10:BS10,"dsov")+COUNTIF(J10:BS10,"dcav")+COUNTIF(J10:BS10,"dsav")</f>
        <v>0</v>
      </c>
      <c r="BV10" s="26">
        <f>BR10*[1]Donnees!$E$13</f>
        <v>0</v>
      </c>
      <c r="BW10" s="27">
        <f>BV10+[1]Donnees!$E$14</f>
        <v>142.35</v>
      </c>
    </row>
    <row r="11" spans="1:77">
      <c r="A11" s="17"/>
      <c r="B11" s="18"/>
      <c r="C11" s="19"/>
      <c r="D11" s="19"/>
      <c r="E11" s="32"/>
      <c r="F11" s="28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8">
        <f>COUNTIF(F11:BO11,"p")</f>
        <v>0</v>
      </c>
      <c r="BQ11" s="30">
        <f>COUNTIF(F11:BO11,"ofv")+COUNTIF(F11:BO11,"sov")+COUNTIF(F11:BO11,"cav")+COUNTIF(F11:BO11,"sav")</f>
        <v>0</v>
      </c>
      <c r="BR11" s="30">
        <f>BP11+BQ11</f>
        <v>0</v>
      </c>
      <c r="BS11" s="8">
        <f>COUNTIF(F11:BO11,"Dsov")+COUNTIF(F11:BO11,"dcav")+COUNTIF(F11:BO11,"dsav")+COUNTIF(F11:BO11,"dov")</f>
        <v>0</v>
      </c>
      <c r="BT11" s="8">
        <f>COUNTIF(F11:BO11,"Dsov")+COUNTIF(F11:BO11,"dcav")+COUNTIF(F11:BO11,"dsav")+COUNTIF(F11:BO11,"dov")</f>
        <v>0</v>
      </c>
      <c r="BU11" s="31">
        <f>COUNTIF(F11:BO11,"dofv")+COUNTIF(J11:BS11,"dsov")+COUNTIF(J11:BS11,"dcav")+COUNTIF(J11:BS11,"dsav")</f>
        <v>0</v>
      </c>
      <c r="BV11" s="26">
        <f>BR11*[1]Donnees!$E$13</f>
        <v>0</v>
      </c>
      <c r="BW11" s="27">
        <f>BV11+[1]Donnees!$E$14</f>
        <v>142.35</v>
      </c>
    </row>
    <row r="12" spans="1:77">
      <c r="A12" s="17"/>
      <c r="B12" s="18"/>
      <c r="C12" s="33"/>
      <c r="D12" s="33"/>
      <c r="E12" s="34"/>
      <c r="F12" s="28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8">
        <f>COUNTIF(F12:BO12,"p")</f>
        <v>0</v>
      </c>
      <c r="BQ12" s="30">
        <f>COUNTIF(F12:BO12,"ofv")+COUNTIF(F12:BO12,"sov")+COUNTIF(F12:BO12,"cav")+COUNTIF(F12:BO12,"sav")</f>
        <v>0</v>
      </c>
      <c r="BR12" s="30">
        <f>BP12+BQ12</f>
        <v>0</v>
      </c>
      <c r="BS12" s="8">
        <f>COUNTIF(F12:BO12,"Dsov")+COUNTIF(F12:BO12,"dcav")+COUNTIF(F12:BO12,"dsav")+COUNTIF(F12:BO12,"dov")</f>
        <v>0</v>
      </c>
      <c r="BT12" s="8">
        <f>COUNTIF(F12:BO12,"Dsov")+COUNTIF(F12:BO12,"dcav")+COUNTIF(F12:BO12,"dsav")+COUNTIF(F12:BO12,"dov")</f>
        <v>0</v>
      </c>
      <c r="BU12" s="31">
        <f>COUNTIF(F12:BO12,"dofv")+COUNTIF(J12:BS12,"dsov")+COUNTIF(J12:BS12,"dcav")+COUNTIF(J12:BS12,"dsav")</f>
        <v>0</v>
      </c>
      <c r="BV12" s="26">
        <f>BR12*[1]Donnees!$E$13</f>
        <v>0</v>
      </c>
      <c r="BW12" s="27">
        <f>BV12+[1]Donnees!$E$14</f>
        <v>142.35</v>
      </c>
    </row>
    <row r="13" spans="1:77" ht="15.75" thickBot="1">
      <c r="A13" s="17"/>
      <c r="B13" s="18"/>
      <c r="C13" s="19"/>
      <c r="D13" s="19"/>
      <c r="E13" s="35"/>
      <c r="F13" s="36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8">
        <f>COUNTIF(F13:BO13,"p")</f>
        <v>0</v>
      </c>
      <c r="BQ13" s="30">
        <f>COUNTIF(F13:BO13,"ofv")+COUNTIF(F13:BO13,"sov")+COUNTIF(F13:BO13,"cav")+COUNTIF(F13:BO13,"sav")</f>
        <v>0</v>
      </c>
      <c r="BR13" s="39">
        <f>BP13+BQ13</f>
        <v>0</v>
      </c>
      <c r="BS13" s="38">
        <f>COUNTIF(F13:BO13,"Dsov")+COUNTIF(F13:BO13,"dcav")+COUNTIF(F13:BO13,"dsav")+COUNTIF(F13:BO13,"dov")</f>
        <v>0</v>
      </c>
      <c r="BT13" s="38">
        <f>COUNTIF(F13:BO13,"Dsov")+COUNTIF(F13:BO13,"dcav")+COUNTIF(F13:BO13,"dsav")+COUNTIF(F13:BO13,"dov")</f>
        <v>0</v>
      </c>
      <c r="BU13" s="40">
        <f>COUNTIF(F13:BO13,"dofv")+COUNTIF(J13:BS13,"dsov")+COUNTIF(J13:BS13,"dcav")+COUNTIF(J13:BS13,"dsav")</f>
        <v>0</v>
      </c>
      <c r="BV13" s="26">
        <f>BR13*[1]Donnees!$E$13</f>
        <v>0</v>
      </c>
      <c r="BW13" s="27">
        <f>BV13+[1]Donnees!$E$14</f>
        <v>142.35</v>
      </c>
    </row>
    <row r="14" spans="1:77">
      <c r="A14" s="41" t="s">
        <v>16</v>
      </c>
      <c r="B14" s="18"/>
      <c r="C14" s="42"/>
      <c r="D14" s="43"/>
      <c r="E14" s="44" t="s">
        <v>42</v>
      </c>
      <c r="F14" s="21" t="s">
        <v>19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3"/>
      <c r="BQ14" s="24">
        <f>COUNTIF(F14:BO14,"ofv")+COUNTIF(F14:BO14,"sov")+COUNTIF(F14:BO14,"cav")+COUNTIF(F14:BO14,"sav")</f>
        <v>1</v>
      </c>
      <c r="BR14" s="24">
        <f>BP14+BQ14</f>
        <v>1</v>
      </c>
      <c r="BS14" s="23">
        <f>COUNTIF(F14:BO14,"DJ")</f>
        <v>0</v>
      </c>
      <c r="BT14" s="23">
        <f>COUNTIF(F14:BO14,"DN")</f>
        <v>0</v>
      </c>
      <c r="BU14" s="25">
        <f>COUNTIF(F14:BO14,"dofv")+COUNTIF(J14:BS14,"dsov")+COUNTIF(J14:BS14,"dcav")+COUNTIF(J14:BS14,"dsav")</f>
        <v>0</v>
      </c>
      <c r="BV14" s="26">
        <f>BR14*[1]Donnees!$E$13</f>
        <v>12</v>
      </c>
      <c r="BW14" s="27">
        <f>BV14+[1]Donnees!$E$14</f>
        <v>154.35</v>
      </c>
      <c r="BX14" s="45">
        <v>9.2899999999999991</v>
      </c>
      <c r="BY14" s="45">
        <f>BV14*BX14</f>
        <v>111.47999999999999</v>
      </c>
    </row>
    <row r="15" spans="1:77">
      <c r="A15" s="41"/>
      <c r="B15" s="18"/>
      <c r="C15" s="43"/>
      <c r="D15" s="43"/>
      <c r="E15" s="44"/>
      <c r="F15" s="28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8"/>
      <c r="BQ15" s="30">
        <f>COUNTIF(F15:BO15,"ofv")+COUNTIF(F15:BO15,"sov")+COUNTIF(F15:BO15,"cav")+COUNTIF(F15:BO15,"sav")</f>
        <v>0</v>
      </c>
      <c r="BR15" s="30">
        <f>BP15+BQ15</f>
        <v>0</v>
      </c>
      <c r="BS15" s="8">
        <f>COUNTIF(F15:BO15,"DJ")</f>
        <v>0</v>
      </c>
      <c r="BT15" s="8">
        <f>COUNTIF(F15:BO15,"DN")</f>
        <v>0</v>
      </c>
      <c r="BU15" s="31">
        <f>BS15+BT15</f>
        <v>0</v>
      </c>
      <c r="BV15" s="26">
        <f>BR15*[1]Donnees!$E$13</f>
        <v>0</v>
      </c>
      <c r="BW15" s="27">
        <f>BV15+[1]Donnees!$E$14</f>
        <v>142.35</v>
      </c>
      <c r="BX15" s="45">
        <v>8.2200000000000006</v>
      </c>
      <c r="BY15" s="45">
        <f>BV15*BX15</f>
        <v>0</v>
      </c>
    </row>
    <row r="16" spans="1:77">
      <c r="A16" s="41"/>
      <c r="B16" s="18"/>
      <c r="C16" s="43"/>
      <c r="D16" s="43"/>
      <c r="E16" s="44"/>
      <c r="F16" s="28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8"/>
      <c r="BQ16" s="30">
        <f>COUNTIF(F16:BO16,"ofv")+COUNTIF(F16:BO16,"sov")+COUNTIF(F16:BO16,"cav")+COUNTIF(F16:BO16,"sav")</f>
        <v>0</v>
      </c>
      <c r="BR16" s="30">
        <f>BP16+BQ16</f>
        <v>0</v>
      </c>
      <c r="BS16" s="8">
        <f>COUNTIF(F16:BO16,"DJ")</f>
        <v>0</v>
      </c>
      <c r="BT16" s="8">
        <f>COUNTIF(F16:BO16,"DN")</f>
        <v>0</v>
      </c>
      <c r="BU16" s="31">
        <f>BS16+BT16</f>
        <v>0</v>
      </c>
      <c r="BV16" s="26">
        <f>BR16*[1]Donnees!$E$13</f>
        <v>0</v>
      </c>
      <c r="BW16" s="27">
        <f>BV16+[1]Donnees!$E$14</f>
        <v>142.35</v>
      </c>
      <c r="BX16" s="45">
        <v>8.2200000000000006</v>
      </c>
      <c r="BY16" s="45">
        <f>BV16*BX16</f>
        <v>0</v>
      </c>
    </row>
    <row r="17" spans="1:77">
      <c r="A17" s="41"/>
      <c r="B17" s="18"/>
      <c r="C17" s="43"/>
      <c r="D17" s="43"/>
      <c r="E17" s="44"/>
      <c r="F17" s="28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8"/>
      <c r="BQ17" s="30">
        <f>COUNTIF(F17:BO17,"ofv")+COUNTIF(F17:BO17,"sov")+COUNTIF(F17:BO17,"cav")+COUNTIF(F17:BO17,"sav")</f>
        <v>0</v>
      </c>
      <c r="BR17" s="30">
        <f>BP17+BQ17</f>
        <v>0</v>
      </c>
      <c r="BS17" s="8">
        <f>COUNTIF(F17:BO17,"DJ")</f>
        <v>0</v>
      </c>
      <c r="BT17" s="8">
        <f>COUNTIF(F17:BO17,"DN")</f>
        <v>0</v>
      </c>
      <c r="BU17" s="31">
        <f>BS17+BT17</f>
        <v>0</v>
      </c>
      <c r="BV17" s="26">
        <f>BR17*[1]Donnees!$E$13</f>
        <v>0</v>
      </c>
      <c r="BW17" s="27">
        <f>BV17+[1]Donnees!$E$14</f>
        <v>142.35</v>
      </c>
      <c r="BX17" s="45">
        <v>7.66</v>
      </c>
      <c r="BY17" s="45">
        <f>BV17*BX17</f>
        <v>0</v>
      </c>
    </row>
    <row r="18" spans="1:77">
      <c r="A18" s="41"/>
      <c r="B18" s="18"/>
      <c r="C18" s="43"/>
      <c r="D18" s="43"/>
      <c r="E18" s="44" t="s">
        <v>43</v>
      </c>
      <c r="F18" s="28" t="s">
        <v>19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8"/>
      <c r="BQ18" s="30">
        <f>COUNTIF(F18:BO18,"ofv")+COUNTIF(F18:BO18,"sov")+COUNTIF(F18:BO18,"cav")+COUNTIF(F18:BO18,"sav")</f>
        <v>1</v>
      </c>
      <c r="BR18" s="30">
        <f>BP18+BQ18</f>
        <v>1</v>
      </c>
      <c r="BS18" s="8">
        <f>COUNTIF(F18:BO18,"DJ")</f>
        <v>0</v>
      </c>
      <c r="BT18" s="8">
        <f>COUNTIF(F18:BO18,"DN")</f>
        <v>0</v>
      </c>
      <c r="BU18" s="31">
        <f>BS18+BT18</f>
        <v>0</v>
      </c>
      <c r="BV18" s="26">
        <f>BR18*[1]Donnees!$E$13</f>
        <v>12</v>
      </c>
      <c r="BW18" s="27">
        <f>BV18+[1]Donnees!$E$14</f>
        <v>154.35</v>
      </c>
      <c r="BX18" s="45">
        <v>8.2200000000000006</v>
      </c>
      <c r="BY18" s="45">
        <f>BV18*BX18</f>
        <v>98.640000000000015</v>
      </c>
    </row>
    <row r="19" spans="1:77">
      <c r="A19" s="41"/>
      <c r="B19" s="18"/>
      <c r="C19" s="43"/>
      <c r="D19" s="43"/>
      <c r="E19" s="44"/>
      <c r="F19" s="28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8"/>
      <c r="BQ19" s="30">
        <f>COUNTIF(F19:BO19,"ofv")+COUNTIF(F19:BO19,"sov")+COUNTIF(F19:BO19,"cav")+COUNTIF(F19:BO19,"sav")</f>
        <v>0</v>
      </c>
      <c r="BR19" s="30">
        <f>BP19+BQ19</f>
        <v>0</v>
      </c>
      <c r="BS19" s="8">
        <f>COUNTIF(F19:BO19,"DJ")</f>
        <v>0</v>
      </c>
      <c r="BT19" s="8">
        <f>COUNTIF(F19:BO19,"DN")</f>
        <v>0</v>
      </c>
      <c r="BU19" s="31">
        <f>BS19+BT19</f>
        <v>0</v>
      </c>
      <c r="BV19" s="26">
        <f>BR19*[1]Donnees!$E$13</f>
        <v>0</v>
      </c>
      <c r="BW19" s="27">
        <f>BV19+[1]Donnees!$E$14</f>
        <v>142.35</v>
      </c>
      <c r="BX19" s="45">
        <v>8.2200000000000006</v>
      </c>
      <c r="BY19" s="45">
        <f>BV19*BX19</f>
        <v>0</v>
      </c>
    </row>
    <row r="20" spans="1:77">
      <c r="A20" s="41"/>
      <c r="B20" s="18"/>
      <c r="C20" s="43"/>
      <c r="D20" s="43"/>
      <c r="E20" s="44"/>
      <c r="F20" s="28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8"/>
      <c r="BQ20" s="30">
        <f>COUNTIF(F20:BO20,"ofv")+COUNTIF(F20:BO20,"sov")+COUNTIF(F20:BO20,"cav")+COUNTIF(F20:BO20,"sav")</f>
        <v>0</v>
      </c>
      <c r="BR20" s="30">
        <f>BP20+BQ20</f>
        <v>0</v>
      </c>
      <c r="BS20" s="8">
        <f>COUNTIF(F20:BO20,"DJ")</f>
        <v>0</v>
      </c>
      <c r="BT20" s="8">
        <f>COUNTIF(F20:BO20,"DN")</f>
        <v>0</v>
      </c>
      <c r="BU20" s="31">
        <f>BS20+BT20</f>
        <v>0</v>
      </c>
      <c r="BV20" s="26">
        <f>BR20*[1]Donnees!$E$13</f>
        <v>0</v>
      </c>
      <c r="BW20" s="27">
        <f>BV20+[1]Donnees!$E$14</f>
        <v>142.35</v>
      </c>
      <c r="BX20" s="45">
        <v>8.2200000000000006</v>
      </c>
      <c r="BY20" s="45">
        <f>BV20*BX20</f>
        <v>0</v>
      </c>
    </row>
    <row r="21" spans="1:77">
      <c r="A21" s="41"/>
      <c r="B21" s="18"/>
      <c r="C21" s="43"/>
      <c r="D21" s="43"/>
      <c r="E21" s="44"/>
      <c r="F21" s="28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8"/>
      <c r="BQ21" s="30">
        <f>COUNTIF(F21:BO21,"ofv")+COUNTIF(F21:BO21,"sov")+COUNTIF(F21:BO21,"cav")+COUNTIF(F21:BO21,"sav")</f>
        <v>0</v>
      </c>
      <c r="BR21" s="30">
        <f>BP21+BQ21</f>
        <v>0</v>
      </c>
      <c r="BS21" s="8">
        <f>COUNTIF(F21:BO21,"DJ")</f>
        <v>0</v>
      </c>
      <c r="BT21" s="8">
        <f>COUNTIF(F21:BO21,"DN")</f>
        <v>0</v>
      </c>
      <c r="BU21" s="31">
        <f>BS21+BT21</f>
        <v>0</v>
      </c>
      <c r="BV21" s="26">
        <f>BR21*[1]Donnees!$E$13</f>
        <v>0</v>
      </c>
      <c r="BW21" s="27">
        <f>BV21+[1]Donnees!$E$14</f>
        <v>142.35</v>
      </c>
      <c r="BX21" s="45">
        <v>7.66</v>
      </c>
      <c r="BY21" s="45">
        <f>BV21*BX21</f>
        <v>0</v>
      </c>
    </row>
    <row r="22" spans="1:77">
      <c r="A22" s="41"/>
      <c r="B22" s="18"/>
      <c r="C22" s="43"/>
      <c r="D22" s="43"/>
      <c r="E22" s="44"/>
      <c r="F22" s="28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8"/>
      <c r="BQ22" s="30">
        <f>COUNTIF(F22:BO22,"ofv")+COUNTIF(F22:BO22,"sov")+COUNTIF(F22:BO22,"cav")+COUNTIF(F22:BO22,"sav")</f>
        <v>0</v>
      </c>
      <c r="BR22" s="30">
        <f>BP22+BQ22</f>
        <v>0</v>
      </c>
      <c r="BS22" s="8">
        <f>COUNTIF(F22:BO22,"DJ")</f>
        <v>0</v>
      </c>
      <c r="BT22" s="8">
        <f>COUNTIF(F22:BO22,"DN")</f>
        <v>0</v>
      </c>
      <c r="BU22" s="31">
        <f>BS22+BT22</f>
        <v>0</v>
      </c>
      <c r="BV22" s="26">
        <f>BR22*[1]Donnees!$E$13</f>
        <v>0</v>
      </c>
      <c r="BW22" s="27">
        <f>BV22+[1]Donnees!$E$14</f>
        <v>142.35</v>
      </c>
      <c r="BX22" s="45">
        <v>7.66</v>
      </c>
      <c r="BY22" s="45">
        <f>BV22*BX22</f>
        <v>0</v>
      </c>
    </row>
    <row r="23" spans="1:77">
      <c r="A23" s="41"/>
      <c r="B23" s="18"/>
      <c r="C23" s="43"/>
      <c r="D23" s="43"/>
      <c r="E23" s="44" t="s">
        <v>44</v>
      </c>
      <c r="F23" s="28" t="s">
        <v>19</v>
      </c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8"/>
      <c r="BQ23" s="30">
        <f>COUNTIF(F23:BO23,"ofv")+COUNTIF(F23:BO23,"sov")+COUNTIF(F23:BO23,"cav")+COUNTIF(F23:BO23,"sav")</f>
        <v>1</v>
      </c>
      <c r="BR23" s="30">
        <f>BP23+BQ23</f>
        <v>1</v>
      </c>
      <c r="BS23" s="8">
        <f>COUNTIF(F23:BO23,"DJ")</f>
        <v>0</v>
      </c>
      <c r="BT23" s="8">
        <f>COUNTIF(F23:BO23,"DN")</f>
        <v>0</v>
      </c>
      <c r="BU23" s="31">
        <f>BS23+BT23</f>
        <v>0</v>
      </c>
      <c r="BV23" s="26">
        <f>BR23*[1]Donnees!$E$13</f>
        <v>12</v>
      </c>
      <c r="BW23" s="27">
        <f>BV23+[1]Donnees!$E$14</f>
        <v>154.35</v>
      </c>
      <c r="BX23" s="45">
        <v>9.2899999999999991</v>
      </c>
      <c r="BY23" s="45">
        <f>BV23*BX23</f>
        <v>111.47999999999999</v>
      </c>
    </row>
    <row r="24" spans="1:77">
      <c r="A24" s="41"/>
      <c r="B24" s="18"/>
      <c r="C24" s="43"/>
      <c r="D24" s="43"/>
      <c r="E24" s="44"/>
      <c r="F24" s="28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8"/>
      <c r="BQ24" s="30">
        <f>COUNTIF(F24:BO24,"ofv")+COUNTIF(F24:BO24,"sov")+COUNTIF(F24:BO24,"cav")+COUNTIF(F24:BO24,"sav")</f>
        <v>0</v>
      </c>
      <c r="BR24" s="30">
        <f>BP24+BQ24</f>
        <v>0</v>
      </c>
      <c r="BS24" s="8">
        <f>COUNTIF(F24:BO24,"DJ")</f>
        <v>0</v>
      </c>
      <c r="BT24" s="8">
        <f>COUNTIF(F24:BO24,"DN")</f>
        <v>0</v>
      </c>
      <c r="BU24" s="31">
        <f>BS24+BT24</f>
        <v>0</v>
      </c>
      <c r="BV24" s="26">
        <f>BR24*[1]Donnees!$E$13</f>
        <v>0</v>
      </c>
      <c r="BW24" s="27">
        <f>BV24+[1]Donnees!$E$14</f>
        <v>142.35</v>
      </c>
      <c r="BX24" s="45">
        <v>9.2899999999999991</v>
      </c>
      <c r="BY24" s="45">
        <f>BV24*BX24</f>
        <v>0</v>
      </c>
    </row>
    <row r="25" spans="1:77">
      <c r="A25" s="41"/>
      <c r="B25" s="18"/>
      <c r="C25" s="43"/>
      <c r="D25" s="43"/>
      <c r="E25" s="44"/>
      <c r="F25" s="28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8"/>
      <c r="BQ25" s="30">
        <f>COUNTIF(F25:BO25,"ofv")+COUNTIF(F25:BO25,"sov")+COUNTIF(F25:BO25,"cav")+COUNTIF(F25:BO25,"sav")</f>
        <v>0</v>
      </c>
      <c r="BR25" s="30">
        <f>BP25+BQ25</f>
        <v>0</v>
      </c>
      <c r="BS25" s="8">
        <f>COUNTIF(F25:BO25,"DJ")</f>
        <v>0</v>
      </c>
      <c r="BT25" s="8">
        <f>COUNTIF(F25:BO25,"DN")</f>
        <v>0</v>
      </c>
      <c r="BU25" s="31">
        <f>BS25+BT25</f>
        <v>0</v>
      </c>
      <c r="BV25" s="26">
        <f>BR25*[1]Donnees!$E$13</f>
        <v>0</v>
      </c>
      <c r="BW25" s="27">
        <f>BV25+[1]Donnees!$E$14</f>
        <v>142.35</v>
      </c>
      <c r="BX25" s="45">
        <v>9.2899999999999991</v>
      </c>
      <c r="BY25" s="45">
        <f>BV25*BX25</f>
        <v>0</v>
      </c>
    </row>
    <row r="26" spans="1:77">
      <c r="A26" s="41"/>
      <c r="B26" s="18"/>
      <c r="C26" s="43"/>
      <c r="D26" s="43"/>
      <c r="E26" s="44"/>
      <c r="F26" s="28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8"/>
      <c r="BQ26" s="30">
        <f>COUNTIF(F26:BO26,"ofv")+COUNTIF(F26:BO26,"sov")+COUNTIF(F26:BO26,"cav")+COUNTIF(F26:BO26,"sav")</f>
        <v>0</v>
      </c>
      <c r="BR26" s="30">
        <f>BP26+BQ26</f>
        <v>0</v>
      </c>
      <c r="BS26" s="8">
        <f>COUNTIF(F26:BO26,"DJ")</f>
        <v>0</v>
      </c>
      <c r="BT26" s="8">
        <f>COUNTIF(F26:BO26,"DN")</f>
        <v>0</v>
      </c>
      <c r="BU26" s="31">
        <f>BS26+BT26</f>
        <v>0</v>
      </c>
      <c r="BV26" s="26">
        <f>BR26*[1]Donnees!$E$13</f>
        <v>0</v>
      </c>
      <c r="BW26" s="27">
        <f>BV26+[1]Donnees!$E$14</f>
        <v>142.35</v>
      </c>
      <c r="BX26" s="45">
        <v>9.2899999999999991</v>
      </c>
      <c r="BY26" s="45">
        <f>BV26*BX26</f>
        <v>0</v>
      </c>
    </row>
    <row r="27" spans="1:77">
      <c r="A27" s="41"/>
      <c r="B27" s="18"/>
      <c r="C27" s="43"/>
      <c r="D27" s="43"/>
      <c r="E27" s="44"/>
      <c r="F27" s="28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8"/>
      <c r="BQ27" s="30">
        <f>COUNTIF(F27:BO27,"ofv")+COUNTIF(F27:BO27,"sov")+COUNTIF(F27:BO27,"cav")+COUNTIF(F27:BO27,"sav")</f>
        <v>0</v>
      </c>
      <c r="BR27" s="30">
        <f>BP27+BQ27</f>
        <v>0</v>
      </c>
      <c r="BS27" s="8">
        <f>COUNTIF(F27:BO27,"DJ")</f>
        <v>0</v>
      </c>
      <c r="BT27" s="8">
        <f>COUNTIF(F27:BO27,"DN")</f>
        <v>0</v>
      </c>
      <c r="BU27" s="31">
        <f>BS27+BT27</f>
        <v>0</v>
      </c>
      <c r="BV27" s="26">
        <f>BR27*[1]Donnees!$E$13</f>
        <v>0</v>
      </c>
      <c r="BW27" s="27">
        <f>BV27+[1]Donnees!$E$14</f>
        <v>142.35</v>
      </c>
      <c r="BX27" s="45">
        <v>9.2899999999999991</v>
      </c>
      <c r="BY27" s="45">
        <f>BV27*BX27</f>
        <v>0</v>
      </c>
    </row>
    <row r="28" spans="1:77">
      <c r="A28" s="41"/>
      <c r="B28" s="18"/>
      <c r="C28" s="43"/>
      <c r="D28" s="43"/>
      <c r="E28" s="44"/>
      <c r="F28" s="28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8"/>
      <c r="BQ28" s="30">
        <f>COUNTIF(F28:BO28,"ofv")+COUNTIF(F28:BO28,"sov")+COUNTIF(F28:BO28,"cav")+COUNTIF(F28:BO28,"sav")</f>
        <v>0</v>
      </c>
      <c r="BR28" s="30">
        <f>BP28+BQ28</f>
        <v>0</v>
      </c>
      <c r="BS28" s="8">
        <f>COUNTIF(F28:BO28,"DJ")</f>
        <v>0</v>
      </c>
      <c r="BT28" s="8">
        <f>COUNTIF(F28:BO28,"DN")</f>
        <v>0</v>
      </c>
      <c r="BU28" s="31">
        <f>BS28+BT28</f>
        <v>0</v>
      </c>
      <c r="BV28" s="26">
        <f>BR28*[1]Donnees!$E$13</f>
        <v>0</v>
      </c>
      <c r="BW28" s="27">
        <f>BV28+[1]Donnees!$E$14</f>
        <v>142.35</v>
      </c>
      <c r="BX28" s="45">
        <v>9.2899999999999991</v>
      </c>
      <c r="BY28" s="45">
        <f>BV28*BX28</f>
        <v>0</v>
      </c>
    </row>
    <row r="29" spans="1:77">
      <c r="A29" s="41"/>
      <c r="B29" s="18"/>
      <c r="C29" s="43"/>
      <c r="D29" s="43"/>
      <c r="E29" s="44"/>
      <c r="F29" s="28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8"/>
      <c r="BQ29" s="30">
        <f>COUNTIF(F29:BO29,"ofv")+COUNTIF(F29:BO29,"sov")+COUNTIF(F29:BO29,"cav")+COUNTIF(F29:BO29,"sav")</f>
        <v>0</v>
      </c>
      <c r="BR29" s="30">
        <f>BP29+BQ29</f>
        <v>0</v>
      </c>
      <c r="BS29" s="8">
        <f>COUNTIF(F29:BO29,"DJ")</f>
        <v>0</v>
      </c>
      <c r="BT29" s="8">
        <f>COUNTIF(F29:BO29,"DN")</f>
        <v>0</v>
      </c>
      <c r="BU29" s="31">
        <f>BS29+BT29</f>
        <v>0</v>
      </c>
      <c r="BV29" s="26">
        <f>BR29*[1]Donnees!$E$13</f>
        <v>0</v>
      </c>
      <c r="BW29" s="27">
        <f>BV29+[1]Donnees!$E$14</f>
        <v>142.35</v>
      </c>
      <c r="BX29" s="45">
        <v>9.2899999999999991</v>
      </c>
      <c r="BY29" s="45">
        <f>BV29*BX29</f>
        <v>0</v>
      </c>
    </row>
    <row r="30" spans="1:77">
      <c r="A30" s="41"/>
      <c r="B30" s="18"/>
      <c r="C30" s="43"/>
      <c r="D30" s="43"/>
      <c r="E30" s="44" t="s">
        <v>48</v>
      </c>
      <c r="F30" s="28"/>
      <c r="G30" s="29" t="s">
        <v>22</v>
      </c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8"/>
      <c r="BQ30" s="30">
        <f>COUNTIF(F30:BO30,"ofv")+COUNTIF(F30:BO30,"sov")+COUNTIF(F30:BO30,"cav")+COUNTIF(F30:BO30,"sav")</f>
        <v>1</v>
      </c>
      <c r="BR30" s="30">
        <f>BP30+BQ30</f>
        <v>1</v>
      </c>
      <c r="BS30" s="8">
        <f>COUNTIF(F30:BO30,"DJ")</f>
        <v>0</v>
      </c>
      <c r="BT30" s="8">
        <f>COUNTIF(F30:BO30,"DN")</f>
        <v>0</v>
      </c>
      <c r="BU30" s="31">
        <f>BS30+BT30</f>
        <v>0</v>
      </c>
      <c r="BV30" s="26">
        <f>BR30*[1]Donnees!$E$13</f>
        <v>12</v>
      </c>
      <c r="BW30" s="27">
        <f>BV30+[1]Donnees!$E$14</f>
        <v>154.35</v>
      </c>
      <c r="BX30" s="45">
        <v>9.2899999999999991</v>
      </c>
      <c r="BY30" s="45">
        <f>BV30*BX30</f>
        <v>111.47999999999999</v>
      </c>
    </row>
    <row r="31" spans="1:77">
      <c r="A31" s="41"/>
      <c r="B31" s="18"/>
      <c r="D31" s="43"/>
      <c r="E31" s="44"/>
      <c r="F31" s="28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8"/>
      <c r="BQ31" s="30">
        <f>COUNTIF(F31:BO31,"ofv")+COUNTIF(F31:BO31,"sov")+COUNTIF(F31:BO31,"cav")+COUNTIF(F31:BO31,"sav")</f>
        <v>0</v>
      </c>
      <c r="BR31" s="30">
        <f>BP31+BQ31</f>
        <v>0</v>
      </c>
      <c r="BS31" s="8">
        <f>COUNTIF(F31:BO31,"DJ")</f>
        <v>0</v>
      </c>
      <c r="BT31" s="8">
        <f>COUNTIF(F31:BO31,"DN")</f>
        <v>0</v>
      </c>
      <c r="BU31" s="31">
        <f>BS31+BT31</f>
        <v>0</v>
      </c>
      <c r="BV31" s="26">
        <f>BR31*[1]Donnees!$E$13</f>
        <v>0</v>
      </c>
      <c r="BW31" s="27">
        <f>BV31+[1]Donnees!$E$14</f>
        <v>142.35</v>
      </c>
      <c r="BX31" s="45">
        <v>11.52</v>
      </c>
      <c r="BY31" s="45">
        <f>BV31*BX31</f>
        <v>0</v>
      </c>
    </row>
    <row r="32" spans="1:77">
      <c r="A32" s="41"/>
      <c r="B32" s="18"/>
      <c r="C32" s="43"/>
      <c r="D32" s="43"/>
      <c r="E32" s="44"/>
      <c r="F32" s="28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8"/>
      <c r="BQ32" s="30">
        <f>COUNTIF(F32:BO32,"ofv")+COUNTIF(F32:BO32,"sov")+COUNTIF(F32:BO32,"cav")+COUNTIF(F32:BO32,"sav")</f>
        <v>0</v>
      </c>
      <c r="BR32" s="30">
        <f>BP32+BQ32</f>
        <v>0</v>
      </c>
      <c r="BS32" s="8">
        <f>COUNTIF(F32:BO32,"DJ")</f>
        <v>0</v>
      </c>
      <c r="BT32" s="8">
        <f>COUNTIF(F32:BO32,"DN")</f>
        <v>0</v>
      </c>
      <c r="BU32" s="31">
        <f>BS32+BT32</f>
        <v>0</v>
      </c>
      <c r="BV32" s="26">
        <f>BR32*[1]Donnees!$E$13</f>
        <v>0</v>
      </c>
      <c r="BW32" s="27">
        <f>BV32+[1]Donnees!$E$14</f>
        <v>142.35</v>
      </c>
      <c r="BX32" s="45">
        <v>9.2899999999999991</v>
      </c>
      <c r="BY32" s="45">
        <f>BV32*BX32</f>
        <v>0</v>
      </c>
    </row>
    <row r="33" spans="1:77">
      <c r="A33" s="41"/>
      <c r="B33" s="18"/>
      <c r="C33" s="43"/>
      <c r="D33" s="43"/>
      <c r="E33" s="44" t="s">
        <v>49</v>
      </c>
      <c r="F33" s="28"/>
      <c r="G33" s="29" t="s">
        <v>22</v>
      </c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8"/>
      <c r="BQ33" s="30">
        <f>COUNTIF(F33:BO33,"ofv")+COUNTIF(F33:BO33,"sov")+COUNTIF(F33:BO33,"cav")+COUNTIF(F33:BO33,"sav")</f>
        <v>1</v>
      </c>
      <c r="BR33" s="30">
        <f>BP33+BQ33</f>
        <v>1</v>
      </c>
      <c r="BS33" s="8">
        <f>COUNTIF(F33:BO33,"DJ")</f>
        <v>0</v>
      </c>
      <c r="BT33" s="8">
        <f>COUNTIF(F33:BO33,"DN")</f>
        <v>0</v>
      </c>
      <c r="BU33" s="31">
        <f>BS33+BT33</f>
        <v>0</v>
      </c>
      <c r="BV33" s="26">
        <f>BR33*[1]Donnees!$E$13</f>
        <v>12</v>
      </c>
      <c r="BW33" s="27">
        <f>BV33+[1]Donnees!$E$14</f>
        <v>154.35</v>
      </c>
      <c r="BX33" s="45">
        <v>9.2899999999999991</v>
      </c>
      <c r="BY33" s="45">
        <f>BV33*BX33</f>
        <v>111.47999999999999</v>
      </c>
    </row>
    <row r="34" spans="1:77">
      <c r="A34" s="41"/>
      <c r="B34" s="18"/>
      <c r="C34" s="43"/>
      <c r="D34" s="43"/>
      <c r="E34" s="44"/>
      <c r="F34" s="28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8"/>
      <c r="BQ34" s="30">
        <f>COUNTIF(F34:BO34,"ofv")+COUNTIF(F34:BO34,"sov")+COUNTIF(F34:BO34,"cav")+COUNTIF(F34:BO34,"sav")</f>
        <v>0</v>
      </c>
      <c r="BR34" s="30">
        <f>BP34+BQ34</f>
        <v>0</v>
      </c>
      <c r="BS34" s="8">
        <f>COUNTIF(F34:BO34,"DJ")</f>
        <v>0</v>
      </c>
      <c r="BT34" s="8">
        <f>COUNTIF(F34:BO34,"DN")</f>
        <v>0</v>
      </c>
      <c r="BU34" s="31">
        <f>BS34+BT34</f>
        <v>0</v>
      </c>
      <c r="BV34" s="26">
        <f>BR34*[1]Donnees!$E$13</f>
        <v>0</v>
      </c>
      <c r="BW34" s="27">
        <f>BV34+[1]Donnees!$E$14</f>
        <v>142.35</v>
      </c>
      <c r="BX34" s="45">
        <v>9.2899999999999991</v>
      </c>
      <c r="BY34" s="45">
        <f>BV34*BX34</f>
        <v>0</v>
      </c>
    </row>
    <row r="35" spans="1:77">
      <c r="F35" s="28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8"/>
      <c r="BQ35" s="30">
        <f>COUNTIF(F35:BO35,"ofv")+COUNTIF(F35:BO35,"sov")+COUNTIF(F35:BO35,"cav")+COUNTIF(F35:BO35,"sav")</f>
        <v>0</v>
      </c>
      <c r="BR35" s="30">
        <f>BP35+BQ35</f>
        <v>0</v>
      </c>
      <c r="BS35" s="8">
        <f>COUNTIF(F35:BO35,"DJ")</f>
        <v>0</v>
      </c>
      <c r="BT35" s="8">
        <f>COUNTIF(F35:BO35,"DN")</f>
        <v>0</v>
      </c>
      <c r="BU35" s="31">
        <f>BS35+BT35</f>
        <v>0</v>
      </c>
      <c r="BV35" s="26">
        <f>BR35*[1]Donnees!$E$13</f>
        <v>0</v>
      </c>
      <c r="BW35" s="27">
        <f>BV35+[1]Donnees!$E$14</f>
        <v>142.35</v>
      </c>
      <c r="BX35" s="45">
        <v>9.2899999999999991</v>
      </c>
      <c r="BY35" s="45">
        <f>BV35*BX35</f>
        <v>0</v>
      </c>
    </row>
    <row r="36" spans="1:77">
      <c r="F36" s="28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8"/>
      <c r="BQ36" s="30">
        <f>COUNTIF(F36:BO36,"ofv")+COUNTIF(F36:BO36,"sov")+COUNTIF(F36:BO36,"cav")+COUNTIF(F36:BO36,"sav")</f>
        <v>0</v>
      </c>
      <c r="BR36" s="30">
        <f>BP36+BQ36</f>
        <v>0</v>
      </c>
      <c r="BS36" s="8">
        <f>COUNTIF(F36:BO36,"DJ")</f>
        <v>0</v>
      </c>
      <c r="BT36" s="8">
        <f>COUNTIF(F36:BO36,"DN")</f>
        <v>0</v>
      </c>
      <c r="BU36" s="31">
        <f>BS36+BT36</f>
        <v>0</v>
      </c>
      <c r="BV36" s="26">
        <f>BR36*[1]Donnees!$E$13</f>
        <v>0</v>
      </c>
      <c r="BW36" s="27">
        <f>BV36+[1]Donnees!$E$14</f>
        <v>142.35</v>
      </c>
      <c r="BX36" s="45">
        <v>9.2899999999999991</v>
      </c>
      <c r="BY36" s="45">
        <f>BV36*BX36</f>
        <v>0</v>
      </c>
    </row>
    <row r="37" spans="1:77">
      <c r="F37" s="28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8"/>
      <c r="BQ37" s="30">
        <f>COUNTIF(F37:BO37,"ofv")+COUNTIF(F37:BO37,"sov")+COUNTIF(F37:BO37,"cav")+COUNTIF(F37:BO37,"sav")</f>
        <v>0</v>
      </c>
      <c r="BR37" s="30">
        <f>BP37+BQ37</f>
        <v>0</v>
      </c>
      <c r="BS37" s="8">
        <f>COUNTIF(F37:BO37,"DJ")</f>
        <v>0</v>
      </c>
      <c r="BT37" s="8">
        <f>COUNTIF(F37:BO37,"DN")</f>
        <v>0</v>
      </c>
      <c r="BU37" s="31">
        <f>BS37+BT37</f>
        <v>0</v>
      </c>
      <c r="BV37" s="26">
        <f>BR37*[1]Donnees!$E$13</f>
        <v>0</v>
      </c>
      <c r="BW37" s="27">
        <f>BV37+[1]Donnees!$E$14</f>
        <v>142.35</v>
      </c>
      <c r="BX37" s="45">
        <v>9.2899999999999991</v>
      </c>
      <c r="BY37" s="45">
        <f>BV37*BX37</f>
        <v>0</v>
      </c>
    </row>
    <row r="38" spans="1:77">
      <c r="F38" s="28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8"/>
      <c r="BQ38" s="30">
        <f>COUNTIF(F38:BO38,"ofv")+COUNTIF(F38:BO38,"sov")+COUNTIF(F38:BO38,"cav")+COUNTIF(F38:BO38,"sav")</f>
        <v>0</v>
      </c>
      <c r="BR38" s="30">
        <f>BP38+BQ38</f>
        <v>0</v>
      </c>
      <c r="BS38" s="8">
        <f>COUNTIF(F38:BO38,"DJ")</f>
        <v>0</v>
      </c>
      <c r="BT38" s="8">
        <f>COUNTIF(F38:BO38,"DN")</f>
        <v>0</v>
      </c>
      <c r="BU38" s="31">
        <f>BS38+BT38</f>
        <v>0</v>
      </c>
      <c r="BV38" s="26">
        <f>BR38*[1]Donnees!$E$13</f>
        <v>0</v>
      </c>
      <c r="BW38" s="27">
        <f>BV38+[1]Donnees!$E$14</f>
        <v>142.35</v>
      </c>
      <c r="BX38" s="45">
        <v>9.2899999999999991</v>
      </c>
      <c r="BY38" s="45">
        <f>BV38*BX38</f>
        <v>0</v>
      </c>
    </row>
    <row r="39" spans="1:77" ht="15.75" thickBot="1">
      <c r="F39" s="36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8"/>
      <c r="BQ39" s="30">
        <f>COUNTIF(F39:BO39,"ofv")+COUNTIF(F39:BO39,"sov")+COUNTIF(F39:BO39,"cav")+COUNTIF(F39:BO39,"sav")</f>
        <v>0</v>
      </c>
      <c r="BR39" s="30">
        <f>BP39+BQ39</f>
        <v>0</v>
      </c>
      <c r="BS39" s="8">
        <f>COUNTIF(F39:BO39,"DJ")</f>
        <v>0</v>
      </c>
      <c r="BT39" s="8">
        <f>COUNTIF(F39:BO39,"DN")</f>
        <v>0</v>
      </c>
      <c r="BU39" s="31">
        <f>BS39+BT39</f>
        <v>0</v>
      </c>
      <c r="BV39" s="26">
        <f>BR39*[1]Donnees!$E$13</f>
        <v>0</v>
      </c>
      <c r="BW39" s="27">
        <f>BV39+[1]Donnees!$E$14</f>
        <v>142.35</v>
      </c>
      <c r="BX39" s="45">
        <v>9.2899999999999991</v>
      </c>
      <c r="BY39" s="45">
        <f>BV39*BX39</f>
        <v>0</v>
      </c>
    </row>
    <row r="40" spans="1:77">
      <c r="B40"/>
      <c r="C40"/>
      <c r="E40" s="46" t="s">
        <v>17</v>
      </c>
      <c r="F40" s="47">
        <f>COUNTIF(F7:F39,"P")</f>
        <v>0</v>
      </c>
      <c r="G40" s="47">
        <f>COUNTIF(G7:G39,"P")</f>
        <v>0</v>
      </c>
      <c r="H40" s="47">
        <f>COUNTIF(H7:H39,"P")</f>
        <v>0</v>
      </c>
      <c r="I40" s="47">
        <f>COUNTIF(I7:I39,"P")</f>
        <v>0</v>
      </c>
      <c r="J40" s="47">
        <f>COUNTIF(J7:J39,"P")</f>
        <v>0</v>
      </c>
      <c r="K40" s="47">
        <f>COUNTIF(K7:K39,"P")</f>
        <v>0</v>
      </c>
      <c r="L40" s="47">
        <f>COUNTIF(L7:L39,"P")</f>
        <v>0</v>
      </c>
      <c r="M40" s="47">
        <f>COUNTIF(M7:M39,"P")</f>
        <v>0</v>
      </c>
      <c r="N40" s="47">
        <f>COUNTIF(N7:N39,"P")</f>
        <v>0</v>
      </c>
      <c r="O40" s="47">
        <f>COUNTIF(O7:O39,"P")</f>
        <v>0</v>
      </c>
      <c r="P40" s="47">
        <f>COUNTIF(P7:P39,"P")</f>
        <v>0</v>
      </c>
      <c r="Q40" s="47">
        <f>COUNTIF(Q7:Q39,"P")</f>
        <v>0</v>
      </c>
      <c r="R40" s="47">
        <f>COUNTIF(R7:R39,"P")</f>
        <v>0</v>
      </c>
      <c r="S40" s="47">
        <f>COUNTIF(S7:S39,"P")</f>
        <v>0</v>
      </c>
      <c r="T40" s="47">
        <f>COUNTIF(T7:T39,"P")</f>
        <v>0</v>
      </c>
      <c r="U40" s="47">
        <f>COUNTIF(U7:U39,"P")</f>
        <v>0</v>
      </c>
      <c r="V40" s="47">
        <f>COUNTIF(V7:V39,"P")</f>
        <v>0</v>
      </c>
      <c r="W40" s="47">
        <f>COUNTIF(W7:W39,"P")</f>
        <v>0</v>
      </c>
      <c r="X40" s="47">
        <f>COUNTIF(X7:X39,"P")</f>
        <v>0</v>
      </c>
      <c r="Y40" s="47">
        <f>COUNTIF(Y7:Y39,"P")</f>
        <v>0</v>
      </c>
      <c r="Z40" s="47">
        <f>COUNTIF(Z7:Z39,"P")</f>
        <v>0</v>
      </c>
      <c r="AA40" s="47">
        <f>COUNTIF(AA7:AA39,"P")</f>
        <v>0</v>
      </c>
      <c r="AB40" s="47">
        <f>COUNTIF(AB7:AB39,"P")</f>
        <v>0</v>
      </c>
      <c r="AC40" s="47">
        <f>COUNTIF(AC7:AC39,"P")</f>
        <v>0</v>
      </c>
      <c r="AD40" s="47">
        <f>COUNTIF(AD7:AD39,"P")</f>
        <v>0</v>
      </c>
      <c r="AE40" s="47">
        <f>COUNTIF(AE7:AE39,"P")</f>
        <v>0</v>
      </c>
      <c r="AF40" s="47">
        <f>COUNTIF(AF7:AF39,"P")</f>
        <v>0</v>
      </c>
      <c r="AG40" s="47">
        <f>COUNTIF(AG7:AG39,"P")</f>
        <v>0</v>
      </c>
      <c r="AH40" s="47">
        <f>COUNTIF(AH7:AH39,"P")</f>
        <v>0</v>
      </c>
      <c r="AI40" s="47">
        <f>COUNTIF(AI7:AI39,"P")</f>
        <v>0</v>
      </c>
      <c r="AJ40" s="47">
        <f>COUNTIF(AJ7:AJ39,"P")</f>
        <v>0</v>
      </c>
      <c r="AK40" s="47">
        <f>COUNTIF(AK7:AK39,"P")</f>
        <v>0</v>
      </c>
      <c r="AL40" s="47">
        <f>COUNTIF(AL7:AL39,"P")</f>
        <v>0</v>
      </c>
      <c r="AM40" s="47">
        <f>COUNTIF(AM7:AM39,"P")</f>
        <v>0</v>
      </c>
      <c r="AN40" s="47">
        <f>COUNTIF(AN7:AN39,"P")</f>
        <v>0</v>
      </c>
      <c r="AO40" s="47">
        <f>COUNTIF(AO7:AO39,"P")</f>
        <v>0</v>
      </c>
      <c r="AP40" s="47">
        <f>COUNTIF(AP7:AP39,"P")</f>
        <v>0</v>
      </c>
      <c r="AQ40" s="47">
        <f>COUNTIF(AQ7:AQ39,"P")</f>
        <v>0</v>
      </c>
      <c r="AR40" s="47">
        <f>COUNTIF(AR7:AR39,"P")</f>
        <v>0</v>
      </c>
      <c r="AS40" s="47">
        <f>COUNTIF(AS7:AS39,"P")</f>
        <v>0</v>
      </c>
      <c r="AT40" s="47">
        <f>COUNTIF(AT7:AT39,"P")</f>
        <v>0</v>
      </c>
      <c r="AU40" s="47">
        <f>COUNTIF(AU7:AU39,"P")</f>
        <v>0</v>
      </c>
      <c r="AV40" s="47">
        <f>COUNTIF(AV7:AV39,"P")</f>
        <v>0</v>
      </c>
      <c r="AW40" s="47">
        <f>COUNTIF(AW7:AW39,"P")</f>
        <v>0</v>
      </c>
      <c r="AX40" s="47">
        <f>COUNTIF(AX7:AX39,"P")</f>
        <v>0</v>
      </c>
      <c r="AY40" s="47">
        <f>COUNTIF(AY7:AY39,"P")</f>
        <v>0</v>
      </c>
      <c r="AZ40" s="47">
        <f>COUNTIF(AZ7:AZ39,"P")</f>
        <v>0</v>
      </c>
      <c r="BA40" s="47">
        <f>COUNTIF(BA7:BA39,"P")</f>
        <v>0</v>
      </c>
      <c r="BB40" s="47">
        <f>COUNTIF(BB7:BB39,"P")</f>
        <v>0</v>
      </c>
      <c r="BC40" s="47">
        <f>COUNTIF(BC7:BC39,"P")</f>
        <v>0</v>
      </c>
      <c r="BD40" s="47">
        <f>COUNTIF(BD7:BD39,"P")</f>
        <v>0</v>
      </c>
      <c r="BE40" s="47">
        <f>COUNTIF(BE7:BE39,"P")</f>
        <v>0</v>
      </c>
      <c r="BF40" s="47">
        <f>COUNTIF(BF7:BF39,"P")</f>
        <v>0</v>
      </c>
      <c r="BG40" s="47">
        <f>COUNTIF(BG7:BG39,"P")</f>
        <v>0</v>
      </c>
      <c r="BH40" s="47">
        <f>COUNTIF(BH7:BH39,"P")</f>
        <v>0</v>
      </c>
      <c r="BI40" s="47">
        <f>COUNTIF(BI7:BI39,"P")</f>
        <v>0</v>
      </c>
      <c r="BJ40" s="47">
        <f>COUNTIF(BJ7:BJ39,"P")</f>
        <v>0</v>
      </c>
      <c r="BK40" s="47">
        <f>COUNTIF(BK7:BK39,"P")</f>
        <v>0</v>
      </c>
      <c r="BL40" s="47">
        <f>COUNTIF(BL7:BL39,"P")</f>
        <v>0</v>
      </c>
      <c r="BM40" s="47">
        <f>COUNTIF(BM7:BM39,"P")</f>
        <v>0</v>
      </c>
      <c r="BN40" s="47">
        <f>COUNTIF(BN7:BN39,"P")</f>
        <v>0</v>
      </c>
      <c r="BO40" s="47">
        <f>COUNTIF(BO7:BO39,"P")</f>
        <v>0</v>
      </c>
      <c r="BP40" s="48">
        <f>SUM(F40:BO40)</f>
        <v>0</v>
      </c>
      <c r="BQ40" s="49"/>
      <c r="BR40" s="50"/>
      <c r="BS40" s="50"/>
      <c r="BT40" s="49"/>
      <c r="BU40" s="49"/>
      <c r="BV40" s="49"/>
    </row>
    <row r="41" spans="1:77">
      <c r="B41"/>
      <c r="C41"/>
      <c r="E41" s="46" t="s">
        <v>18</v>
      </c>
      <c r="F41" s="52">
        <f t="shared" ref="F41:BO41" si="0">COUNTIF(F7:F39,"PA")</f>
        <v>0</v>
      </c>
      <c r="G41" s="52">
        <f t="shared" si="0"/>
        <v>0</v>
      </c>
      <c r="H41" s="52">
        <f t="shared" si="0"/>
        <v>0</v>
      </c>
      <c r="I41" s="52">
        <f t="shared" si="0"/>
        <v>0</v>
      </c>
      <c r="J41" s="52">
        <f t="shared" si="0"/>
        <v>0</v>
      </c>
      <c r="K41" s="52">
        <f t="shared" si="0"/>
        <v>0</v>
      </c>
      <c r="L41" s="52">
        <f t="shared" si="0"/>
        <v>0</v>
      </c>
      <c r="M41" s="52">
        <f t="shared" si="0"/>
        <v>0</v>
      </c>
      <c r="N41" s="52">
        <f t="shared" si="0"/>
        <v>0</v>
      </c>
      <c r="O41" s="52">
        <f t="shared" si="0"/>
        <v>0</v>
      </c>
      <c r="P41" s="52">
        <f t="shared" si="0"/>
        <v>0</v>
      </c>
      <c r="Q41" s="52">
        <f t="shared" si="0"/>
        <v>0</v>
      </c>
      <c r="R41" s="52">
        <f t="shared" si="0"/>
        <v>0</v>
      </c>
      <c r="S41" s="52">
        <f t="shared" si="0"/>
        <v>0</v>
      </c>
      <c r="T41" s="52">
        <f t="shared" si="0"/>
        <v>0</v>
      </c>
      <c r="U41" s="52">
        <f t="shared" si="0"/>
        <v>0</v>
      </c>
      <c r="V41" s="52">
        <f t="shared" si="0"/>
        <v>0</v>
      </c>
      <c r="W41" s="52">
        <f t="shared" si="0"/>
        <v>0</v>
      </c>
      <c r="X41" s="52">
        <f t="shared" si="0"/>
        <v>0</v>
      </c>
      <c r="Y41" s="52">
        <f t="shared" si="0"/>
        <v>0</v>
      </c>
      <c r="Z41" s="52">
        <f t="shared" si="0"/>
        <v>0</v>
      </c>
      <c r="AA41" s="52">
        <f t="shared" si="0"/>
        <v>0</v>
      </c>
      <c r="AB41" s="52">
        <f t="shared" si="0"/>
        <v>0</v>
      </c>
      <c r="AC41" s="52">
        <f t="shared" si="0"/>
        <v>0</v>
      </c>
      <c r="AD41" s="52">
        <f t="shared" si="0"/>
        <v>0</v>
      </c>
      <c r="AE41" s="52">
        <f t="shared" si="0"/>
        <v>0</v>
      </c>
      <c r="AF41" s="52">
        <f t="shared" si="0"/>
        <v>0</v>
      </c>
      <c r="AG41" s="52">
        <f t="shared" si="0"/>
        <v>0</v>
      </c>
      <c r="AH41" s="52">
        <f t="shared" si="0"/>
        <v>0</v>
      </c>
      <c r="AI41" s="52">
        <f t="shared" si="0"/>
        <v>0</v>
      </c>
      <c r="AJ41" s="52">
        <f t="shared" si="0"/>
        <v>0</v>
      </c>
      <c r="AK41" s="52">
        <f t="shared" si="0"/>
        <v>0</v>
      </c>
      <c r="AL41" s="52">
        <f t="shared" si="0"/>
        <v>0</v>
      </c>
      <c r="AM41" s="52">
        <f t="shared" si="0"/>
        <v>0</v>
      </c>
      <c r="AN41" s="52">
        <f t="shared" si="0"/>
        <v>0</v>
      </c>
      <c r="AO41" s="52">
        <f t="shared" si="0"/>
        <v>0</v>
      </c>
      <c r="AP41" s="52">
        <f t="shared" si="0"/>
        <v>0</v>
      </c>
      <c r="AQ41" s="52">
        <f t="shared" si="0"/>
        <v>0</v>
      </c>
      <c r="AR41" s="52">
        <f t="shared" si="0"/>
        <v>0</v>
      </c>
      <c r="AS41" s="52">
        <f t="shared" si="0"/>
        <v>0</v>
      </c>
      <c r="AT41" s="52">
        <f t="shared" si="0"/>
        <v>0</v>
      </c>
      <c r="AU41" s="52">
        <f t="shared" si="0"/>
        <v>0</v>
      </c>
      <c r="AV41" s="52">
        <f t="shared" si="0"/>
        <v>0</v>
      </c>
      <c r="AW41" s="52">
        <f t="shared" si="0"/>
        <v>0</v>
      </c>
      <c r="AX41" s="52">
        <f t="shared" si="0"/>
        <v>0</v>
      </c>
      <c r="AY41" s="52">
        <f t="shared" si="0"/>
        <v>0</v>
      </c>
      <c r="AZ41" s="52">
        <f t="shared" si="0"/>
        <v>0</v>
      </c>
      <c r="BA41" s="52">
        <f t="shared" si="0"/>
        <v>0</v>
      </c>
      <c r="BB41" s="52">
        <f t="shared" si="0"/>
        <v>0</v>
      </c>
      <c r="BC41" s="52">
        <f t="shared" si="0"/>
        <v>0</v>
      </c>
      <c r="BD41" s="52">
        <f t="shared" si="0"/>
        <v>0</v>
      </c>
      <c r="BE41" s="52">
        <f t="shared" si="0"/>
        <v>0</v>
      </c>
      <c r="BF41" s="52">
        <f t="shared" si="0"/>
        <v>0</v>
      </c>
      <c r="BG41" s="52">
        <f t="shared" si="0"/>
        <v>0</v>
      </c>
      <c r="BH41" s="52">
        <f t="shared" si="0"/>
        <v>0</v>
      </c>
      <c r="BI41" s="52">
        <f t="shared" si="0"/>
        <v>0</v>
      </c>
      <c r="BJ41" s="52">
        <f t="shared" si="0"/>
        <v>0</v>
      </c>
      <c r="BK41" s="52">
        <f t="shared" si="0"/>
        <v>0</v>
      </c>
      <c r="BL41" s="52">
        <f t="shared" si="0"/>
        <v>0</v>
      </c>
      <c r="BM41" s="52">
        <f t="shared" si="0"/>
        <v>0</v>
      </c>
      <c r="BN41" s="52">
        <f t="shared" si="0"/>
        <v>0</v>
      </c>
      <c r="BO41" s="52">
        <f t="shared" si="0"/>
        <v>0</v>
      </c>
      <c r="BP41" s="48">
        <f t="shared" ref="BP41" si="1">SUM(F41:BO41)</f>
        <v>0</v>
      </c>
      <c r="BQ41" s="49"/>
      <c r="BR41" s="50"/>
      <c r="BS41" s="50"/>
      <c r="BT41" s="49"/>
      <c r="BU41" s="49"/>
      <c r="BV41" s="49"/>
      <c r="BW41"/>
    </row>
    <row r="42" spans="1:77">
      <c r="B42"/>
      <c r="C42"/>
      <c r="E42" s="53" t="s">
        <v>19</v>
      </c>
      <c r="F42" s="52">
        <f>COUNTIF(F7:F39,"OFV")</f>
        <v>3</v>
      </c>
      <c r="G42" s="52">
        <f>COUNTIF(G7:G39,"OFV")</f>
        <v>0</v>
      </c>
      <c r="H42" s="52">
        <f>COUNTIF(H7:H39,"OFV")</f>
        <v>0</v>
      </c>
      <c r="I42" s="52">
        <f>COUNTIF(I7:I39,"OFV")</f>
        <v>0</v>
      </c>
      <c r="J42" s="52">
        <f>COUNTIF(J7:J39,"OFV")</f>
        <v>0</v>
      </c>
      <c r="K42" s="52">
        <f>COUNTIF(K7:K39,"OFV")</f>
        <v>0</v>
      </c>
      <c r="L42" s="52">
        <f>COUNTIF(L7:L39,"OFV")</f>
        <v>0</v>
      </c>
      <c r="M42" s="52">
        <f>COUNTIF(M7:M39,"OFV")</f>
        <v>0</v>
      </c>
      <c r="N42" s="52">
        <f>COUNTIF(N7:N39,"OFV")</f>
        <v>0</v>
      </c>
      <c r="O42" s="52">
        <f>COUNTIF(O7:O39,"OFV")</f>
        <v>0</v>
      </c>
      <c r="P42" s="52">
        <f>COUNTIF(P7:P39,"OFV")</f>
        <v>0</v>
      </c>
      <c r="Q42" s="52">
        <f>COUNTIF(Q7:Q39,"OFV")</f>
        <v>0</v>
      </c>
      <c r="R42" s="52">
        <f>COUNTIF(R7:R39,"OFV")</f>
        <v>0</v>
      </c>
      <c r="S42" s="52">
        <f>COUNTIF(S7:S39,"OFV")</f>
        <v>0</v>
      </c>
      <c r="T42" s="52">
        <f>COUNTIF(T7:T39,"OFV")</f>
        <v>0</v>
      </c>
      <c r="U42" s="52">
        <f>COUNTIF(U7:U39,"OFV")</f>
        <v>0</v>
      </c>
      <c r="V42" s="52">
        <f>COUNTIF(V7:V39,"OFV")</f>
        <v>0</v>
      </c>
      <c r="W42" s="52">
        <f>COUNTIF(W7:W39,"OFV")</f>
        <v>0</v>
      </c>
      <c r="X42" s="52">
        <f>COUNTIF(X7:X39,"OFV")</f>
        <v>0</v>
      </c>
      <c r="Y42" s="52">
        <f>COUNTIF(Y7:Y39,"OFV")</f>
        <v>0</v>
      </c>
      <c r="Z42" s="52">
        <f>COUNTIF(Z7:Z39,"OFV")</f>
        <v>0</v>
      </c>
      <c r="AA42" s="52">
        <f>COUNTIF(AA7:AA39,"OFV")</f>
        <v>0</v>
      </c>
      <c r="AB42" s="52">
        <f>COUNTIF(AB7:AB39,"OFV")</f>
        <v>0</v>
      </c>
      <c r="AC42" s="52">
        <f>COUNTIF(AC7:AC39,"OFV")</f>
        <v>0</v>
      </c>
      <c r="AD42" s="52">
        <f>COUNTIF(AD7:AD39,"OFV")</f>
        <v>0</v>
      </c>
      <c r="AE42" s="52">
        <f>COUNTIF(AE7:AE39,"OFV")</f>
        <v>0</v>
      </c>
      <c r="AF42" s="52">
        <f>COUNTIF(AF7:AF39,"OFV")</f>
        <v>0</v>
      </c>
      <c r="AG42" s="52">
        <f>COUNTIF(AG7:AG39,"OFV")</f>
        <v>0</v>
      </c>
      <c r="AH42" s="52">
        <f>COUNTIF(AH7:AH39,"OFV")</f>
        <v>0</v>
      </c>
      <c r="AI42" s="52">
        <f>COUNTIF(AI7:AI39,"OFV")</f>
        <v>0</v>
      </c>
      <c r="AJ42" s="52">
        <f>COUNTIF(AJ7:AJ39,"OFV")</f>
        <v>0</v>
      </c>
      <c r="AK42" s="52">
        <f>COUNTIF(AK7:AK39,"OFV")</f>
        <v>0</v>
      </c>
      <c r="AL42" s="52">
        <f>COUNTIF(AL7:AL39,"OFV")</f>
        <v>0</v>
      </c>
      <c r="AM42" s="52">
        <f>COUNTIF(AM7:AM39,"OFV")</f>
        <v>0</v>
      </c>
      <c r="AN42" s="52">
        <f>COUNTIF(AN7:AN39,"OFV")</f>
        <v>0</v>
      </c>
      <c r="AO42" s="52">
        <f>COUNTIF(AO7:AO39,"OFV")</f>
        <v>0</v>
      </c>
      <c r="AP42" s="52">
        <f>COUNTIF(AP7:AP39,"OFV")</f>
        <v>0</v>
      </c>
      <c r="AQ42" s="52">
        <f>COUNTIF(AQ7:AQ39,"OFV")</f>
        <v>0</v>
      </c>
      <c r="AR42" s="52">
        <f>COUNTIF(AR7:AR39,"OFV")</f>
        <v>0</v>
      </c>
      <c r="AS42" s="52">
        <f>COUNTIF(AS7:AS39,"OFV")</f>
        <v>0</v>
      </c>
      <c r="AT42" s="52">
        <f>COUNTIF(AT7:AT39,"OFV")</f>
        <v>0</v>
      </c>
      <c r="AU42" s="52">
        <f>COUNTIF(AU7:AU39,"OFV")</f>
        <v>0</v>
      </c>
      <c r="AV42" s="52">
        <f>COUNTIF(AV7:AV39,"OFV")</f>
        <v>0</v>
      </c>
      <c r="AW42" s="52">
        <f>COUNTIF(AW7:AW39,"OFV")</f>
        <v>0</v>
      </c>
      <c r="AX42" s="52">
        <f>COUNTIF(AX7:AX39,"OFV")</f>
        <v>0</v>
      </c>
      <c r="AY42" s="52">
        <f>COUNTIF(AY7:AY39,"OFV")</f>
        <v>0</v>
      </c>
      <c r="AZ42" s="52">
        <f>COUNTIF(AZ7:AZ39,"OFV")</f>
        <v>0</v>
      </c>
      <c r="BA42" s="52">
        <f>COUNTIF(BA7:BA39,"OFV")</f>
        <v>0</v>
      </c>
      <c r="BB42" s="52">
        <f>COUNTIF(BB7:BB39,"OFV")</f>
        <v>0</v>
      </c>
      <c r="BC42" s="52">
        <f>COUNTIF(BC7:BC39,"OFV")</f>
        <v>0</v>
      </c>
      <c r="BD42" s="52">
        <f>COUNTIF(BD7:BD39,"OFV")</f>
        <v>0</v>
      </c>
      <c r="BE42" s="52">
        <f>COUNTIF(BE7:BE39,"OFV")</f>
        <v>0</v>
      </c>
      <c r="BF42" s="52">
        <f>COUNTIF(BF7:BF39,"OFV")</f>
        <v>0</v>
      </c>
      <c r="BG42" s="52">
        <f>COUNTIF(BG7:BG39,"OFV")</f>
        <v>0</v>
      </c>
      <c r="BH42" s="52">
        <f>COUNTIF(BH7:BH39,"OFV")</f>
        <v>0</v>
      </c>
      <c r="BI42" s="52">
        <f>COUNTIF(BI7:BI39,"OFV")</f>
        <v>0</v>
      </c>
      <c r="BJ42" s="52">
        <f>COUNTIF(BJ7:BJ39,"OFV")</f>
        <v>0</v>
      </c>
      <c r="BK42" s="52">
        <f>COUNTIF(BK7:BK39,"OFV")</f>
        <v>0</v>
      </c>
      <c r="BL42" s="52">
        <f>COUNTIF(BL7:BL39,"OFV")</f>
        <v>0</v>
      </c>
      <c r="BM42" s="52">
        <f>COUNTIF(BM7:BM39,"OFV")</f>
        <v>0</v>
      </c>
      <c r="BN42" s="52">
        <f>COUNTIF(BN7:BN39,"OFV")</f>
        <v>0</v>
      </c>
      <c r="BO42" s="52">
        <f>COUNTIF(BO7:BO39,"OFV")</f>
        <v>0</v>
      </c>
      <c r="BP42" s="48">
        <f>SUM(F42:BO42)</f>
        <v>3</v>
      </c>
      <c r="BQ42" s="48"/>
      <c r="BR42" s="54"/>
      <c r="BS42" s="54"/>
      <c r="BT42" s="48"/>
      <c r="BU42" s="48"/>
      <c r="BV42" s="48"/>
      <c r="BW42" s="55"/>
      <c r="BX42" s="1"/>
    </row>
    <row r="43" spans="1:77">
      <c r="B43"/>
      <c r="C43"/>
      <c r="E43" s="53" t="s">
        <v>20</v>
      </c>
      <c r="F43" s="52">
        <f>COUNTIF(F7:F39,"SOV")</f>
        <v>0</v>
      </c>
      <c r="G43" s="52">
        <f>COUNTIF(G7:G39,"SOV")</f>
        <v>0</v>
      </c>
      <c r="H43" s="52">
        <f>COUNTIF(H7:H39,"SOV")</f>
        <v>0</v>
      </c>
      <c r="I43" s="52">
        <f>COUNTIF(I7:I39,"SOV")</f>
        <v>0</v>
      </c>
      <c r="J43" s="52">
        <f>COUNTIF(J7:J39,"SOV")</f>
        <v>0</v>
      </c>
      <c r="K43" s="52">
        <f>COUNTIF(K7:K39,"SOV")</f>
        <v>0</v>
      </c>
      <c r="L43" s="52">
        <f>COUNTIF(L7:L39,"SOV")</f>
        <v>0</v>
      </c>
      <c r="M43" s="52">
        <f>COUNTIF(M7:M39,"SOV")</f>
        <v>0</v>
      </c>
      <c r="N43" s="52">
        <f>COUNTIF(N7:N39,"SOV")</f>
        <v>0</v>
      </c>
      <c r="O43" s="52">
        <f>COUNTIF(O7:O39,"SOV")</f>
        <v>0</v>
      </c>
      <c r="P43" s="52">
        <f>COUNTIF(P7:P39,"SOV")</f>
        <v>0</v>
      </c>
      <c r="Q43" s="52">
        <f>COUNTIF(Q7:Q39,"SOV")</f>
        <v>0</v>
      </c>
      <c r="R43" s="52">
        <f>COUNTIF(R7:R39,"SOV")</f>
        <v>0</v>
      </c>
      <c r="S43" s="52">
        <f>COUNTIF(S7:S39,"SOV")</f>
        <v>0</v>
      </c>
      <c r="T43" s="52">
        <f>COUNTIF(T7:T39,"SOV")</f>
        <v>0</v>
      </c>
      <c r="U43" s="52">
        <f>COUNTIF(U7:U39,"SOV")</f>
        <v>0</v>
      </c>
      <c r="V43" s="52">
        <f>COUNTIF(V7:V39,"SOV")</f>
        <v>0</v>
      </c>
      <c r="W43" s="52">
        <f>COUNTIF(W7:W39,"SOV")</f>
        <v>0</v>
      </c>
      <c r="X43" s="52">
        <f>COUNTIF(X7:X39,"SOV")</f>
        <v>0</v>
      </c>
      <c r="Y43" s="52">
        <f>COUNTIF(Y7:Y39,"SOV")</f>
        <v>0</v>
      </c>
      <c r="Z43" s="52">
        <f>COUNTIF(Z7:Z39,"SOV")</f>
        <v>0</v>
      </c>
      <c r="AA43" s="52">
        <f>COUNTIF(AA7:AA39,"SOV")</f>
        <v>0</v>
      </c>
      <c r="AB43" s="52">
        <f>COUNTIF(AB7:AB39,"SOV")</f>
        <v>0</v>
      </c>
      <c r="AC43" s="52">
        <f>COUNTIF(AC7:AC39,"SOV")</f>
        <v>0</v>
      </c>
      <c r="AD43" s="52">
        <f>COUNTIF(AD7:AD39,"SOV")</f>
        <v>0</v>
      </c>
      <c r="AE43" s="52">
        <f>COUNTIF(AE7:AE39,"SOV")</f>
        <v>0</v>
      </c>
      <c r="AF43" s="52">
        <f>COUNTIF(AF7:AF39,"SOV")</f>
        <v>0</v>
      </c>
      <c r="AG43" s="52">
        <f>COUNTIF(AG7:AG39,"SOV")</f>
        <v>0</v>
      </c>
      <c r="AH43" s="52">
        <f>COUNTIF(AH7:AH39,"SOV")</f>
        <v>0</v>
      </c>
      <c r="AI43" s="52">
        <f>COUNTIF(AI7:AI39,"SOV")</f>
        <v>0</v>
      </c>
      <c r="AJ43" s="52">
        <f>COUNTIF(AJ7:AJ39,"SOV")</f>
        <v>0</v>
      </c>
      <c r="AK43" s="52">
        <f>COUNTIF(AK7:AK39,"SOV")</f>
        <v>0</v>
      </c>
      <c r="AL43" s="52">
        <f>COUNTIF(AL7:AL39,"SOV")</f>
        <v>0</v>
      </c>
      <c r="AM43" s="52">
        <f>COUNTIF(AM7:AM39,"SOV")</f>
        <v>0</v>
      </c>
      <c r="AN43" s="52">
        <f>COUNTIF(AN7:AN39,"SOV")</f>
        <v>0</v>
      </c>
      <c r="AO43" s="52">
        <f>COUNTIF(AO7:AO39,"SOV")</f>
        <v>0</v>
      </c>
      <c r="AP43" s="52">
        <f>COUNTIF(AP7:AP39,"SOV")</f>
        <v>0</v>
      </c>
      <c r="AQ43" s="52">
        <f>COUNTIF(AQ7:AQ39,"SOV")</f>
        <v>0</v>
      </c>
      <c r="AR43" s="52">
        <f>COUNTIF(AR7:AR39,"SOV")</f>
        <v>0</v>
      </c>
      <c r="AS43" s="52">
        <f>COUNTIF(AS7:AS39,"SOV")</f>
        <v>0</v>
      </c>
      <c r="AT43" s="52">
        <f>COUNTIF(AT7:AT39,"SOV")</f>
        <v>0</v>
      </c>
      <c r="AU43" s="52">
        <f>COUNTIF(AU7:AU39,"SOV")</f>
        <v>0</v>
      </c>
      <c r="AV43" s="52">
        <f>COUNTIF(AV7:AV39,"SOV")</f>
        <v>0</v>
      </c>
      <c r="AW43" s="52">
        <f>COUNTIF(AW7:AW39,"SOV")</f>
        <v>0</v>
      </c>
      <c r="AX43" s="52">
        <f>COUNTIF(AX7:AX39,"SOV")</f>
        <v>0</v>
      </c>
      <c r="AY43" s="52">
        <f>COUNTIF(AY7:AY39,"SOV")</f>
        <v>0</v>
      </c>
      <c r="AZ43" s="52">
        <f>COUNTIF(AZ7:AZ39,"SOV")</f>
        <v>0</v>
      </c>
      <c r="BA43" s="52">
        <f>COUNTIF(BA7:BA39,"SOV")</f>
        <v>0</v>
      </c>
      <c r="BB43" s="52">
        <f>COUNTIF(BB7:BB39,"SOV")</f>
        <v>0</v>
      </c>
      <c r="BC43" s="52">
        <f>COUNTIF(BC7:BC39,"SOV")</f>
        <v>0</v>
      </c>
      <c r="BD43" s="52">
        <f>COUNTIF(BD7:BD39,"SOV")</f>
        <v>0</v>
      </c>
      <c r="BE43" s="52">
        <f>COUNTIF(BE7:BE39,"SOV")</f>
        <v>0</v>
      </c>
      <c r="BF43" s="52">
        <f>COUNTIF(BF7:BF39,"SOV")</f>
        <v>0</v>
      </c>
      <c r="BG43" s="52">
        <f>COUNTIF(BG7:BG39,"SOV")</f>
        <v>0</v>
      </c>
      <c r="BH43" s="52">
        <f>COUNTIF(BH7:BH39,"SOV")</f>
        <v>0</v>
      </c>
      <c r="BI43" s="52">
        <f>COUNTIF(BI7:BI39,"SOV")</f>
        <v>0</v>
      </c>
      <c r="BJ43" s="52">
        <f>COUNTIF(BJ7:BJ39,"SOV")</f>
        <v>0</v>
      </c>
      <c r="BK43" s="52">
        <f>COUNTIF(BK7:BK39,"SOV")</f>
        <v>0</v>
      </c>
      <c r="BL43" s="52">
        <f>COUNTIF(BL7:BL39,"SOV")</f>
        <v>0</v>
      </c>
      <c r="BM43" s="52">
        <f>COUNTIF(BM7:BM39,"SOV")</f>
        <v>0</v>
      </c>
      <c r="BN43" s="52">
        <f>COUNTIF(BN7:BN39,"SOV")</f>
        <v>0</v>
      </c>
      <c r="BO43" s="52">
        <f>COUNTIF(BO7:BO39,"SOV")</f>
        <v>0</v>
      </c>
      <c r="BP43" s="48">
        <f>SUM(F43:BO43)</f>
        <v>0</v>
      </c>
      <c r="BQ43" s="48"/>
      <c r="BR43" s="54"/>
      <c r="BS43" s="54"/>
      <c r="BT43" s="48"/>
      <c r="BU43" s="48"/>
      <c r="BV43" s="48"/>
      <c r="BW43" s="55"/>
      <c r="BX43" s="1"/>
    </row>
    <row r="44" spans="1:77">
      <c r="B44"/>
      <c r="C44"/>
      <c r="E44" s="53" t="s">
        <v>21</v>
      </c>
      <c r="F44" s="52">
        <f>COUNTIF(F7:F39,"CAV")</f>
        <v>0</v>
      </c>
      <c r="G44" s="52">
        <f>COUNTIF(G7:G39,"CAV")</f>
        <v>0</v>
      </c>
      <c r="H44" s="52">
        <f>COUNTIF(H7:H39,"CAV")</f>
        <v>0</v>
      </c>
      <c r="I44" s="52">
        <f>COUNTIF(I7:I39,"CAV")</f>
        <v>0</v>
      </c>
      <c r="J44" s="52">
        <f>COUNTIF(J7:J39,"CAV")</f>
        <v>0</v>
      </c>
      <c r="K44" s="52">
        <f>COUNTIF(K7:K39,"CAV")</f>
        <v>0</v>
      </c>
      <c r="L44" s="52">
        <f>COUNTIF(L7:L39,"CAV")</f>
        <v>0</v>
      </c>
      <c r="M44" s="52">
        <f>COUNTIF(M7:M39,"CAV")</f>
        <v>0</v>
      </c>
      <c r="N44" s="52">
        <f>COUNTIF(N7:N39,"CAV")</f>
        <v>0</v>
      </c>
      <c r="O44" s="52">
        <f>COUNTIF(O7:O39,"CAV")</f>
        <v>0</v>
      </c>
      <c r="P44" s="52">
        <f>COUNTIF(P7:P39,"CAV")</f>
        <v>0</v>
      </c>
      <c r="Q44" s="52">
        <f>COUNTIF(Q7:Q39,"CAV")</f>
        <v>0</v>
      </c>
      <c r="R44" s="52">
        <f>COUNTIF(R7:R39,"CAV")</f>
        <v>0</v>
      </c>
      <c r="S44" s="52">
        <f>COUNTIF(S7:S39,"CAV")</f>
        <v>0</v>
      </c>
      <c r="T44" s="52">
        <f>COUNTIF(T7:T39,"CAV")</f>
        <v>0</v>
      </c>
      <c r="U44" s="52">
        <f>COUNTIF(U7:U39,"CAV")</f>
        <v>0</v>
      </c>
      <c r="V44" s="52">
        <f>COUNTIF(V7:V39,"CAV")</f>
        <v>0</v>
      </c>
      <c r="W44" s="52">
        <f>COUNTIF(W7:W39,"CAV")</f>
        <v>0</v>
      </c>
      <c r="X44" s="52">
        <f>COUNTIF(X7:X39,"CAV")</f>
        <v>0</v>
      </c>
      <c r="Y44" s="52">
        <f>COUNTIF(Y7:Y39,"CAV")</f>
        <v>0</v>
      </c>
      <c r="Z44" s="52">
        <f>COUNTIF(Z7:Z39,"CAV")</f>
        <v>0</v>
      </c>
      <c r="AA44" s="52">
        <f>COUNTIF(AA7:AA39,"CAV")</f>
        <v>0</v>
      </c>
      <c r="AB44" s="52">
        <f>COUNTIF(AB7:AB39,"CAV")</f>
        <v>0</v>
      </c>
      <c r="AC44" s="52">
        <f>COUNTIF(AC7:AC39,"CAV")</f>
        <v>0</v>
      </c>
      <c r="AD44" s="52">
        <f>COUNTIF(AD7:AD39,"CAV")</f>
        <v>0</v>
      </c>
      <c r="AE44" s="52">
        <f>COUNTIF(AE7:AE39,"CAV")</f>
        <v>0</v>
      </c>
      <c r="AF44" s="52">
        <f>COUNTIF(AF7:AF39,"CAV")</f>
        <v>0</v>
      </c>
      <c r="AG44" s="52">
        <f>COUNTIF(AG7:AG39,"CAV")</f>
        <v>0</v>
      </c>
      <c r="AH44" s="52">
        <f>COUNTIF(AH7:AH39,"CAV")</f>
        <v>0</v>
      </c>
      <c r="AI44" s="52">
        <f>COUNTIF(AI7:AI39,"CAV")</f>
        <v>0</v>
      </c>
      <c r="AJ44" s="52">
        <f>COUNTIF(AJ7:AJ39,"CAV")</f>
        <v>0</v>
      </c>
      <c r="AK44" s="52">
        <f>COUNTIF(AK7:AK39,"CAV")</f>
        <v>0</v>
      </c>
      <c r="AL44" s="52">
        <f>COUNTIF(AL7:AL39,"CAV")</f>
        <v>0</v>
      </c>
      <c r="AM44" s="52">
        <f>COUNTIF(AM7:AM39,"CAV")</f>
        <v>0</v>
      </c>
      <c r="AN44" s="52">
        <f>COUNTIF(AN7:AN39,"CAV")</f>
        <v>0</v>
      </c>
      <c r="AO44" s="52">
        <f>COUNTIF(AO7:AO39,"CAV")</f>
        <v>0</v>
      </c>
      <c r="AP44" s="52">
        <f>COUNTIF(AP7:AP39,"CAV")</f>
        <v>0</v>
      </c>
      <c r="AQ44" s="52">
        <f>COUNTIF(AQ7:AQ39,"CAV")</f>
        <v>0</v>
      </c>
      <c r="AR44" s="52">
        <f>COUNTIF(AR7:AR39,"CAV")</f>
        <v>0</v>
      </c>
      <c r="AS44" s="52">
        <f>COUNTIF(AS7:AS39,"CAV")</f>
        <v>0</v>
      </c>
      <c r="AT44" s="52">
        <f>COUNTIF(AT7:AT39,"CAV")</f>
        <v>0</v>
      </c>
      <c r="AU44" s="52">
        <f>COUNTIF(AU7:AU39,"CAV")</f>
        <v>0</v>
      </c>
      <c r="AV44" s="52">
        <f>COUNTIF(AV7:AV39,"CAV")</f>
        <v>0</v>
      </c>
      <c r="AW44" s="52">
        <f>COUNTIF(AW7:AW39,"CAV")</f>
        <v>0</v>
      </c>
      <c r="AX44" s="52">
        <f>COUNTIF(AX7:AX39,"CAV")</f>
        <v>0</v>
      </c>
      <c r="AY44" s="52">
        <f>COUNTIF(AY7:AY39,"CAV")</f>
        <v>0</v>
      </c>
      <c r="AZ44" s="52">
        <f>COUNTIF(AZ7:AZ39,"CAV")</f>
        <v>0</v>
      </c>
      <c r="BA44" s="52">
        <f>COUNTIF(BA7:BA39,"CAV")</f>
        <v>0</v>
      </c>
      <c r="BB44" s="52">
        <f>COUNTIF(BB7:BB39,"CAV")</f>
        <v>0</v>
      </c>
      <c r="BC44" s="52">
        <f>COUNTIF(BC7:BC39,"CAV")</f>
        <v>0</v>
      </c>
      <c r="BD44" s="52">
        <f>COUNTIF(BD7:BD39,"CAV")</f>
        <v>0</v>
      </c>
      <c r="BE44" s="52">
        <f>COUNTIF(BE7:BE39,"CAV")</f>
        <v>0</v>
      </c>
      <c r="BF44" s="52">
        <f>COUNTIF(BF7:BF39,"CAV")</f>
        <v>0</v>
      </c>
      <c r="BG44" s="52">
        <f>COUNTIF(BG7:BG39,"CAV")</f>
        <v>0</v>
      </c>
      <c r="BH44" s="52">
        <f>COUNTIF(BH7:BH39,"CAV")</f>
        <v>0</v>
      </c>
      <c r="BI44" s="52">
        <f>COUNTIF(BI7:BI39,"CAV")</f>
        <v>0</v>
      </c>
      <c r="BJ44" s="52">
        <f>COUNTIF(BJ7:BJ39,"CAV")</f>
        <v>0</v>
      </c>
      <c r="BK44" s="52">
        <f>COUNTIF(BK7:BK39,"CAV")</f>
        <v>0</v>
      </c>
      <c r="BL44" s="52">
        <f>COUNTIF(BL7:BL39,"CAV")</f>
        <v>0</v>
      </c>
      <c r="BM44" s="52">
        <f>COUNTIF(BM7:BM39,"CAV")</f>
        <v>0</v>
      </c>
      <c r="BN44" s="52">
        <f>COUNTIF(BN7:BN39,"CAV")</f>
        <v>0</v>
      </c>
      <c r="BO44" s="52">
        <f>COUNTIF(BO7:BO39,"CAV")</f>
        <v>0</v>
      </c>
      <c r="BP44" s="48">
        <f>SUM(F44:BO44)</f>
        <v>0</v>
      </c>
      <c r="BQ44" s="48"/>
      <c r="BR44" s="54"/>
      <c r="BS44" s="54"/>
      <c r="BT44" s="48"/>
      <c r="BU44" s="48"/>
      <c r="BV44" s="48"/>
      <c r="BW44" s="55"/>
      <c r="BX44" s="1"/>
    </row>
    <row r="45" spans="1:77">
      <c r="B45"/>
      <c r="C45"/>
      <c r="E45" s="53" t="s">
        <v>22</v>
      </c>
      <c r="F45" s="52">
        <f>COUNTIF(F7:F39,"SAV")</f>
        <v>0</v>
      </c>
      <c r="G45" s="52">
        <f>COUNTIF(G7:G39,"SAV")</f>
        <v>2</v>
      </c>
      <c r="H45" s="52">
        <f>COUNTIF(H7:H39,"SAV")</f>
        <v>0</v>
      </c>
      <c r="I45" s="52">
        <f>COUNTIF(I7:I39,"SAV")</f>
        <v>0</v>
      </c>
      <c r="J45" s="52">
        <f>COUNTIF(J7:J39,"SAV")</f>
        <v>0</v>
      </c>
      <c r="K45" s="52">
        <f>COUNTIF(K7:K39,"SAV")</f>
        <v>0</v>
      </c>
      <c r="L45" s="52">
        <f>COUNTIF(L7:L39,"SAV")</f>
        <v>0</v>
      </c>
      <c r="M45" s="52">
        <f>COUNTIF(M7:M39,"SAV")</f>
        <v>0</v>
      </c>
      <c r="N45" s="52">
        <f>COUNTIF(N7:N39,"SAV")</f>
        <v>0</v>
      </c>
      <c r="O45" s="52">
        <f>COUNTIF(O7:O39,"SAV")</f>
        <v>0</v>
      </c>
      <c r="P45" s="52">
        <f>COUNTIF(P7:P39,"SAV")</f>
        <v>0</v>
      </c>
      <c r="Q45" s="52">
        <f>COUNTIF(Q7:Q39,"SAV")</f>
        <v>0</v>
      </c>
      <c r="R45" s="52">
        <f>COUNTIF(R7:R39,"SAV")</f>
        <v>0</v>
      </c>
      <c r="S45" s="52">
        <f>COUNTIF(S7:S39,"SAV")</f>
        <v>0</v>
      </c>
      <c r="T45" s="52">
        <f>COUNTIF(T7:T39,"SAV")</f>
        <v>0</v>
      </c>
      <c r="U45" s="52">
        <f>COUNTIF(U7:U39,"SAV")</f>
        <v>0</v>
      </c>
      <c r="V45" s="52">
        <f>COUNTIF(V7:V39,"SAV")</f>
        <v>0</v>
      </c>
      <c r="W45" s="52">
        <f>COUNTIF(W7:W39,"SAV")</f>
        <v>0</v>
      </c>
      <c r="X45" s="52">
        <f>COUNTIF(X7:X39,"SAV")</f>
        <v>0</v>
      </c>
      <c r="Y45" s="52">
        <f>COUNTIF(Y7:Y39,"SAV")</f>
        <v>0</v>
      </c>
      <c r="Z45" s="52">
        <f>COUNTIF(Z7:Z39,"SAV")</f>
        <v>0</v>
      </c>
      <c r="AA45" s="52">
        <f>COUNTIF(AA7:AA39,"SAV")</f>
        <v>0</v>
      </c>
      <c r="AB45" s="52">
        <f>COUNTIF(AB7:AB39,"SAV")</f>
        <v>0</v>
      </c>
      <c r="AC45" s="52">
        <f>COUNTIF(AC7:AC39,"SAV")</f>
        <v>0</v>
      </c>
      <c r="AD45" s="52">
        <f>COUNTIF(AD7:AD39,"SAV")</f>
        <v>0</v>
      </c>
      <c r="AE45" s="52">
        <f>COUNTIF(AE7:AE39,"SAV")</f>
        <v>0</v>
      </c>
      <c r="AF45" s="52">
        <f>COUNTIF(AF7:AF39,"SAV")</f>
        <v>0</v>
      </c>
      <c r="AG45" s="52">
        <f>COUNTIF(AG7:AG39,"SAV")</f>
        <v>0</v>
      </c>
      <c r="AH45" s="52">
        <f>COUNTIF(AH7:AH39,"SAV")</f>
        <v>0</v>
      </c>
      <c r="AI45" s="52">
        <f>COUNTIF(AI7:AI39,"SAV")</f>
        <v>0</v>
      </c>
      <c r="AJ45" s="52">
        <f>COUNTIF(AJ7:AJ39,"SAV")</f>
        <v>0</v>
      </c>
      <c r="AK45" s="52">
        <f>COUNTIF(AK7:AK39,"SAV")</f>
        <v>0</v>
      </c>
      <c r="AL45" s="52">
        <f>COUNTIF(AL7:AL39,"SAV")</f>
        <v>0</v>
      </c>
      <c r="AM45" s="52">
        <f>COUNTIF(AM7:AM39,"SAV")</f>
        <v>0</v>
      </c>
      <c r="AN45" s="52">
        <f>COUNTIF(AN7:AN39,"SAV")</f>
        <v>0</v>
      </c>
      <c r="AO45" s="52">
        <f>COUNTIF(AO7:AO39,"SAV")</f>
        <v>0</v>
      </c>
      <c r="AP45" s="52">
        <f>COUNTIF(AP7:AP39,"SAV")</f>
        <v>0</v>
      </c>
      <c r="AQ45" s="52">
        <f>COUNTIF(AQ7:AQ39,"SAV")</f>
        <v>0</v>
      </c>
      <c r="AR45" s="52">
        <f>COUNTIF(AR7:AR39,"SAV")</f>
        <v>0</v>
      </c>
      <c r="AS45" s="52">
        <f>COUNTIF(AS7:AS39,"SAV")</f>
        <v>0</v>
      </c>
      <c r="AT45" s="52">
        <f>COUNTIF(AT7:AT39,"SAV")</f>
        <v>0</v>
      </c>
      <c r="AU45" s="52">
        <f>COUNTIF(AU7:AU39,"SAV")</f>
        <v>0</v>
      </c>
      <c r="AV45" s="52">
        <f>COUNTIF(AV7:AV39,"SAV")</f>
        <v>0</v>
      </c>
      <c r="AW45" s="52">
        <f>COUNTIF(AW7:AW39,"SAV")</f>
        <v>0</v>
      </c>
      <c r="AX45" s="52">
        <f>COUNTIF(AX7:AX39,"SAV")</f>
        <v>0</v>
      </c>
      <c r="AY45" s="52">
        <f>COUNTIF(AY7:AY39,"SAV")</f>
        <v>0</v>
      </c>
      <c r="AZ45" s="52">
        <f>COUNTIF(AZ7:AZ39,"SAV")</f>
        <v>0</v>
      </c>
      <c r="BA45" s="52">
        <f>COUNTIF(BA7:BA39,"SAV")</f>
        <v>0</v>
      </c>
      <c r="BB45" s="52">
        <f>COUNTIF(BB7:BB39,"SAV")</f>
        <v>0</v>
      </c>
      <c r="BC45" s="52">
        <f>COUNTIF(BC7:BC39,"SAV")</f>
        <v>0</v>
      </c>
      <c r="BD45" s="52">
        <f>COUNTIF(BD7:BD39,"SAV")</f>
        <v>0</v>
      </c>
      <c r="BE45" s="52">
        <f>COUNTIF(BE7:BE39,"SAV")</f>
        <v>0</v>
      </c>
      <c r="BF45" s="52">
        <f>COUNTIF(BF7:BF39,"SAV")</f>
        <v>0</v>
      </c>
      <c r="BG45" s="52">
        <f>COUNTIF(BG7:BG39,"SAV")</f>
        <v>0</v>
      </c>
      <c r="BH45" s="52">
        <f>COUNTIF(BH7:BH39,"SAV")</f>
        <v>0</v>
      </c>
      <c r="BI45" s="52">
        <f>COUNTIF(BI7:BI39,"SAV")</f>
        <v>0</v>
      </c>
      <c r="BJ45" s="52">
        <f>COUNTIF(BJ7:BJ39,"SAV")</f>
        <v>0</v>
      </c>
      <c r="BK45" s="52">
        <f>COUNTIF(BK7:BK39,"SAV")</f>
        <v>0</v>
      </c>
      <c r="BL45" s="52">
        <f>COUNTIF(BL7:BL39,"SAV")</f>
        <v>0</v>
      </c>
      <c r="BM45" s="52">
        <f>COUNTIF(BM7:BM39,"SAV")</f>
        <v>0</v>
      </c>
      <c r="BN45" s="52">
        <f>COUNTIF(BN7:BN39,"SAV")</f>
        <v>0</v>
      </c>
      <c r="BO45" s="52">
        <f>COUNTIF(BO7:BO39,"SAV")</f>
        <v>0</v>
      </c>
      <c r="BP45" s="48">
        <f>SUM(F45:BO45)</f>
        <v>2</v>
      </c>
      <c r="BQ45" s="48"/>
      <c r="BR45" s="54"/>
      <c r="BS45" s="54"/>
      <c r="BT45" s="48"/>
      <c r="BU45" s="48"/>
      <c r="BV45" s="48"/>
      <c r="BW45" s="55"/>
      <c r="BX45" s="1"/>
    </row>
    <row r="46" spans="1:77">
      <c r="B46"/>
      <c r="C46"/>
      <c r="E46" s="56" t="s">
        <v>23</v>
      </c>
      <c r="F46" s="57">
        <f>SUM(F40:F45)</f>
        <v>3</v>
      </c>
      <c r="G46" s="57">
        <f>SUM(G40:G45)</f>
        <v>2</v>
      </c>
      <c r="H46" s="57">
        <f>SUM(H40:H45)</f>
        <v>0</v>
      </c>
      <c r="I46" s="57">
        <f>SUM(I40:I45)</f>
        <v>0</v>
      </c>
      <c r="J46" s="57">
        <f>SUM(J40:J45)</f>
        <v>0</v>
      </c>
      <c r="K46" s="57">
        <f>SUM(K40:K45)</f>
        <v>0</v>
      </c>
      <c r="L46" s="57">
        <f>SUM(L40:L45)</f>
        <v>0</v>
      </c>
      <c r="M46" s="57">
        <f>SUM(M40:M45)</f>
        <v>0</v>
      </c>
      <c r="N46" s="57">
        <f>SUM(N40:N45)</f>
        <v>0</v>
      </c>
      <c r="O46" s="57">
        <f>SUM(O40:O45)</f>
        <v>0</v>
      </c>
      <c r="P46" s="57">
        <f>SUM(P40:P45)</f>
        <v>0</v>
      </c>
      <c r="Q46" s="57">
        <f>SUM(Q40:Q45)</f>
        <v>0</v>
      </c>
      <c r="R46" s="57">
        <f>SUM(R40:R45)</f>
        <v>0</v>
      </c>
      <c r="S46" s="57">
        <f>SUM(S40:S45)</f>
        <v>0</v>
      </c>
      <c r="T46" s="57">
        <f>SUM(T40:T45)</f>
        <v>0</v>
      </c>
      <c r="U46" s="57">
        <f>SUM(U40:U45)</f>
        <v>0</v>
      </c>
      <c r="V46" s="57">
        <f>SUM(V40:V45)</f>
        <v>0</v>
      </c>
      <c r="W46" s="57">
        <f>SUM(W40:W45)</f>
        <v>0</v>
      </c>
      <c r="X46" s="57">
        <f>SUM(X40:X45)</f>
        <v>0</v>
      </c>
      <c r="Y46" s="57">
        <f>SUM(Y40:Y45)</f>
        <v>0</v>
      </c>
      <c r="Z46" s="57">
        <f>SUM(Z40:Z45)</f>
        <v>0</v>
      </c>
      <c r="AA46" s="57">
        <f>SUM(AA40:AA45)</f>
        <v>0</v>
      </c>
      <c r="AB46" s="57">
        <f>SUM(AB40:AB45)</f>
        <v>0</v>
      </c>
      <c r="AC46" s="57">
        <f>SUM(AC40:AC45)</f>
        <v>0</v>
      </c>
      <c r="AD46" s="57">
        <f>SUM(AD40:AD45)</f>
        <v>0</v>
      </c>
      <c r="AE46" s="57">
        <f>SUM(AE40:AE45)</f>
        <v>0</v>
      </c>
      <c r="AF46" s="57">
        <f>SUM(AF40:AF45)</f>
        <v>0</v>
      </c>
      <c r="AG46" s="57">
        <f>SUM(AG40:AG45)</f>
        <v>0</v>
      </c>
      <c r="AH46" s="57">
        <f>SUM(AH40:AH45)</f>
        <v>0</v>
      </c>
      <c r="AI46" s="57">
        <f>SUM(AI40:AI45)</f>
        <v>0</v>
      </c>
      <c r="AJ46" s="57">
        <f>SUM(AJ40:AJ45)</f>
        <v>0</v>
      </c>
      <c r="AK46" s="57">
        <f>SUM(AK40:AK45)</f>
        <v>0</v>
      </c>
      <c r="AL46" s="57">
        <f>SUM(AL40:AL45)</f>
        <v>0</v>
      </c>
      <c r="AM46" s="57">
        <f>SUM(AM40:AM45)</f>
        <v>0</v>
      </c>
      <c r="AN46" s="57">
        <f>SUM(AN40:AN45)</f>
        <v>0</v>
      </c>
      <c r="AO46" s="57">
        <f>SUM(AO40:AO45)</f>
        <v>0</v>
      </c>
      <c r="AP46" s="57">
        <f>SUM(AP40:AP45)</f>
        <v>0</v>
      </c>
      <c r="AQ46" s="57">
        <f>SUM(AQ40:AQ45)</f>
        <v>0</v>
      </c>
      <c r="AR46" s="57">
        <f>SUM(AR40:AR45)</f>
        <v>0</v>
      </c>
      <c r="AS46" s="57">
        <f>SUM(AS40:AS45)</f>
        <v>0</v>
      </c>
      <c r="AT46" s="57">
        <f>SUM(AT40:AT45)</f>
        <v>0</v>
      </c>
      <c r="AU46" s="57">
        <f>SUM(AU40:AU45)</f>
        <v>0</v>
      </c>
      <c r="AV46" s="57">
        <f>SUM(AV40:AV45)</f>
        <v>0</v>
      </c>
      <c r="AW46" s="57">
        <f>SUM(AW40:AW45)</f>
        <v>0</v>
      </c>
      <c r="AX46" s="57">
        <f>SUM(AX40:AX45)</f>
        <v>0</v>
      </c>
      <c r="AY46" s="57">
        <f>SUM(AY40:AY45)</f>
        <v>0</v>
      </c>
      <c r="AZ46" s="57">
        <f>SUM(AZ40:AZ45)</f>
        <v>0</v>
      </c>
      <c r="BA46" s="57">
        <f>SUM(BA40:BA45)</f>
        <v>0</v>
      </c>
      <c r="BB46" s="57">
        <f>SUM(BB40:BB45)</f>
        <v>0</v>
      </c>
      <c r="BC46" s="57">
        <f>SUM(BC40:BC45)</f>
        <v>0</v>
      </c>
      <c r="BD46" s="57">
        <f>SUM(BD40:BD45)</f>
        <v>0</v>
      </c>
      <c r="BE46" s="57">
        <f>SUM(BE40:BE45)</f>
        <v>0</v>
      </c>
      <c r="BF46" s="57">
        <f>SUM(BF40:BF45)</f>
        <v>0</v>
      </c>
      <c r="BG46" s="57">
        <f>SUM(BG40:BG45)</f>
        <v>0</v>
      </c>
      <c r="BH46" s="57">
        <f>SUM(BH40:BH45)</f>
        <v>0</v>
      </c>
      <c r="BI46" s="57">
        <f>SUM(BI40:BI45)</f>
        <v>0</v>
      </c>
      <c r="BJ46" s="57">
        <f>SUM(BJ40:BJ45)</f>
        <v>0</v>
      </c>
      <c r="BK46" s="57">
        <f>SUM(BK40:BK45)</f>
        <v>0</v>
      </c>
      <c r="BL46" s="57">
        <f>SUM(BL40:BL45)</f>
        <v>0</v>
      </c>
      <c r="BM46" s="57">
        <f>SUM(BM40:BM45)</f>
        <v>0</v>
      </c>
      <c r="BN46" s="57">
        <f>SUM(BN40:BN45)</f>
        <v>0</v>
      </c>
      <c r="BO46" s="57">
        <f>SUM(BO40:BO45)</f>
        <v>0</v>
      </c>
      <c r="BP46" s="48">
        <f>SUM(F46:BO46)</f>
        <v>5</v>
      </c>
      <c r="BQ46" s="48"/>
      <c r="BR46" s="54"/>
      <c r="BS46" s="54"/>
      <c r="BT46" s="48"/>
      <c r="BU46" s="48"/>
      <c r="BV46" s="48"/>
      <c r="BW46" s="55"/>
      <c r="BX46" s="1"/>
    </row>
    <row r="47" spans="1:77">
      <c r="B47"/>
      <c r="C47" s="58"/>
      <c r="D47" s="59"/>
      <c r="E47" s="56" t="s">
        <v>24</v>
      </c>
      <c r="F47" s="60">
        <f>(F42*OFV)+(F43*SOV)+(F44*CAV)+(F45*SAV)</f>
        <v>414.72</v>
      </c>
      <c r="G47" s="60">
        <f>(G42*OFV)+(G43*SOV)+(G44*CAV)+(G45*SAV)</f>
        <v>183.84</v>
      </c>
      <c r="H47" s="60">
        <f>(H42*OFV)+(H43*SOV)+(H44*CAV)+(H45*SAV)</f>
        <v>0</v>
      </c>
      <c r="I47" s="60">
        <f>(I42*OFV)+(I43*SOV)+(I44*CAV)+(I45*SAV)</f>
        <v>0</v>
      </c>
      <c r="J47" s="60">
        <f>(J42*OFV)+(J43*SOV)+(J44*CAV)+(J45*SAV)</f>
        <v>0</v>
      </c>
      <c r="K47" s="60">
        <f>(K42*OFV)+(K43*SOV)+(K44*CAV)+(K45*SAV)</f>
        <v>0</v>
      </c>
      <c r="L47" s="60">
        <f>(L42*OFV)+(L43*SOV)+(L44*CAV)+(L45*SAV)</f>
        <v>0</v>
      </c>
      <c r="M47" s="60">
        <f>(M42*OFV)+(M43*SOV)+(M44*CAV)+(M45*SAV)</f>
        <v>0</v>
      </c>
      <c r="N47" s="60">
        <f>(N42*OFV)+(N43*SOV)+(N44*CAV)+(N45*SAV)</f>
        <v>0</v>
      </c>
      <c r="O47" s="60">
        <f>(O42*OFV)+(O43*SOV)+(O44*CAV)+(O45*SAV)</f>
        <v>0</v>
      </c>
      <c r="P47" s="60">
        <f>(P42*OFV)+(P43*SOV)+(P44*CAV)+(P45*SAV)</f>
        <v>0</v>
      </c>
      <c r="Q47" s="60">
        <f>(Q42*OFV)+(Q43*SOV)+(Q44*CAV)+(Q45*SAV)</f>
        <v>0</v>
      </c>
      <c r="R47" s="60">
        <f>(R42*OFV)+(R43*SOV)+(R44*CAV)+(R45*SAV)</f>
        <v>0</v>
      </c>
      <c r="S47" s="60">
        <f>(S42*OFV)+(S43*SOV)+(S44*CAV)+(S45*SAV)</f>
        <v>0</v>
      </c>
      <c r="T47" s="60">
        <f>(T42*OFV)+(T43*SOV)+(T44*CAV)+(T45*SAV)</f>
        <v>0</v>
      </c>
      <c r="U47" s="60">
        <f>(U42*OFV)+(U43*SOV)+(U44*CAV)+(U45*SAV)</f>
        <v>0</v>
      </c>
      <c r="V47" s="60">
        <f>(V42*OFV)+(V43*SOV)+(V44*CAV)+(V45*SAV)</f>
        <v>0</v>
      </c>
      <c r="W47" s="60">
        <f>(W42*OFV)+(W43*SOV)+(W44*CAV)+(W45*SAV)</f>
        <v>0</v>
      </c>
      <c r="X47" s="60">
        <f>(X42*OFV)+(X43*SOV)+(X44*CAV)+(X45*SAV)</f>
        <v>0</v>
      </c>
      <c r="Y47" s="60">
        <f>(Y42*OFV)+(Y43*SOV)+(Y44*CAV)+(Y45*SAV)</f>
        <v>0</v>
      </c>
      <c r="Z47" s="60">
        <f>(Z42*OFV)+(Z43*SOV)+(Z44*CAV)+(Z45*SAV)</f>
        <v>0</v>
      </c>
      <c r="AA47" s="60">
        <f>(AA42*OFV)+(AA43*SOV)+(AA44*CAV)+(AA45*SAV)</f>
        <v>0</v>
      </c>
      <c r="AB47" s="60">
        <f>(AB42*OFV)+(AB43*SOV)+(AB44*CAV)+(AB45*SAV)</f>
        <v>0</v>
      </c>
      <c r="AC47" s="60">
        <f>(AC42*OFV)+(AC43*SOV)+(AC44*CAV)+(AC45*SAV)</f>
        <v>0</v>
      </c>
      <c r="AD47" s="60">
        <f>(AD42*OFV)+(AD43*SOV)+(AD44*CAV)+(AD45*SAV)</f>
        <v>0</v>
      </c>
      <c r="AE47" s="60">
        <f>(AE42*OFV)+(AE43*SOV)+(AE44*CAV)+(AE45*SAV)</f>
        <v>0</v>
      </c>
      <c r="AF47" s="60">
        <f>(AF42*OFV)+(AF43*SOV)+(AF44*CAV)+(AF45*SAV)</f>
        <v>0</v>
      </c>
      <c r="AG47" s="60">
        <f>(AG42*OFV)+(AG43*SOV)+(AG44*CAV)+(AG45*SAV)</f>
        <v>0</v>
      </c>
      <c r="AH47" s="60">
        <f>(AH42*OFV)+(AH43*SOV)+(AH44*CAV)+(AH45*SAV)</f>
        <v>0</v>
      </c>
      <c r="AI47" s="60">
        <f>(AI42*OFV)+(AI43*SOV)+(AI44*CAV)+(AI45*SAV)</f>
        <v>0</v>
      </c>
      <c r="AJ47" s="60">
        <f>(AJ42*OFV)+(AJ43*SOV)+(AJ44*CAV)+(AJ45*SAV)</f>
        <v>0</v>
      </c>
      <c r="AK47" s="60">
        <f>(AK42*OFV)+(AK43*SOV)+(AK44*CAV)+(AK45*SAV)</f>
        <v>0</v>
      </c>
      <c r="AL47" s="60">
        <f>(AL42*OFV)+(AL43*SOV)+(AL44*CAV)+(AL45*SAV)</f>
        <v>0</v>
      </c>
      <c r="AM47" s="60">
        <f>(AM42*OFV)+(AM43*SOV)+(AM44*CAV)+(AM45*SAV)</f>
        <v>0</v>
      </c>
      <c r="AN47" s="60">
        <f>(AN42*OFV)+(AN43*SOV)+(AN44*CAV)+(AN45*SAV)</f>
        <v>0</v>
      </c>
      <c r="AO47" s="60">
        <f>(AO42*OFV)+(AO43*SOV)+(AO44*CAV)+(AO45*SAV)</f>
        <v>0</v>
      </c>
      <c r="AP47" s="60">
        <f>(AP42*OFV)+(AP43*SOV)+(AP44*CAV)+(AP45*SAV)</f>
        <v>0</v>
      </c>
      <c r="AQ47" s="60">
        <f>(AQ42*OFV)+(AQ43*SOV)+(AQ44*CAV)+(AQ45*SAV)</f>
        <v>0</v>
      </c>
      <c r="AR47" s="60">
        <f>(AR42*OFV)+(AR43*SOV)+(AR44*CAV)+(AR45*SAV)</f>
        <v>0</v>
      </c>
      <c r="AS47" s="60">
        <f>(AS42*OFV)+(AS43*SOV)+(AS44*CAV)+(AS45*SAV)</f>
        <v>0</v>
      </c>
      <c r="AT47" s="60">
        <f>(AT42*OFV)+(AT43*SOV)+(AT44*CAV)+(AT45*SAV)</f>
        <v>0</v>
      </c>
      <c r="AU47" s="60">
        <f>(AU42*OFV)+(AU43*SOV)+(AU44*CAV)+(AU45*SAV)</f>
        <v>0</v>
      </c>
      <c r="AV47" s="60">
        <f>(AV42*OFV)+(AV43*SOV)+(AV44*CAV)+(AV45*SAV)</f>
        <v>0</v>
      </c>
      <c r="AW47" s="60">
        <f>(AW42*OFV)+(AW43*SOV)+(AW44*CAV)+(AW45*SAV)</f>
        <v>0</v>
      </c>
      <c r="AX47" s="60">
        <f>(AX42*OFV)+(AX43*SOV)+(AX44*CAV)+(AX45*SAV)</f>
        <v>0</v>
      </c>
      <c r="AY47" s="60">
        <f>(AY42*OFV)+(AY43*SOV)+(AY44*CAV)+(AY45*SAV)</f>
        <v>0</v>
      </c>
      <c r="AZ47" s="60">
        <f>(AZ42*OFV)+(AZ43*SOV)+(AZ44*CAV)+(AZ45*SAV)</f>
        <v>0</v>
      </c>
      <c r="BA47" s="60">
        <f>(BA42*OFV)+(BA43*SOV)+(BA44*CAV)+(BA45*SAV)</f>
        <v>0</v>
      </c>
      <c r="BB47" s="60">
        <f>(BB42*OFV)+(BB43*SOV)+(BB44*CAV)+(BB45*SAV)</f>
        <v>0</v>
      </c>
      <c r="BC47" s="60">
        <f>(BC42*OFV)+(BC43*SOV)+(BC44*CAV)+(BC45*SAV)</f>
        <v>0</v>
      </c>
      <c r="BD47" s="60">
        <f>(BD42*OFV)+(BD43*SOV)+(BD44*CAV)+(BD45*SAV)</f>
        <v>0</v>
      </c>
      <c r="BE47" s="60">
        <f>(BE42*OFV)+(BE43*SOV)+(BE44*CAV)+(BE45*SAV)</f>
        <v>0</v>
      </c>
      <c r="BF47" s="60">
        <f>(BF42*OFV)+(BF43*SOV)+(BF44*CAV)+(BF45*SAV)</f>
        <v>0</v>
      </c>
      <c r="BG47" s="60">
        <f>(BG42*OFV)+(BG43*SOV)+(BG44*CAV)+(BG45*SAV)</f>
        <v>0</v>
      </c>
      <c r="BH47" s="60">
        <f>(BH42*OFV)+(BH43*SOV)+(BH44*CAV)+(BH45*SAV)</f>
        <v>0</v>
      </c>
      <c r="BI47" s="60">
        <f>(BI42*OFV)+(BI43*SOV)+(BI44*CAV)+(BI45*SAV)</f>
        <v>0</v>
      </c>
      <c r="BJ47" s="60">
        <f>(BJ42*OFV)+(BJ43*SOV)+(BJ44*CAV)+(BJ45*SAV)</f>
        <v>0</v>
      </c>
      <c r="BK47" s="60">
        <f>(BK42*OFV)+(BK43*SOV)+(BK44*CAV)+(BK45*SAV)</f>
        <v>0</v>
      </c>
      <c r="BL47" s="60">
        <f>(BL42*OFV)+(BL43*SOV)+(BL44*CAV)+(BL45*SAV)</f>
        <v>0</v>
      </c>
      <c r="BM47" s="60">
        <f>(BM42*OFV)+(BM43*SOV)+(BM44*CAV)+(BM45*SAV)</f>
        <v>0</v>
      </c>
      <c r="BN47" s="60">
        <f>(BN42*OFV)+(BN43*SOV)+(BN44*CAV)+(BN45*SAV)</f>
        <v>0</v>
      </c>
      <c r="BO47" s="60">
        <f>(BO42*OFV)+(BO43*SOV)+(BO44*CAV)+(BO45*SAV)</f>
        <v>0</v>
      </c>
      <c r="BP47" s="61">
        <f>SUM(F47:BO47)</f>
        <v>598.56000000000006</v>
      </c>
      <c r="BQ47" s="48"/>
      <c r="BR47" s="54"/>
      <c r="BS47" s="54"/>
      <c r="BT47" s="48"/>
      <c r="BU47" s="48"/>
      <c r="BV47" s="48"/>
      <c r="BW47" s="55"/>
      <c r="BX47" s="1"/>
    </row>
    <row r="48" spans="1:77">
      <c r="B48"/>
      <c r="C48" s="58"/>
      <c r="D48" s="59"/>
      <c r="E48" s="53" t="s">
        <v>25</v>
      </c>
      <c r="F48" s="62">
        <f>COUNTIF(F7:F39,"DOFv")</f>
        <v>0</v>
      </c>
      <c r="G48" s="62">
        <f>COUNTIF(G7:G39,"DOFv")</f>
        <v>0</v>
      </c>
      <c r="H48" s="62">
        <f>COUNTIF(H7:H39,"DOFv")</f>
        <v>0</v>
      </c>
      <c r="I48" s="62">
        <f>COUNTIF(I7:I39,"DOFv")</f>
        <v>0</v>
      </c>
      <c r="J48" s="62">
        <f>COUNTIF(J7:J39,"DOFv")</f>
        <v>0</v>
      </c>
      <c r="K48" s="62">
        <f>COUNTIF(K7:K39,"DOFv")</f>
        <v>0</v>
      </c>
      <c r="L48" s="62">
        <f>COUNTIF(L7:L39,"DOFv")</f>
        <v>0</v>
      </c>
      <c r="M48" s="62">
        <f>COUNTIF(M7:M39,"DOFv")</f>
        <v>0</v>
      </c>
      <c r="N48" s="62">
        <f>COUNTIF(N7:N39,"DOFv")</f>
        <v>0</v>
      </c>
      <c r="O48" s="62">
        <f>COUNTIF(O7:O39,"DOFv")</f>
        <v>0</v>
      </c>
      <c r="P48" s="62">
        <f>COUNTIF(P7:P39,"DOFv")</f>
        <v>0</v>
      </c>
      <c r="Q48" s="62">
        <f>COUNTIF(Q7:Q39,"DOFv")</f>
        <v>0</v>
      </c>
      <c r="R48" s="62">
        <f>COUNTIF(R7:R39,"DOFv")</f>
        <v>0</v>
      </c>
      <c r="S48" s="62">
        <f>COUNTIF(S7:S39,"DOFv")</f>
        <v>0</v>
      </c>
      <c r="T48" s="62">
        <f>COUNTIF(T7:T39,"DOFv")</f>
        <v>0</v>
      </c>
      <c r="U48" s="62">
        <f>COUNTIF(U7:U39,"DOFv")</f>
        <v>0</v>
      </c>
      <c r="V48" s="62">
        <f>COUNTIF(V7:V39,"DOFv")</f>
        <v>0</v>
      </c>
      <c r="W48" s="62">
        <f>COUNTIF(W7:W39,"DOFv")</f>
        <v>0</v>
      </c>
      <c r="X48" s="62">
        <f>COUNTIF(X7:X39,"DOFv")</f>
        <v>0</v>
      </c>
      <c r="Y48" s="62">
        <f>COUNTIF(Y7:Y39,"DOFv")</f>
        <v>0</v>
      </c>
      <c r="Z48" s="62">
        <f>COUNTIF(Z7:Z39,"DOFv")</f>
        <v>0</v>
      </c>
      <c r="AA48" s="62">
        <f>COUNTIF(AA7:AA39,"DOFv")</f>
        <v>0</v>
      </c>
      <c r="AB48" s="62">
        <f>COUNTIF(AB7:AB39,"DOFv")</f>
        <v>0</v>
      </c>
      <c r="AC48" s="62">
        <f>COUNTIF(AC7:AC39,"DOFv")</f>
        <v>0</v>
      </c>
      <c r="AD48" s="62">
        <f>COUNTIF(AD7:AD39,"DOFv")</f>
        <v>0</v>
      </c>
      <c r="AE48" s="62">
        <f>COUNTIF(AE7:AE39,"DOFv")</f>
        <v>0</v>
      </c>
      <c r="AF48" s="62">
        <f>COUNTIF(AF7:AF39,"DOFv")</f>
        <v>0</v>
      </c>
      <c r="AG48" s="62">
        <f>COUNTIF(AG7:AG39,"DOFv")</f>
        <v>0</v>
      </c>
      <c r="AH48" s="62">
        <f>COUNTIF(AH7:AH39,"DOFv")</f>
        <v>0</v>
      </c>
      <c r="AI48" s="62">
        <f>COUNTIF(AI7:AI39,"DOFv")</f>
        <v>0</v>
      </c>
      <c r="AJ48" s="62">
        <f>COUNTIF(AJ7:AJ39,"DOFv")</f>
        <v>0</v>
      </c>
      <c r="AK48" s="62">
        <f>COUNTIF(AK7:AK39,"DOFv")</f>
        <v>0</v>
      </c>
      <c r="AL48" s="62">
        <f>COUNTIF(AL7:AL39,"DOFv")</f>
        <v>0</v>
      </c>
      <c r="AM48" s="62">
        <f>COUNTIF(AM7:AM39,"DOFv")</f>
        <v>0</v>
      </c>
      <c r="AN48" s="62">
        <f>COUNTIF(AN7:AN39,"DOFv")</f>
        <v>0</v>
      </c>
      <c r="AO48" s="62">
        <f>COUNTIF(AO7:AO39,"DOFv")</f>
        <v>0</v>
      </c>
      <c r="AP48" s="62">
        <f>COUNTIF(AP7:AP39,"DOFv")</f>
        <v>0</v>
      </c>
      <c r="AQ48" s="62">
        <f>COUNTIF(AQ7:AQ39,"DOFv")</f>
        <v>0</v>
      </c>
      <c r="AR48" s="62">
        <f>COUNTIF(AR7:AR39,"DOFv")</f>
        <v>0</v>
      </c>
      <c r="AS48" s="62">
        <f>COUNTIF(AS7:AS39,"DOFv")</f>
        <v>0</v>
      </c>
      <c r="AT48" s="62">
        <f>COUNTIF(AT7:AT39,"DOFv")</f>
        <v>0</v>
      </c>
      <c r="AU48" s="62">
        <f>COUNTIF(AU7:AU39,"DOFv")</f>
        <v>0</v>
      </c>
      <c r="AV48" s="62">
        <f>COUNTIF(AV7:AV39,"DOFv")</f>
        <v>0</v>
      </c>
      <c r="AW48" s="62">
        <f>COUNTIF(AW7:AW39,"DOFv")</f>
        <v>0</v>
      </c>
      <c r="AX48" s="62">
        <f>COUNTIF(AX7:AX39,"DOFv")</f>
        <v>0</v>
      </c>
      <c r="AY48" s="62">
        <f>COUNTIF(AY7:AY39,"DOFv")</f>
        <v>0</v>
      </c>
      <c r="AZ48" s="62">
        <f>COUNTIF(AZ7:AZ39,"DOFv")</f>
        <v>0</v>
      </c>
      <c r="BA48" s="62">
        <f>COUNTIF(BA7:BA39,"DOFv")</f>
        <v>0</v>
      </c>
      <c r="BB48" s="62">
        <f>COUNTIF(BB7:BB39,"DOFv")</f>
        <v>0</v>
      </c>
      <c r="BC48" s="62">
        <f>COUNTIF(BC7:BC39,"DOFv")</f>
        <v>0</v>
      </c>
      <c r="BD48" s="62">
        <f>COUNTIF(BD7:BD39,"DOFv")</f>
        <v>0</v>
      </c>
      <c r="BE48" s="62">
        <f>COUNTIF(BE7:BE39,"DOFv")</f>
        <v>0</v>
      </c>
      <c r="BF48" s="62">
        <f>COUNTIF(BF7:BF39,"DOFv")</f>
        <v>0</v>
      </c>
      <c r="BG48" s="62">
        <f>COUNTIF(BG7:BG39,"DOFv")</f>
        <v>0</v>
      </c>
      <c r="BH48" s="62">
        <f>COUNTIF(BH7:BH39,"DOFv")</f>
        <v>0</v>
      </c>
      <c r="BI48" s="62">
        <f>COUNTIF(BI7:BI39,"DOFv")</f>
        <v>0</v>
      </c>
      <c r="BJ48" s="62">
        <f>COUNTIF(BJ7:BJ39,"DOFv")</f>
        <v>0</v>
      </c>
      <c r="BK48" s="62">
        <f>COUNTIF(BK7:BK39,"DOFv")</f>
        <v>0</v>
      </c>
      <c r="BL48" s="62">
        <f>COUNTIF(BL7:BL39,"DOFv")</f>
        <v>0</v>
      </c>
      <c r="BM48" s="62">
        <f>COUNTIF(BM7:BM39,"DOFv")</f>
        <v>0</v>
      </c>
      <c r="BN48" s="62">
        <f>COUNTIF(BN7:BN39,"DOFv")</f>
        <v>0</v>
      </c>
      <c r="BO48" s="62">
        <f>COUNTIF(BO7:BO39,"DOFv")</f>
        <v>0</v>
      </c>
      <c r="BQ48" s="48"/>
      <c r="BR48" s="54"/>
      <c r="BS48" s="54"/>
      <c r="BT48" s="48"/>
      <c r="BU48" s="48"/>
      <c r="BV48" s="48"/>
      <c r="BW48" s="55"/>
      <c r="BX48" s="1"/>
    </row>
    <row r="49" spans="2:76">
      <c r="B49"/>
      <c r="C49" s="58"/>
      <c r="D49" s="59"/>
      <c r="E49" s="53" t="s">
        <v>26</v>
      </c>
      <c r="F49" s="62">
        <f>+COUNTIF(F7:F39,"dsov")</f>
        <v>0</v>
      </c>
      <c r="G49" s="62">
        <f>+COUNTIF(G7:G39,"dsov")</f>
        <v>0</v>
      </c>
      <c r="H49" s="62">
        <f>+COUNTIF(H7:H39,"dsov")</f>
        <v>0</v>
      </c>
      <c r="I49" s="62">
        <f>+COUNTIF(I7:I39,"dsov")</f>
        <v>0</v>
      </c>
      <c r="J49" s="62">
        <f>+COUNTIF(J7:J39,"dsov")</f>
        <v>0</v>
      </c>
      <c r="K49" s="62">
        <f>+COUNTIF(K7:K39,"dsov")</f>
        <v>0</v>
      </c>
      <c r="L49" s="62">
        <f>+COUNTIF(L7:L39,"dsov")</f>
        <v>0</v>
      </c>
      <c r="M49" s="62">
        <f>+COUNTIF(M7:M39,"dsov")</f>
        <v>0</v>
      </c>
      <c r="N49" s="62">
        <f>+COUNTIF(N7:N39,"dsov")</f>
        <v>0</v>
      </c>
      <c r="O49" s="62">
        <f>+COUNTIF(O7:O39,"dsov")</f>
        <v>0</v>
      </c>
      <c r="P49" s="62">
        <f>+COUNTIF(P7:P39,"dsov")</f>
        <v>0</v>
      </c>
      <c r="Q49" s="62">
        <f>+COUNTIF(Q7:Q39,"dsov")</f>
        <v>0</v>
      </c>
      <c r="R49" s="62">
        <f>+COUNTIF(R7:R39,"dsov")</f>
        <v>0</v>
      </c>
      <c r="S49" s="62">
        <f>+COUNTIF(S7:S39,"dsov")</f>
        <v>0</v>
      </c>
      <c r="T49" s="62">
        <f>+COUNTIF(T7:T39,"dsov")</f>
        <v>0</v>
      </c>
      <c r="U49" s="62">
        <f>+COUNTIF(U7:U39,"dsov")</f>
        <v>0</v>
      </c>
      <c r="V49" s="62">
        <f>+COUNTIF(V7:V39,"dsov")</f>
        <v>0</v>
      </c>
      <c r="W49" s="62">
        <f>+COUNTIF(W7:W39,"dsov")</f>
        <v>0</v>
      </c>
      <c r="X49" s="62">
        <f>+COUNTIF(X7:X39,"dsov")</f>
        <v>0</v>
      </c>
      <c r="Y49" s="62">
        <f>+COUNTIF(Y7:Y39,"dsov")</f>
        <v>0</v>
      </c>
      <c r="Z49" s="62">
        <f>+COUNTIF(Z7:Z39,"dsov")</f>
        <v>0</v>
      </c>
      <c r="AA49" s="62">
        <f>+COUNTIF(AA7:AA39,"dsov")</f>
        <v>0</v>
      </c>
      <c r="AB49" s="62">
        <f>+COUNTIF(AB7:AB39,"dsov")</f>
        <v>0</v>
      </c>
      <c r="AC49" s="62">
        <f>+COUNTIF(AC7:AC39,"dsov")</f>
        <v>0</v>
      </c>
      <c r="AD49" s="62">
        <f>+COUNTIF(AD7:AD39,"dsov")</f>
        <v>0</v>
      </c>
      <c r="AE49" s="62">
        <f>+COUNTIF(AE7:AE39,"dsov")</f>
        <v>0</v>
      </c>
      <c r="AF49" s="62">
        <f>+COUNTIF(AF7:AF39,"dsov")</f>
        <v>0</v>
      </c>
      <c r="AG49" s="62">
        <f>+COUNTIF(AG7:AG39,"dsov")</f>
        <v>0</v>
      </c>
      <c r="AH49" s="62">
        <f>+COUNTIF(AH7:AH39,"dsov")</f>
        <v>0</v>
      </c>
      <c r="AI49" s="62">
        <f>+COUNTIF(AI7:AI39,"dsov")</f>
        <v>0</v>
      </c>
      <c r="AJ49" s="62">
        <f>+COUNTIF(AJ7:AJ39,"dsov")</f>
        <v>0</v>
      </c>
      <c r="AK49" s="62">
        <f>+COUNTIF(AK7:AK39,"dsov")</f>
        <v>0</v>
      </c>
      <c r="AL49" s="62">
        <f>+COUNTIF(AL7:AL39,"dsov")</f>
        <v>0</v>
      </c>
      <c r="AM49" s="62">
        <f>+COUNTIF(AM7:AM39,"dsov")</f>
        <v>0</v>
      </c>
      <c r="AN49" s="62">
        <f>+COUNTIF(AN7:AN39,"dsov")</f>
        <v>0</v>
      </c>
      <c r="AO49" s="62">
        <f>+COUNTIF(AO7:AO39,"dsov")</f>
        <v>0</v>
      </c>
      <c r="AP49" s="62">
        <f>+COUNTIF(AP7:AP39,"dsov")</f>
        <v>0</v>
      </c>
      <c r="AQ49" s="62">
        <f>+COUNTIF(AQ7:AQ39,"dsov")</f>
        <v>0</v>
      </c>
      <c r="AR49" s="62">
        <f>+COUNTIF(AR7:AR39,"dsov")</f>
        <v>0</v>
      </c>
      <c r="AS49" s="62">
        <f>+COUNTIF(AS7:AS39,"dsov")</f>
        <v>0</v>
      </c>
      <c r="AT49" s="62">
        <f>+COUNTIF(AT7:AT39,"dsov")</f>
        <v>0</v>
      </c>
      <c r="AU49" s="62">
        <f>+COUNTIF(AU7:AU39,"dsov")</f>
        <v>0</v>
      </c>
      <c r="AV49" s="62">
        <f>+COUNTIF(AV7:AV39,"dsov")</f>
        <v>0</v>
      </c>
      <c r="AW49" s="62">
        <f>+COUNTIF(AW7:AW39,"dsov")</f>
        <v>0</v>
      </c>
      <c r="AX49" s="62">
        <f>+COUNTIF(AX7:AX39,"dsov")</f>
        <v>0</v>
      </c>
      <c r="AY49" s="62">
        <f>+COUNTIF(AY7:AY39,"dsov")</f>
        <v>0</v>
      </c>
      <c r="AZ49" s="62">
        <f>+COUNTIF(AZ7:AZ39,"dsov")</f>
        <v>0</v>
      </c>
      <c r="BA49" s="62">
        <f>+COUNTIF(BA7:BA39,"dsov")</f>
        <v>0</v>
      </c>
      <c r="BB49" s="62">
        <f>+COUNTIF(BB7:BB39,"dsov")</f>
        <v>0</v>
      </c>
      <c r="BC49" s="62">
        <f>+COUNTIF(BC7:BC39,"dsov")</f>
        <v>0</v>
      </c>
      <c r="BD49" s="62">
        <f>+COUNTIF(BD7:BD39,"dsov")</f>
        <v>0</v>
      </c>
      <c r="BE49" s="62">
        <f>+COUNTIF(BE7:BE39,"dsov")</f>
        <v>0</v>
      </c>
      <c r="BF49" s="62">
        <f>+COUNTIF(BF7:BF39,"dsov")</f>
        <v>0</v>
      </c>
      <c r="BG49" s="62">
        <f>+COUNTIF(BG7:BG39,"dsov")</f>
        <v>0</v>
      </c>
      <c r="BH49" s="62">
        <f>+COUNTIF(BH7:BH39,"dsov")</f>
        <v>0</v>
      </c>
      <c r="BI49" s="62">
        <f>+COUNTIF(BI7:BI39,"dsov")</f>
        <v>0</v>
      </c>
      <c r="BJ49" s="62">
        <f>+COUNTIF(BJ7:BJ39,"dsov")</f>
        <v>0</v>
      </c>
      <c r="BK49" s="62">
        <f>+COUNTIF(BK7:BK39,"dsov")</f>
        <v>0</v>
      </c>
      <c r="BL49" s="62">
        <f>+COUNTIF(BL7:BL39,"dsov")</f>
        <v>0</v>
      </c>
      <c r="BM49" s="62">
        <f>+COUNTIF(BM7:BM39,"dsov")</f>
        <v>0</v>
      </c>
      <c r="BN49" s="62">
        <f>+COUNTIF(BN7:BN39,"dsov")</f>
        <v>0</v>
      </c>
      <c r="BO49" s="62">
        <f>+COUNTIF(BO7:BO39,"dsov")</f>
        <v>0</v>
      </c>
      <c r="BQ49" s="48"/>
      <c r="BR49" s="54"/>
      <c r="BS49" s="54"/>
      <c r="BT49" s="48"/>
      <c r="BU49" s="48"/>
      <c r="BV49" s="48"/>
      <c r="BW49" s="55"/>
      <c r="BX49" s="1"/>
    </row>
    <row r="50" spans="2:76">
      <c r="B50"/>
      <c r="C50" s="58"/>
      <c r="D50" s="59"/>
      <c r="E50" s="53" t="s">
        <v>27</v>
      </c>
      <c r="F50" s="62">
        <f>+COUNTIF(F7:F39,"DCAV")</f>
        <v>0</v>
      </c>
      <c r="G50" s="62">
        <f>+COUNTIF(G7:G39,"DCAV")</f>
        <v>0</v>
      </c>
      <c r="H50" s="62">
        <f>+COUNTIF(H7:H39,"DCAV")</f>
        <v>0</v>
      </c>
      <c r="I50" s="62">
        <f>+COUNTIF(I7:I39,"DCAV")</f>
        <v>0</v>
      </c>
      <c r="J50" s="62">
        <f>+COUNTIF(J7:J39,"DCAV")</f>
        <v>0</v>
      </c>
      <c r="K50" s="62">
        <f>+COUNTIF(K7:K39,"DCAV")</f>
        <v>0</v>
      </c>
      <c r="L50" s="62">
        <f>+COUNTIF(L7:L39,"DCAV")</f>
        <v>0</v>
      </c>
      <c r="M50" s="62">
        <f>+COUNTIF(M7:M39,"DCAV")</f>
        <v>0</v>
      </c>
      <c r="N50" s="62">
        <f>+COUNTIF(N7:N39,"DCAV")</f>
        <v>0</v>
      </c>
      <c r="O50" s="62">
        <f>+COUNTIF(O7:O39,"DCAV")</f>
        <v>0</v>
      </c>
      <c r="P50" s="62">
        <f>+COUNTIF(P7:P39,"DCAV")</f>
        <v>0</v>
      </c>
      <c r="Q50" s="62">
        <f>+COUNTIF(Q7:Q39,"DCAV")</f>
        <v>0</v>
      </c>
      <c r="R50" s="62">
        <f>+COUNTIF(R7:R39,"DCAV")</f>
        <v>0</v>
      </c>
      <c r="S50" s="62">
        <f>+COUNTIF(S7:S39,"DCAV")</f>
        <v>0</v>
      </c>
      <c r="T50" s="62">
        <f>+COUNTIF(T7:T39,"DCAV")</f>
        <v>0</v>
      </c>
      <c r="U50" s="62">
        <f>+COUNTIF(U7:U39,"DCAV")</f>
        <v>0</v>
      </c>
      <c r="V50" s="62">
        <f>+COUNTIF(V7:V39,"DCAV")</f>
        <v>0</v>
      </c>
      <c r="W50" s="62">
        <f>+COUNTIF(W7:W39,"DCAV")</f>
        <v>0</v>
      </c>
      <c r="X50" s="62">
        <f>+COUNTIF(X7:X39,"DCAV")</f>
        <v>0</v>
      </c>
      <c r="Y50" s="62">
        <f>+COUNTIF(Y7:Y39,"DCAV")</f>
        <v>0</v>
      </c>
      <c r="Z50" s="62">
        <f>+COUNTIF(Z7:Z39,"DCAV")</f>
        <v>0</v>
      </c>
      <c r="AA50" s="62">
        <f>+COUNTIF(AA7:AA39,"DCAV")</f>
        <v>0</v>
      </c>
      <c r="AB50" s="62">
        <f>+COUNTIF(AB7:AB39,"DCAV")</f>
        <v>0</v>
      </c>
      <c r="AC50" s="62">
        <f>+COUNTIF(AC7:AC39,"DCAV")</f>
        <v>0</v>
      </c>
      <c r="AD50" s="62">
        <f>+COUNTIF(AD7:AD39,"DCAV")</f>
        <v>0</v>
      </c>
      <c r="AE50" s="62">
        <f>+COUNTIF(AE7:AE39,"DCAV")</f>
        <v>0</v>
      </c>
      <c r="AF50" s="62">
        <f>+COUNTIF(AF7:AF39,"DCAV")</f>
        <v>0</v>
      </c>
      <c r="AG50" s="62">
        <f>+COUNTIF(AG7:AG39,"DCAV")</f>
        <v>0</v>
      </c>
      <c r="AH50" s="62">
        <f>+COUNTIF(AH7:AH39,"DCAV")</f>
        <v>0</v>
      </c>
      <c r="AI50" s="62">
        <f>+COUNTIF(AI7:AI39,"DCAV")</f>
        <v>0</v>
      </c>
      <c r="AJ50" s="62">
        <f>+COUNTIF(AJ7:AJ39,"DCAV")</f>
        <v>0</v>
      </c>
      <c r="AK50" s="62">
        <f>+COUNTIF(AK7:AK39,"DCAV")</f>
        <v>0</v>
      </c>
      <c r="AL50" s="62">
        <f>+COUNTIF(AL7:AL39,"DCAV")</f>
        <v>0</v>
      </c>
      <c r="AM50" s="62">
        <f>+COUNTIF(AM7:AM39,"DCAV")</f>
        <v>0</v>
      </c>
      <c r="AN50" s="62">
        <f>+COUNTIF(AN7:AN39,"DCAV")</f>
        <v>0</v>
      </c>
      <c r="AO50" s="62">
        <f>+COUNTIF(AO7:AO39,"DCAV")</f>
        <v>0</v>
      </c>
      <c r="AP50" s="62">
        <f>+COUNTIF(AP7:AP39,"DCAV")</f>
        <v>0</v>
      </c>
      <c r="AQ50" s="62">
        <f>+COUNTIF(AQ7:AQ39,"DCAV")</f>
        <v>0</v>
      </c>
      <c r="AR50" s="62">
        <f>+COUNTIF(AR7:AR39,"DCAV")</f>
        <v>0</v>
      </c>
      <c r="AS50" s="62">
        <f>+COUNTIF(AS7:AS39,"DCAV")</f>
        <v>0</v>
      </c>
      <c r="AT50" s="62">
        <f>+COUNTIF(AT7:AT39,"DCAV")</f>
        <v>0</v>
      </c>
      <c r="AU50" s="62">
        <f>+COUNTIF(AU7:AU39,"DCAV")</f>
        <v>0</v>
      </c>
      <c r="AV50" s="62">
        <f>+COUNTIF(AV7:AV39,"DCAV")</f>
        <v>0</v>
      </c>
      <c r="AW50" s="62">
        <f>+COUNTIF(AW7:AW39,"DCAV")</f>
        <v>0</v>
      </c>
      <c r="AX50" s="62">
        <f>+COUNTIF(AX7:AX39,"DCAV")</f>
        <v>0</v>
      </c>
      <c r="AY50" s="62">
        <f>+COUNTIF(AY7:AY39,"DCAV")</f>
        <v>0</v>
      </c>
      <c r="AZ50" s="62">
        <f>+COUNTIF(AZ7:AZ39,"DCAV")</f>
        <v>0</v>
      </c>
      <c r="BA50" s="62">
        <f>+COUNTIF(BA7:BA39,"DCAV")</f>
        <v>0</v>
      </c>
      <c r="BB50" s="62">
        <f>+COUNTIF(BB7:BB39,"DCAV")</f>
        <v>0</v>
      </c>
      <c r="BC50" s="62">
        <f>+COUNTIF(BC7:BC39,"DCAV")</f>
        <v>0</v>
      </c>
      <c r="BD50" s="62">
        <f>+COUNTIF(BD7:BD39,"DCAV")</f>
        <v>0</v>
      </c>
      <c r="BE50" s="62">
        <f>+COUNTIF(BE7:BE39,"DCAV")</f>
        <v>0</v>
      </c>
      <c r="BF50" s="62">
        <f>+COUNTIF(BF7:BF39,"DCAV")</f>
        <v>0</v>
      </c>
      <c r="BG50" s="62">
        <f>+COUNTIF(BG7:BG39,"DCAV")</f>
        <v>0</v>
      </c>
      <c r="BH50" s="62">
        <f>+COUNTIF(BH7:BH39,"DCAV")</f>
        <v>0</v>
      </c>
      <c r="BI50" s="62">
        <f>+COUNTIF(BI7:BI39,"DCAV")</f>
        <v>0</v>
      </c>
      <c r="BJ50" s="62">
        <f>+COUNTIF(BJ7:BJ39,"DCAV")</f>
        <v>0</v>
      </c>
      <c r="BK50" s="62">
        <f>+COUNTIF(BK7:BK39,"DCAV")</f>
        <v>0</v>
      </c>
      <c r="BL50" s="62">
        <f>+COUNTIF(BL7:BL39,"DCAV")</f>
        <v>0</v>
      </c>
      <c r="BM50" s="62">
        <f>+COUNTIF(BM7:BM39,"DCAV")</f>
        <v>0</v>
      </c>
      <c r="BN50" s="62">
        <f>+COUNTIF(BN7:BN39,"DCAV")</f>
        <v>0</v>
      </c>
      <c r="BO50" s="62">
        <f>+COUNTIF(BO7:BO39,"DCAV")</f>
        <v>0</v>
      </c>
      <c r="BQ50" s="48"/>
      <c r="BR50" s="54"/>
      <c r="BS50" s="54"/>
      <c r="BT50" s="48"/>
      <c r="BU50" s="48"/>
      <c r="BV50" s="48"/>
      <c r="BW50" s="55"/>
      <c r="BX50" s="1"/>
    </row>
    <row r="51" spans="2:76">
      <c r="B51"/>
      <c r="C51" s="58"/>
      <c r="D51" s="59"/>
      <c r="E51" s="53" t="s">
        <v>28</v>
      </c>
      <c r="F51" s="62">
        <f>+COUNTIF(F7:F39,"DSAV")</f>
        <v>0</v>
      </c>
      <c r="G51" s="62">
        <f>+COUNTIF(G7:G39,"DSAV")</f>
        <v>0</v>
      </c>
      <c r="H51" s="62">
        <f>+COUNTIF(H7:H39,"DSAV")</f>
        <v>0</v>
      </c>
      <c r="I51" s="62">
        <f>+COUNTIF(I7:I39,"DSAV")</f>
        <v>0</v>
      </c>
      <c r="J51" s="62">
        <f>+COUNTIF(J7:J39,"DSAV")</f>
        <v>0</v>
      </c>
      <c r="K51" s="62">
        <f>+COUNTIF(K7:K39,"DSAV")</f>
        <v>0</v>
      </c>
      <c r="L51" s="62">
        <f>+COUNTIF(L7:L39,"DSAV")</f>
        <v>0</v>
      </c>
      <c r="M51" s="62">
        <f>+COUNTIF(M7:M39,"DSAV")</f>
        <v>0</v>
      </c>
      <c r="N51" s="62">
        <f>+COUNTIF(N7:N39,"DSAV")</f>
        <v>0</v>
      </c>
      <c r="O51" s="62">
        <f>+COUNTIF(O7:O39,"DSAV")</f>
        <v>0</v>
      </c>
      <c r="P51" s="62">
        <f>+COUNTIF(P7:P39,"DSAV")</f>
        <v>0</v>
      </c>
      <c r="Q51" s="62">
        <f>+COUNTIF(Q7:Q39,"DSAV")</f>
        <v>0</v>
      </c>
      <c r="R51" s="62">
        <f>+COUNTIF(R7:R39,"DSAV")</f>
        <v>0</v>
      </c>
      <c r="S51" s="62">
        <f>+COUNTIF(S7:S39,"DSAV")</f>
        <v>0</v>
      </c>
      <c r="T51" s="62">
        <f>+COUNTIF(T7:T39,"DSAV")</f>
        <v>0</v>
      </c>
      <c r="U51" s="62">
        <f>+COUNTIF(U7:U39,"DSAV")</f>
        <v>0</v>
      </c>
      <c r="V51" s="62">
        <f>+COUNTIF(V7:V39,"DSAV")</f>
        <v>0</v>
      </c>
      <c r="W51" s="62">
        <f>+COUNTIF(W7:W39,"DSAV")</f>
        <v>0</v>
      </c>
      <c r="X51" s="62">
        <f>+COUNTIF(X7:X39,"DSAV")</f>
        <v>0</v>
      </c>
      <c r="Y51" s="62">
        <f>+COUNTIF(Y7:Y39,"DSAV")</f>
        <v>0</v>
      </c>
      <c r="Z51" s="62">
        <f>+COUNTIF(Z7:Z39,"DSAV")</f>
        <v>0</v>
      </c>
      <c r="AA51" s="62">
        <f>+COUNTIF(AA7:AA39,"DSAV")</f>
        <v>0</v>
      </c>
      <c r="AB51" s="62">
        <f>+COUNTIF(AB7:AB39,"DSAV")</f>
        <v>0</v>
      </c>
      <c r="AC51" s="62">
        <f>+COUNTIF(AC7:AC39,"DSAV")</f>
        <v>0</v>
      </c>
      <c r="AD51" s="62">
        <f>+COUNTIF(AD7:AD39,"DSAV")</f>
        <v>0</v>
      </c>
      <c r="AE51" s="62">
        <f>+COUNTIF(AE7:AE39,"DSAV")</f>
        <v>0</v>
      </c>
      <c r="AF51" s="62">
        <f>+COUNTIF(AF7:AF39,"DSAV")</f>
        <v>0</v>
      </c>
      <c r="AG51" s="62">
        <f>+COUNTIF(AG7:AG39,"DSAV")</f>
        <v>0</v>
      </c>
      <c r="AH51" s="62">
        <f>+COUNTIF(AH7:AH39,"DSAV")</f>
        <v>0</v>
      </c>
      <c r="AI51" s="62">
        <f>+COUNTIF(AI7:AI39,"DSAV")</f>
        <v>0</v>
      </c>
      <c r="AJ51" s="62">
        <f>+COUNTIF(AJ7:AJ39,"DSAV")</f>
        <v>0</v>
      </c>
      <c r="AK51" s="62">
        <f>+COUNTIF(AK7:AK39,"DSAV")</f>
        <v>0</v>
      </c>
      <c r="AL51" s="62">
        <f>+COUNTIF(AL7:AL39,"DSAV")</f>
        <v>0</v>
      </c>
      <c r="AM51" s="62">
        <f>+COUNTIF(AM7:AM39,"DSAV")</f>
        <v>0</v>
      </c>
      <c r="AN51" s="62">
        <f>+COUNTIF(AN7:AN39,"DSAV")</f>
        <v>0</v>
      </c>
      <c r="AO51" s="62">
        <f>+COUNTIF(AO7:AO39,"DSAV")</f>
        <v>0</v>
      </c>
      <c r="AP51" s="62">
        <f>+COUNTIF(AP7:AP39,"DSAV")</f>
        <v>0</v>
      </c>
      <c r="AQ51" s="62">
        <f>+COUNTIF(AQ7:AQ39,"DSAV")</f>
        <v>0</v>
      </c>
      <c r="AR51" s="62">
        <f>+COUNTIF(AR7:AR39,"DSAV")</f>
        <v>0</v>
      </c>
      <c r="AS51" s="62">
        <f>+COUNTIF(AS7:AS39,"DSAV")</f>
        <v>0</v>
      </c>
      <c r="AT51" s="62">
        <f>+COUNTIF(AT7:AT39,"DSAV")</f>
        <v>0</v>
      </c>
      <c r="AU51" s="62">
        <f>+COUNTIF(AU7:AU39,"DSAV")</f>
        <v>0</v>
      </c>
      <c r="AV51" s="62">
        <f>+COUNTIF(AV7:AV39,"DSAV")</f>
        <v>0</v>
      </c>
      <c r="AW51" s="62">
        <f>+COUNTIF(AW7:AW39,"DSAV")</f>
        <v>0</v>
      </c>
      <c r="AX51" s="62">
        <f>+COUNTIF(AX7:AX39,"DSAV")</f>
        <v>0</v>
      </c>
      <c r="AY51" s="62">
        <f>+COUNTIF(AY7:AY39,"DSAV")</f>
        <v>0</v>
      </c>
      <c r="AZ51" s="62">
        <f>+COUNTIF(AZ7:AZ39,"DSAV")</f>
        <v>0</v>
      </c>
      <c r="BA51" s="62">
        <f>+COUNTIF(BA7:BA39,"DSAV")</f>
        <v>0</v>
      </c>
      <c r="BB51" s="62">
        <f>+COUNTIF(BB7:BB39,"DSAV")</f>
        <v>0</v>
      </c>
      <c r="BC51" s="62">
        <f>+COUNTIF(BC7:BC39,"DSAV")</f>
        <v>0</v>
      </c>
      <c r="BD51" s="62">
        <f>+COUNTIF(BD7:BD39,"DSAV")</f>
        <v>0</v>
      </c>
      <c r="BE51" s="62">
        <f>+COUNTIF(BE7:BE39,"DSAV")</f>
        <v>0</v>
      </c>
      <c r="BF51" s="62">
        <f>+COUNTIF(BF7:BF39,"DSAV")</f>
        <v>0</v>
      </c>
      <c r="BG51" s="62">
        <f>+COUNTIF(BG7:BG39,"DSAV")</f>
        <v>0</v>
      </c>
      <c r="BH51" s="62">
        <f>+COUNTIF(BH7:BH39,"DSAV")</f>
        <v>0</v>
      </c>
      <c r="BI51" s="62">
        <f>+COUNTIF(BI7:BI39,"DSAV")</f>
        <v>0</v>
      </c>
      <c r="BJ51" s="62">
        <f>+COUNTIF(BJ7:BJ39,"DSAV")</f>
        <v>0</v>
      </c>
      <c r="BK51" s="62">
        <f>+COUNTIF(BK7:BK39,"DSAV")</f>
        <v>0</v>
      </c>
      <c r="BL51" s="62">
        <f>+COUNTIF(BL7:BL39,"DSAV")</f>
        <v>0</v>
      </c>
      <c r="BM51" s="62">
        <f>+COUNTIF(BM7:BM39,"DSAV")</f>
        <v>0</v>
      </c>
      <c r="BN51" s="62">
        <f>+COUNTIF(BN7:BN39,"DSAV")</f>
        <v>0</v>
      </c>
      <c r="BO51" s="62">
        <f>+COUNTIF(BO7:BO39,"DSAV")</f>
        <v>0</v>
      </c>
      <c r="BQ51" s="48"/>
      <c r="BR51" s="54"/>
      <c r="BS51" s="54"/>
      <c r="BT51" s="48"/>
      <c r="BU51" s="48"/>
      <c r="BV51" s="48"/>
      <c r="BW51" s="55"/>
      <c r="BX51" s="1"/>
    </row>
    <row r="52" spans="2:76">
      <c r="B52"/>
      <c r="C52" s="58"/>
      <c r="D52" s="59"/>
      <c r="E52" s="56" t="s">
        <v>29</v>
      </c>
      <c r="F52" s="62">
        <f>SUM(F48:F51)</f>
        <v>0</v>
      </c>
      <c r="G52" s="62">
        <f>SUM(G48:G51)</f>
        <v>0</v>
      </c>
      <c r="H52" s="62">
        <f>SUM(H48:H51)</f>
        <v>0</v>
      </c>
      <c r="I52" s="62">
        <f>SUM(I48:I51)</f>
        <v>0</v>
      </c>
      <c r="J52" s="62">
        <f>SUM(J48:J51)</f>
        <v>0</v>
      </c>
      <c r="K52" s="62">
        <f>SUM(K48:K51)</f>
        <v>0</v>
      </c>
      <c r="L52" s="62">
        <f>SUM(L48:L51)</f>
        <v>0</v>
      </c>
      <c r="M52" s="62">
        <f>SUM(M48:M51)</f>
        <v>0</v>
      </c>
      <c r="N52" s="62">
        <f>SUM(N48:N51)</f>
        <v>0</v>
      </c>
      <c r="O52" s="62">
        <f>SUM(O48:O51)</f>
        <v>0</v>
      </c>
      <c r="P52" s="62">
        <f>SUM(P48:P51)</f>
        <v>0</v>
      </c>
      <c r="Q52" s="62">
        <f>SUM(Q48:Q51)</f>
        <v>0</v>
      </c>
      <c r="R52" s="62">
        <f>SUM(R48:R51)</f>
        <v>0</v>
      </c>
      <c r="S52" s="62">
        <f>SUM(S48:S51)</f>
        <v>0</v>
      </c>
      <c r="T52" s="62">
        <f>SUM(T48:T51)</f>
        <v>0</v>
      </c>
      <c r="U52" s="62">
        <f>SUM(U48:U51)</f>
        <v>0</v>
      </c>
      <c r="V52" s="62">
        <f>SUM(V48:V51)</f>
        <v>0</v>
      </c>
      <c r="W52" s="62">
        <f>SUM(W48:W51)</f>
        <v>0</v>
      </c>
      <c r="X52" s="62">
        <f>SUM(X48:X51)</f>
        <v>0</v>
      </c>
      <c r="Y52" s="62">
        <f>SUM(Y48:Y51)</f>
        <v>0</v>
      </c>
      <c r="Z52" s="62">
        <f>SUM(Z48:Z51)</f>
        <v>0</v>
      </c>
      <c r="AA52" s="62">
        <f>SUM(AA48:AA51)</f>
        <v>0</v>
      </c>
      <c r="AB52" s="62">
        <f>SUM(AB48:AB51)</f>
        <v>0</v>
      </c>
      <c r="AC52" s="62">
        <f>SUM(AC48:AC51)</f>
        <v>0</v>
      </c>
      <c r="AD52" s="62">
        <f>SUM(AD48:AD51)</f>
        <v>0</v>
      </c>
      <c r="AE52" s="62">
        <f>SUM(AE48:AE51)</f>
        <v>0</v>
      </c>
      <c r="AF52" s="62">
        <f>SUM(AF48:AF51)</f>
        <v>0</v>
      </c>
      <c r="AG52" s="62">
        <f>SUM(AG48:AG51)</f>
        <v>0</v>
      </c>
      <c r="AH52" s="62">
        <f>SUM(AH48:AH51)</f>
        <v>0</v>
      </c>
      <c r="AI52" s="62">
        <f>SUM(AI48:AI51)</f>
        <v>0</v>
      </c>
      <c r="AJ52" s="62">
        <f>SUM(AJ48:AJ51)</f>
        <v>0</v>
      </c>
      <c r="AK52" s="62">
        <f>SUM(AK48:AK51)</f>
        <v>0</v>
      </c>
      <c r="AL52" s="62">
        <f>SUM(AL48:AL51)</f>
        <v>0</v>
      </c>
      <c r="AM52" s="62">
        <f>SUM(AM48:AM51)</f>
        <v>0</v>
      </c>
      <c r="AN52" s="62">
        <f>SUM(AN48:AN51)</f>
        <v>0</v>
      </c>
      <c r="AO52" s="62">
        <f>SUM(AO48:AO51)</f>
        <v>0</v>
      </c>
      <c r="AP52" s="62">
        <f>SUM(AP48:AP51)</f>
        <v>0</v>
      </c>
      <c r="AQ52" s="62">
        <f>SUM(AQ48:AQ51)</f>
        <v>0</v>
      </c>
      <c r="AR52" s="62">
        <f>SUM(AR48:AR51)</f>
        <v>0</v>
      </c>
      <c r="AS52" s="62">
        <f>SUM(AS48:AS51)</f>
        <v>0</v>
      </c>
      <c r="AT52" s="62">
        <f>SUM(AT48:AT51)</f>
        <v>0</v>
      </c>
      <c r="AU52" s="62">
        <f>SUM(AU48:AU51)</f>
        <v>0</v>
      </c>
      <c r="AV52" s="62">
        <f>SUM(AV48:AV51)</f>
        <v>0</v>
      </c>
      <c r="AW52" s="62">
        <f>SUM(AW48:AW51)</f>
        <v>0</v>
      </c>
      <c r="AX52" s="62">
        <f>SUM(AX48:AX51)</f>
        <v>0</v>
      </c>
      <c r="AY52" s="62">
        <f>SUM(AY48:AY51)</f>
        <v>0</v>
      </c>
      <c r="AZ52" s="62">
        <f>SUM(AZ48:AZ51)</f>
        <v>0</v>
      </c>
      <c r="BA52" s="62">
        <f>SUM(BA48:BA51)</f>
        <v>0</v>
      </c>
      <c r="BB52" s="62">
        <f>SUM(BB48:BB51)</f>
        <v>0</v>
      </c>
      <c r="BC52" s="62">
        <f>SUM(BC48:BC51)</f>
        <v>0</v>
      </c>
      <c r="BD52" s="62">
        <f>SUM(BD48:BD51)</f>
        <v>0</v>
      </c>
      <c r="BE52" s="62">
        <f>SUM(BE48:BE51)</f>
        <v>0</v>
      </c>
      <c r="BF52" s="62">
        <f>SUM(BF48:BF51)</f>
        <v>0</v>
      </c>
      <c r="BG52" s="62">
        <f>SUM(BG48:BG51)</f>
        <v>0</v>
      </c>
      <c r="BH52" s="62">
        <f>SUM(BH48:BH51)</f>
        <v>0</v>
      </c>
      <c r="BI52" s="62">
        <f>SUM(BI48:BI51)</f>
        <v>0</v>
      </c>
      <c r="BJ52" s="62">
        <f>SUM(BJ48:BJ51)</f>
        <v>0</v>
      </c>
      <c r="BK52" s="62">
        <f>SUM(BK48:BK51)</f>
        <v>0</v>
      </c>
      <c r="BL52" s="62">
        <f>SUM(BL48:BL51)</f>
        <v>0</v>
      </c>
      <c r="BM52" s="62">
        <f>SUM(BM48:BM51)</f>
        <v>0</v>
      </c>
      <c r="BN52" s="62">
        <f>SUM(BN48:BN51)</f>
        <v>0</v>
      </c>
      <c r="BO52" s="62">
        <f>SUM(BO48:BO51)</f>
        <v>0</v>
      </c>
      <c r="BQ52" s="48"/>
      <c r="BR52" s="54"/>
      <c r="BS52" s="54"/>
      <c r="BT52" s="48"/>
      <c r="BU52" s="48"/>
      <c r="BV52" s="48"/>
      <c r="BW52" s="55"/>
      <c r="BX52" s="1"/>
    </row>
    <row r="53" spans="2:76">
      <c r="B53"/>
      <c r="C53" s="58"/>
      <c r="D53" s="59"/>
      <c r="E53" s="53" t="s">
        <v>30</v>
      </c>
      <c r="F53" s="57">
        <f>COUNTIF(F7:F39,"C")</f>
        <v>0</v>
      </c>
      <c r="G53" s="57">
        <f>COUNTIF(G7:G39,"C")</f>
        <v>0</v>
      </c>
      <c r="H53" s="57">
        <f>COUNTIF(H7:H39,"C")</f>
        <v>0</v>
      </c>
      <c r="I53" s="57">
        <f>COUNTIF(I7:I39,"C")</f>
        <v>0</v>
      </c>
      <c r="J53" s="57">
        <f>COUNTIF(J7:J39,"C")</f>
        <v>0</v>
      </c>
      <c r="K53" s="57">
        <f>COUNTIF(K7:K39,"C")</f>
        <v>0</v>
      </c>
      <c r="L53" s="57">
        <f>COUNTIF(L7:L39,"C")</f>
        <v>0</v>
      </c>
      <c r="M53" s="57">
        <f>COUNTIF(M7:M39,"C")</f>
        <v>0</v>
      </c>
      <c r="N53" s="57">
        <f>COUNTIF(N7:N39,"C")</f>
        <v>0</v>
      </c>
      <c r="O53" s="57">
        <f>COUNTIF(O7:O39,"C")</f>
        <v>0</v>
      </c>
      <c r="P53" s="57">
        <f>COUNTIF(P7:P39,"C")</f>
        <v>0</v>
      </c>
      <c r="Q53" s="57">
        <f>COUNTIF(Q7:Q39,"C")</f>
        <v>0</v>
      </c>
      <c r="R53" s="57">
        <f>COUNTIF(R7:R39,"C")</f>
        <v>0</v>
      </c>
      <c r="S53" s="57">
        <f>COUNTIF(S7:S39,"C")</f>
        <v>0</v>
      </c>
      <c r="T53" s="57">
        <f>COUNTIF(T7:T39,"C")</f>
        <v>0</v>
      </c>
      <c r="U53" s="57">
        <f>COUNTIF(U7:U39,"C")</f>
        <v>0</v>
      </c>
      <c r="V53" s="57">
        <f>COUNTIF(V7:V39,"C")</f>
        <v>0</v>
      </c>
      <c r="W53" s="57">
        <f>COUNTIF(W7:W39,"C")</f>
        <v>0</v>
      </c>
      <c r="X53" s="57">
        <f>COUNTIF(X7:X39,"C")</f>
        <v>0</v>
      </c>
      <c r="Y53" s="57">
        <f>COUNTIF(Y7:Y39,"C")</f>
        <v>0</v>
      </c>
      <c r="Z53" s="57">
        <f>COUNTIF(Z7:Z39,"C")</f>
        <v>0</v>
      </c>
      <c r="AA53" s="57">
        <f>COUNTIF(AA7:AA39,"C")</f>
        <v>0</v>
      </c>
      <c r="AB53" s="57">
        <f>COUNTIF(AB7:AB39,"C")</f>
        <v>0</v>
      </c>
      <c r="AC53" s="57">
        <f>COUNTIF(AC7:AC39,"C")</f>
        <v>0</v>
      </c>
      <c r="AD53" s="57">
        <f>COUNTIF(AD7:AD39,"C")</f>
        <v>0</v>
      </c>
      <c r="AE53" s="57">
        <f>COUNTIF(AE7:AE39,"C")</f>
        <v>0</v>
      </c>
      <c r="AF53" s="57">
        <f>COUNTIF(AF7:AF39,"C")</f>
        <v>0</v>
      </c>
      <c r="AG53" s="57">
        <f>COUNTIF(AG7:AG39,"C")</f>
        <v>0</v>
      </c>
      <c r="AH53" s="57">
        <f>COUNTIF(AH7:AH39,"C")</f>
        <v>0</v>
      </c>
      <c r="AI53" s="57">
        <f>COUNTIF(AI7:AI39,"C")</f>
        <v>0</v>
      </c>
      <c r="AJ53" s="57">
        <f>COUNTIF(AJ7:AJ39,"C")</f>
        <v>0</v>
      </c>
      <c r="AK53" s="57">
        <f>COUNTIF(AK7:AK39,"C")</f>
        <v>0</v>
      </c>
      <c r="AL53" s="57">
        <f>COUNTIF(AL7:AL39,"C")</f>
        <v>0</v>
      </c>
      <c r="AM53" s="57">
        <f>COUNTIF(AM7:AM39,"C")</f>
        <v>0</v>
      </c>
      <c r="AN53" s="57">
        <f>COUNTIF(AN7:AN39,"C")</f>
        <v>0</v>
      </c>
      <c r="AO53" s="57">
        <f>COUNTIF(AO7:AO39,"C")</f>
        <v>0</v>
      </c>
      <c r="AP53" s="57">
        <f>COUNTIF(AP7:AP39,"C")</f>
        <v>0</v>
      </c>
      <c r="AQ53" s="57">
        <f>COUNTIF(AQ7:AQ39,"C")</f>
        <v>0</v>
      </c>
      <c r="AR53" s="57">
        <f>COUNTIF(AR7:AR39,"C")</f>
        <v>0</v>
      </c>
      <c r="AS53" s="57">
        <f>COUNTIF(AS7:AS39,"C")</f>
        <v>0</v>
      </c>
      <c r="AT53" s="57">
        <f>COUNTIF(AT7:AT39,"C")</f>
        <v>0</v>
      </c>
      <c r="AU53" s="57">
        <f>COUNTIF(AU7:AU39,"C")</f>
        <v>0</v>
      </c>
      <c r="AV53" s="57">
        <f>COUNTIF(AV7:AV39,"C")</f>
        <v>0</v>
      </c>
      <c r="AW53" s="57">
        <f>COUNTIF(AW7:AW39,"C")</f>
        <v>0</v>
      </c>
      <c r="AX53" s="57">
        <f>COUNTIF(AX7:AX39,"C")</f>
        <v>0</v>
      </c>
      <c r="AY53" s="57">
        <f>COUNTIF(AY7:AY39,"C")</f>
        <v>0</v>
      </c>
      <c r="AZ53" s="57">
        <f>COUNTIF(AZ7:AZ39,"C")</f>
        <v>0</v>
      </c>
      <c r="BA53" s="57">
        <f>COUNTIF(BA7:BA39,"C")</f>
        <v>0</v>
      </c>
      <c r="BB53" s="57">
        <f>COUNTIF(BB7:BB39,"C")</f>
        <v>0</v>
      </c>
      <c r="BC53" s="57">
        <f>COUNTIF(BC7:BC39,"C")</f>
        <v>0</v>
      </c>
      <c r="BD53" s="57">
        <f>COUNTIF(BD7:BD39,"C")</f>
        <v>0</v>
      </c>
      <c r="BE53" s="57">
        <f>COUNTIF(BE7:BE39,"C")</f>
        <v>0</v>
      </c>
      <c r="BF53" s="57">
        <f>COUNTIF(BF7:BF39,"C")</f>
        <v>0</v>
      </c>
      <c r="BG53" s="57">
        <f>COUNTIF(BG7:BG39,"C")</f>
        <v>0</v>
      </c>
      <c r="BH53" s="57">
        <f>COUNTIF(BH7:BH39,"C")</f>
        <v>0</v>
      </c>
      <c r="BI53" s="57">
        <f>COUNTIF(BI7:BI39,"C")</f>
        <v>0</v>
      </c>
      <c r="BJ53" s="57">
        <f>COUNTIF(BJ7:BJ39,"C")</f>
        <v>0</v>
      </c>
      <c r="BK53" s="57">
        <f>COUNTIF(BK7:BK39,"C")</f>
        <v>0</v>
      </c>
      <c r="BL53" s="57">
        <f>COUNTIF(BL7:BL39,"C")</f>
        <v>0</v>
      </c>
      <c r="BM53" s="57">
        <f>COUNTIF(BM7:BM39,"C")</f>
        <v>0</v>
      </c>
      <c r="BN53" s="57">
        <f>COUNTIF(BN7:BN39,"C")</f>
        <v>0</v>
      </c>
      <c r="BO53" s="57">
        <f>COUNTIF(BO7:BO39,"C")</f>
        <v>0</v>
      </c>
      <c r="BP53" s="63"/>
      <c r="BQ53" s="48"/>
      <c r="BR53" s="54"/>
      <c r="BS53" s="54"/>
      <c r="BT53" s="48"/>
      <c r="BU53" s="48"/>
      <c r="BV53" s="48"/>
      <c r="BW53" s="55"/>
      <c r="BX53" s="1"/>
    </row>
    <row r="54" spans="2:76">
      <c r="B54"/>
      <c r="C54" s="58"/>
      <c r="D54" s="59"/>
      <c r="E54" s="53" t="s">
        <v>31</v>
      </c>
      <c r="F54" s="57">
        <f>COUNTIF(F7:F39,"M")</f>
        <v>0</v>
      </c>
      <c r="G54" s="57">
        <f>COUNTIF(G7:G39,"M")</f>
        <v>0</v>
      </c>
      <c r="H54" s="57">
        <f>COUNTIF(H7:H39,"M")</f>
        <v>0</v>
      </c>
      <c r="I54" s="57">
        <f>COUNTIF(I7:I39,"M")</f>
        <v>0</v>
      </c>
      <c r="J54" s="57">
        <f>COUNTIF(J7:J39,"M")</f>
        <v>0</v>
      </c>
      <c r="K54" s="57">
        <f>COUNTIF(K7:K39,"M")</f>
        <v>0</v>
      </c>
      <c r="L54" s="57">
        <f>COUNTIF(L7:L39,"M")</f>
        <v>0</v>
      </c>
      <c r="M54" s="57">
        <f>COUNTIF(M7:M39,"M")</f>
        <v>0</v>
      </c>
      <c r="N54" s="57">
        <f>COUNTIF(N7:N39,"M")</f>
        <v>0</v>
      </c>
      <c r="O54" s="57">
        <f>COUNTIF(O7:O39,"M")</f>
        <v>0</v>
      </c>
      <c r="P54" s="57">
        <f>COUNTIF(P7:P39,"M")</f>
        <v>0</v>
      </c>
      <c r="Q54" s="57">
        <f>COUNTIF(Q7:Q39,"M")</f>
        <v>0</v>
      </c>
      <c r="R54" s="57">
        <f>COUNTIF(R7:R39,"M")</f>
        <v>0</v>
      </c>
      <c r="S54" s="57">
        <f>COUNTIF(S7:S39,"M")</f>
        <v>0</v>
      </c>
      <c r="T54" s="57">
        <f>COUNTIF(T7:T39,"M")</f>
        <v>0</v>
      </c>
      <c r="U54" s="57">
        <f>COUNTIF(U7:U39,"M")</f>
        <v>0</v>
      </c>
      <c r="V54" s="57">
        <f>COUNTIF(V7:V39,"M")</f>
        <v>0</v>
      </c>
      <c r="W54" s="57">
        <f>COUNTIF(W7:W39,"M")</f>
        <v>0</v>
      </c>
      <c r="X54" s="57">
        <f>COUNTIF(X7:X39,"M")</f>
        <v>0</v>
      </c>
      <c r="Y54" s="57">
        <f>COUNTIF(Y7:Y39,"M")</f>
        <v>0</v>
      </c>
      <c r="Z54" s="57">
        <f>COUNTIF(Z7:Z39,"M")</f>
        <v>0</v>
      </c>
      <c r="AA54" s="57">
        <f>COUNTIF(AA7:AA39,"M")</f>
        <v>0</v>
      </c>
      <c r="AB54" s="57">
        <f>COUNTIF(AB7:AB39,"M")</f>
        <v>0</v>
      </c>
      <c r="AC54" s="57">
        <f>COUNTIF(AC7:AC39,"M")</f>
        <v>0</v>
      </c>
      <c r="AD54" s="57">
        <f>COUNTIF(AD7:AD39,"M")</f>
        <v>0</v>
      </c>
      <c r="AE54" s="57">
        <f>COUNTIF(AE7:AE39,"M")</f>
        <v>0</v>
      </c>
      <c r="AF54" s="57">
        <f>COUNTIF(AF7:AF39,"M")</f>
        <v>0</v>
      </c>
      <c r="AG54" s="57">
        <f>COUNTIF(AG7:AG39,"M")</f>
        <v>0</v>
      </c>
      <c r="AH54" s="57">
        <f>COUNTIF(AH7:AH39,"M")</f>
        <v>0</v>
      </c>
      <c r="AI54" s="57">
        <f>COUNTIF(AI7:AI39,"M")</f>
        <v>0</v>
      </c>
      <c r="AJ54" s="57">
        <f>COUNTIF(AJ7:AJ39,"M")</f>
        <v>0</v>
      </c>
      <c r="AK54" s="57">
        <f>COUNTIF(AK7:AK39,"M")</f>
        <v>0</v>
      </c>
      <c r="AL54" s="57">
        <f>COUNTIF(AL7:AL39,"M")</f>
        <v>0</v>
      </c>
      <c r="AM54" s="57">
        <f>COUNTIF(AM7:AM39,"M")</f>
        <v>0</v>
      </c>
      <c r="AN54" s="57">
        <f>COUNTIF(AN7:AN39,"M")</f>
        <v>0</v>
      </c>
      <c r="AO54" s="57">
        <f>COUNTIF(AO7:AO39,"M")</f>
        <v>0</v>
      </c>
      <c r="AP54" s="57">
        <f>COUNTIF(AP7:AP39,"M")</f>
        <v>0</v>
      </c>
      <c r="AQ54" s="57">
        <f>COUNTIF(AQ7:AQ39,"M")</f>
        <v>0</v>
      </c>
      <c r="AR54" s="57">
        <f>COUNTIF(AR7:AR39,"M")</f>
        <v>0</v>
      </c>
      <c r="AS54" s="57">
        <f>COUNTIF(AS7:AS39,"M")</f>
        <v>0</v>
      </c>
      <c r="AT54" s="57">
        <f>COUNTIF(AT7:AT39,"M")</f>
        <v>0</v>
      </c>
      <c r="AU54" s="57">
        <f>COUNTIF(AU7:AU39,"M")</f>
        <v>0</v>
      </c>
      <c r="AV54" s="57">
        <f>COUNTIF(AV7:AV39,"M")</f>
        <v>0</v>
      </c>
      <c r="AW54" s="57">
        <f>COUNTIF(AW7:AW39,"M")</f>
        <v>0</v>
      </c>
      <c r="AX54" s="57">
        <f>COUNTIF(AX7:AX39,"M")</f>
        <v>0</v>
      </c>
      <c r="AY54" s="57">
        <f>COUNTIF(AY7:AY39,"M")</f>
        <v>0</v>
      </c>
      <c r="AZ54" s="57">
        <f>COUNTIF(AZ7:AZ39,"M")</f>
        <v>0</v>
      </c>
      <c r="BA54" s="57">
        <f>COUNTIF(BA7:BA39,"M")</f>
        <v>0</v>
      </c>
      <c r="BB54" s="57">
        <f>COUNTIF(BB7:BB39,"M")</f>
        <v>0</v>
      </c>
      <c r="BC54" s="57">
        <f>COUNTIF(BC7:BC39,"M")</f>
        <v>0</v>
      </c>
      <c r="BD54" s="57">
        <f>COUNTIF(BD7:BD39,"M")</f>
        <v>0</v>
      </c>
      <c r="BE54" s="57">
        <f>COUNTIF(BE7:BE39,"M")</f>
        <v>0</v>
      </c>
      <c r="BF54" s="57">
        <f>COUNTIF(BF7:BF39,"M")</f>
        <v>0</v>
      </c>
      <c r="BG54" s="57">
        <f>COUNTIF(BG7:BG39,"M")</f>
        <v>0</v>
      </c>
      <c r="BH54" s="57">
        <f>COUNTIF(BH7:BH39,"M")</f>
        <v>0</v>
      </c>
      <c r="BI54" s="57">
        <f>COUNTIF(BI7:BI39,"M")</f>
        <v>0</v>
      </c>
      <c r="BJ54" s="57">
        <f>COUNTIF(BJ7:BJ39,"M")</f>
        <v>0</v>
      </c>
      <c r="BK54" s="57">
        <f>COUNTIF(BK7:BK39,"M")</f>
        <v>0</v>
      </c>
      <c r="BL54" s="57">
        <f>COUNTIF(BL7:BL39,"M")</f>
        <v>0</v>
      </c>
      <c r="BM54" s="57">
        <f>COUNTIF(BM7:BM39,"M")</f>
        <v>0</v>
      </c>
      <c r="BN54" s="57">
        <f>COUNTIF(BN7:BN39,"M")</f>
        <v>0</v>
      </c>
      <c r="BO54" s="57">
        <f>COUNTIF(BO7:BO39,"M")</f>
        <v>0</v>
      </c>
      <c r="BP54" s="63"/>
      <c r="BQ54" s="48"/>
      <c r="BR54" s="54"/>
      <c r="BS54" s="54"/>
      <c r="BT54" s="48"/>
      <c r="BU54" s="48"/>
      <c r="BV54" s="48"/>
      <c r="BW54" s="55"/>
      <c r="BX54" s="1"/>
    </row>
    <row r="55" spans="2:76">
      <c r="B55"/>
      <c r="C55" s="58"/>
      <c r="D55" s="59"/>
      <c r="E55" s="53" t="s">
        <v>32</v>
      </c>
      <c r="F55" s="57">
        <f>COUNTIF(F7:F39,"ABS")</f>
        <v>0</v>
      </c>
      <c r="G55" s="57">
        <f>COUNTIF(G7:G39,"ABS")</f>
        <v>0</v>
      </c>
      <c r="H55" s="57">
        <f>COUNTIF(H7:H39,"ABS")</f>
        <v>0</v>
      </c>
      <c r="I55" s="57">
        <f>COUNTIF(I7:I39,"ABS")</f>
        <v>0</v>
      </c>
      <c r="J55" s="57">
        <f>COUNTIF(J7:J39,"ABS")</f>
        <v>0</v>
      </c>
      <c r="K55" s="57">
        <f>COUNTIF(K7:K39,"ABS")</f>
        <v>0</v>
      </c>
      <c r="L55" s="57">
        <f>COUNTIF(L7:L39,"ABS")</f>
        <v>0</v>
      </c>
      <c r="M55" s="57">
        <f>COUNTIF(M7:M39,"ABS")</f>
        <v>0</v>
      </c>
      <c r="N55" s="57">
        <f>COUNTIF(N7:N39,"ABS")</f>
        <v>0</v>
      </c>
      <c r="O55" s="57">
        <f>COUNTIF(O7:O39,"ABS")</f>
        <v>0</v>
      </c>
      <c r="P55" s="57">
        <f>COUNTIF(P7:P39,"ABS")</f>
        <v>0</v>
      </c>
      <c r="Q55" s="57">
        <f>COUNTIF(Q7:Q39,"ABS")</f>
        <v>0</v>
      </c>
      <c r="R55" s="57">
        <f>COUNTIF(R7:R39,"ABS")</f>
        <v>0</v>
      </c>
      <c r="S55" s="57">
        <f>COUNTIF(S7:S39,"ABS")</f>
        <v>0</v>
      </c>
      <c r="T55" s="57">
        <f>COUNTIF(T7:T39,"ABS")</f>
        <v>0</v>
      </c>
      <c r="U55" s="57">
        <f>COUNTIF(U7:U39,"ABS")</f>
        <v>0</v>
      </c>
      <c r="V55" s="57">
        <f>COUNTIF(V7:V39,"ABS")</f>
        <v>0</v>
      </c>
      <c r="W55" s="57">
        <f>COUNTIF(W7:W39,"ABS")</f>
        <v>0</v>
      </c>
      <c r="X55" s="57">
        <f>COUNTIF(X7:X39,"ABS")</f>
        <v>0</v>
      </c>
      <c r="Y55" s="57">
        <f>COUNTIF(Y7:Y39,"ABS")</f>
        <v>0</v>
      </c>
      <c r="Z55" s="57">
        <f>COUNTIF(Z7:Z39,"ABS")</f>
        <v>0</v>
      </c>
      <c r="AA55" s="57">
        <f>COUNTIF(AA7:AA39,"ABS")</f>
        <v>0</v>
      </c>
      <c r="AB55" s="57">
        <f>COUNTIF(AB7:AB39,"ABS")</f>
        <v>0</v>
      </c>
      <c r="AC55" s="57">
        <f>COUNTIF(AC7:AC39,"ABS")</f>
        <v>0</v>
      </c>
      <c r="AD55" s="57">
        <f>COUNTIF(AD7:AD39,"ABS")</f>
        <v>0</v>
      </c>
      <c r="AE55" s="57">
        <f>COUNTIF(AE7:AE39,"ABS")</f>
        <v>0</v>
      </c>
      <c r="AF55" s="57">
        <f>COUNTIF(AF7:AF39,"ABS")</f>
        <v>0</v>
      </c>
      <c r="AG55" s="57">
        <f>COUNTIF(AG7:AG39,"ABS")</f>
        <v>0</v>
      </c>
      <c r="AH55" s="57">
        <f>COUNTIF(AH7:AH39,"ABS")</f>
        <v>0</v>
      </c>
      <c r="AI55" s="57">
        <f>COUNTIF(AI7:AI39,"ABS")</f>
        <v>0</v>
      </c>
      <c r="AJ55" s="57">
        <f>COUNTIF(AJ7:AJ39,"ABS")</f>
        <v>0</v>
      </c>
      <c r="AK55" s="57">
        <f>COUNTIF(AK7:AK39,"ABS")</f>
        <v>0</v>
      </c>
      <c r="AL55" s="57">
        <f>COUNTIF(AL7:AL39,"ABS")</f>
        <v>0</v>
      </c>
      <c r="AM55" s="57">
        <f>COUNTIF(AM7:AM39,"ABS")</f>
        <v>0</v>
      </c>
      <c r="AN55" s="57">
        <f>COUNTIF(AN7:AN39,"ABS")</f>
        <v>0</v>
      </c>
      <c r="AO55" s="57">
        <f>COUNTIF(AO7:AO39,"ABS")</f>
        <v>0</v>
      </c>
      <c r="AP55" s="57">
        <f>COUNTIF(AP7:AP39,"ABS")</f>
        <v>0</v>
      </c>
      <c r="AQ55" s="57">
        <f>COUNTIF(AQ7:AQ39,"ABS")</f>
        <v>0</v>
      </c>
      <c r="AR55" s="57">
        <f>COUNTIF(AR7:AR39,"ABS")</f>
        <v>0</v>
      </c>
      <c r="AS55" s="57">
        <f>COUNTIF(AS7:AS39,"ABS")</f>
        <v>0</v>
      </c>
      <c r="AT55" s="57">
        <f>COUNTIF(AT7:AT39,"ABS")</f>
        <v>0</v>
      </c>
      <c r="AU55" s="57">
        <f>COUNTIF(AU7:AU39,"ABS")</f>
        <v>0</v>
      </c>
      <c r="AV55" s="57">
        <f>COUNTIF(AV7:AV39,"ABS")</f>
        <v>0</v>
      </c>
      <c r="AW55" s="57">
        <f>COUNTIF(AW7:AW39,"ABS")</f>
        <v>0</v>
      </c>
      <c r="AX55" s="57">
        <f>COUNTIF(AX7:AX39,"ABS")</f>
        <v>0</v>
      </c>
      <c r="AY55" s="57">
        <f>COUNTIF(AY7:AY39,"ABS")</f>
        <v>0</v>
      </c>
      <c r="AZ55" s="57">
        <f>COUNTIF(AZ7:AZ39,"ABS")</f>
        <v>0</v>
      </c>
      <c r="BA55" s="57">
        <f>COUNTIF(BA7:BA39,"ABS")</f>
        <v>0</v>
      </c>
      <c r="BB55" s="57">
        <f>COUNTIF(BB7:BB39,"ABS")</f>
        <v>0</v>
      </c>
      <c r="BC55" s="57">
        <f>COUNTIF(BC7:BC39,"ABS")</f>
        <v>0</v>
      </c>
      <c r="BD55" s="57">
        <f>COUNTIF(BD7:BD39,"ABS")</f>
        <v>0</v>
      </c>
      <c r="BE55" s="57">
        <f>COUNTIF(BE7:BE39,"ABS")</f>
        <v>0</v>
      </c>
      <c r="BF55" s="57">
        <f>COUNTIF(BF7:BF39,"ABS")</f>
        <v>0</v>
      </c>
      <c r="BG55" s="57">
        <f>COUNTIF(BG7:BG39,"ABS")</f>
        <v>0</v>
      </c>
      <c r="BH55" s="57">
        <f>COUNTIF(BH7:BH39,"ABS")</f>
        <v>0</v>
      </c>
      <c r="BI55" s="57">
        <f>COUNTIF(BI7:BI39,"ABS")</f>
        <v>0</v>
      </c>
      <c r="BJ55" s="57">
        <f>COUNTIF(BJ7:BJ39,"ABS")</f>
        <v>0</v>
      </c>
      <c r="BK55" s="57">
        <f>COUNTIF(BK7:BK39,"ABS")</f>
        <v>0</v>
      </c>
      <c r="BL55" s="57">
        <f>COUNTIF(BL7:BL39,"ABS")</f>
        <v>0</v>
      </c>
      <c r="BM55" s="57">
        <f>COUNTIF(BM7:BM39,"ABS")</f>
        <v>0</v>
      </c>
      <c r="BN55" s="57">
        <f>COUNTIF(BN7:BN39,"ABS")</f>
        <v>0</v>
      </c>
      <c r="BO55" s="57">
        <f>COUNTIF(BO7:BO39,"ABS")</f>
        <v>0</v>
      </c>
      <c r="BP55" s="63"/>
      <c r="BQ55" s="48"/>
      <c r="BR55" s="54"/>
      <c r="BS55" s="54"/>
      <c r="BT55" s="48"/>
      <c r="BU55" s="48"/>
      <c r="BV55" s="48"/>
      <c r="BW55" s="55"/>
      <c r="BX55" s="1"/>
    </row>
    <row r="56" spans="2:76">
      <c r="B56"/>
      <c r="C56" s="58"/>
      <c r="D56" s="59"/>
      <c r="E56" s="53" t="s">
        <v>33</v>
      </c>
      <c r="F56" s="57">
        <f>COUNTIF(F7:F39,"DAC")</f>
        <v>0</v>
      </c>
      <c r="G56" s="57">
        <f>COUNTIF(G7:G39,"DAC")</f>
        <v>0</v>
      </c>
      <c r="H56" s="57">
        <f>COUNTIF(H7:H39,"DAC")</f>
        <v>0</v>
      </c>
      <c r="I56" s="57">
        <f>COUNTIF(I7:I39,"DAC")</f>
        <v>0</v>
      </c>
      <c r="J56" s="57">
        <f>COUNTIF(J7:J39,"DAC")</f>
        <v>0</v>
      </c>
      <c r="K56" s="57">
        <f>COUNTIF(K7:K39,"DAC")</f>
        <v>0</v>
      </c>
      <c r="L56" s="57">
        <f>COUNTIF(L7:L39,"DAC")</f>
        <v>0</v>
      </c>
      <c r="M56" s="57">
        <f>COUNTIF(M7:M39,"DAC")</f>
        <v>0</v>
      </c>
      <c r="N56" s="57">
        <f>COUNTIF(N7:N39,"DAC")</f>
        <v>0</v>
      </c>
      <c r="O56" s="57">
        <f>COUNTIF(O7:O39,"DAC")</f>
        <v>0</v>
      </c>
      <c r="P56" s="57">
        <f>COUNTIF(P7:P39,"DAC")</f>
        <v>0</v>
      </c>
      <c r="Q56" s="57">
        <f>COUNTIF(Q7:Q39,"DAC")</f>
        <v>0</v>
      </c>
      <c r="R56" s="57">
        <f>COUNTIF(R7:R39,"DAC")</f>
        <v>0</v>
      </c>
      <c r="S56" s="57">
        <f>COUNTIF(S7:S39,"DAC")</f>
        <v>0</v>
      </c>
      <c r="T56" s="57">
        <f>COUNTIF(T7:T39,"DAC")</f>
        <v>0</v>
      </c>
      <c r="U56" s="57">
        <f>COUNTIF(U7:U39,"DAC")</f>
        <v>0</v>
      </c>
      <c r="V56" s="57">
        <f>COUNTIF(V7:V39,"DAC")</f>
        <v>0</v>
      </c>
      <c r="W56" s="57">
        <f>COUNTIF(W7:W39,"DAC")</f>
        <v>0</v>
      </c>
      <c r="X56" s="57">
        <f>COUNTIF(X7:X39,"DAC")</f>
        <v>0</v>
      </c>
      <c r="Y56" s="57">
        <f>COUNTIF(Y7:Y39,"DAC")</f>
        <v>0</v>
      </c>
      <c r="Z56" s="57">
        <f>COUNTIF(Z7:Z39,"DAC")</f>
        <v>0</v>
      </c>
      <c r="AA56" s="57">
        <f>COUNTIF(AA7:AA39,"DAC")</f>
        <v>0</v>
      </c>
      <c r="AB56" s="57">
        <f>COUNTIF(AB7:AB39,"DAC")</f>
        <v>0</v>
      </c>
      <c r="AC56" s="57">
        <f>COUNTIF(AC7:AC39,"DAC")</f>
        <v>0</v>
      </c>
      <c r="AD56" s="57">
        <f>COUNTIF(AD7:AD39,"DAC")</f>
        <v>0</v>
      </c>
      <c r="AE56" s="57">
        <f>COUNTIF(AE7:AE39,"DAC")</f>
        <v>0</v>
      </c>
      <c r="AF56" s="57">
        <f>COUNTIF(AF7:AF39,"DAC")</f>
        <v>0</v>
      </c>
      <c r="AG56" s="57">
        <f>COUNTIF(AG7:AG39,"DAC")</f>
        <v>0</v>
      </c>
      <c r="AH56" s="57">
        <f>COUNTIF(AH7:AH39,"DAC")</f>
        <v>0</v>
      </c>
      <c r="AI56" s="57">
        <f>COUNTIF(AI7:AI39,"DAC")</f>
        <v>0</v>
      </c>
      <c r="AJ56" s="57">
        <f>COUNTIF(AJ7:AJ39,"DAC")</f>
        <v>0</v>
      </c>
      <c r="AK56" s="57">
        <f>COUNTIF(AK7:AK39,"DAC")</f>
        <v>0</v>
      </c>
      <c r="AL56" s="57">
        <f>COUNTIF(AL7:AL39,"DAC")</f>
        <v>0</v>
      </c>
      <c r="AM56" s="57">
        <f>COUNTIF(AM7:AM39,"DAC")</f>
        <v>0</v>
      </c>
      <c r="AN56" s="57">
        <f>COUNTIF(AN7:AN39,"DAC")</f>
        <v>0</v>
      </c>
      <c r="AO56" s="57">
        <f>COUNTIF(AO7:AO39,"DAC")</f>
        <v>0</v>
      </c>
      <c r="AP56" s="57">
        <f>COUNTIF(AP7:AP39,"DAC")</f>
        <v>0</v>
      </c>
      <c r="AQ56" s="57">
        <f>COUNTIF(AQ7:AQ39,"DAC")</f>
        <v>0</v>
      </c>
      <c r="AR56" s="57">
        <f>COUNTIF(AR7:AR39,"DAC")</f>
        <v>0</v>
      </c>
      <c r="AS56" s="57">
        <f>COUNTIF(AS7:AS39,"DAC")</f>
        <v>0</v>
      </c>
      <c r="AT56" s="57">
        <f>COUNTIF(AT7:AT39,"DAC")</f>
        <v>0</v>
      </c>
      <c r="AU56" s="57">
        <f>COUNTIF(AU7:AU39,"DAC")</f>
        <v>0</v>
      </c>
      <c r="AV56" s="57">
        <f>COUNTIF(AV7:AV39,"DAC")</f>
        <v>0</v>
      </c>
      <c r="AW56" s="57">
        <f>COUNTIF(AW7:AW39,"DAC")</f>
        <v>0</v>
      </c>
      <c r="AX56" s="57">
        <f>COUNTIF(AX7:AX39,"DAC")</f>
        <v>0</v>
      </c>
      <c r="AY56" s="57">
        <f>COUNTIF(AY7:AY39,"DAC")</f>
        <v>0</v>
      </c>
      <c r="AZ56" s="57">
        <f>COUNTIF(AZ7:AZ39,"DAC")</f>
        <v>0</v>
      </c>
      <c r="BA56" s="57">
        <f>COUNTIF(BA7:BA39,"DAC")</f>
        <v>0</v>
      </c>
      <c r="BB56" s="57">
        <f>COUNTIF(BB7:BB39,"DAC")</f>
        <v>0</v>
      </c>
      <c r="BC56" s="57">
        <f>COUNTIF(BC7:BC39,"DAC")</f>
        <v>0</v>
      </c>
      <c r="BD56" s="57">
        <f>COUNTIF(BD7:BD39,"DAC")</f>
        <v>0</v>
      </c>
      <c r="BE56" s="57">
        <f>COUNTIF(BE7:BE39,"DAC")</f>
        <v>0</v>
      </c>
      <c r="BF56" s="57">
        <f>COUNTIF(BF7:BF39,"DAC")</f>
        <v>0</v>
      </c>
      <c r="BG56" s="57">
        <f>COUNTIF(BG7:BG39,"DAC")</f>
        <v>0</v>
      </c>
      <c r="BH56" s="57">
        <f>COUNTIF(BH7:BH39,"DAC")</f>
        <v>0</v>
      </c>
      <c r="BI56" s="57">
        <f>COUNTIF(BI7:BI39,"DAC")</f>
        <v>0</v>
      </c>
      <c r="BJ56" s="57">
        <f>COUNTIF(BJ7:BJ39,"DAC")</f>
        <v>0</v>
      </c>
      <c r="BK56" s="57">
        <f>COUNTIF(BK7:BK39,"DAC")</f>
        <v>0</v>
      </c>
      <c r="BL56" s="57">
        <f>COUNTIF(BL7:BL39,"DAC")</f>
        <v>0</v>
      </c>
      <c r="BM56" s="57">
        <f>COUNTIF(BM7:BM39,"DAC")</f>
        <v>0</v>
      </c>
      <c r="BN56" s="57">
        <f>COUNTIF(BN7:BN39,"DAC")</f>
        <v>0</v>
      </c>
      <c r="BO56" s="57">
        <f>COUNTIF(BO7:BO39,"DAC")</f>
        <v>0</v>
      </c>
      <c r="BP56" s="63"/>
      <c r="BQ56" s="48"/>
      <c r="BR56" s="54"/>
      <c r="BS56" s="54"/>
      <c r="BT56" s="48"/>
      <c r="BU56" s="48"/>
      <c r="BV56" s="48"/>
      <c r="BW56" s="55"/>
      <c r="BX56" s="1"/>
    </row>
    <row r="57" spans="2:76">
      <c r="B57"/>
      <c r="C57" s="58"/>
      <c r="D57" s="59"/>
      <c r="E57" s="64"/>
      <c r="I57" s="63"/>
      <c r="O57" s="63"/>
      <c r="P57" s="63"/>
      <c r="Q57" s="63"/>
      <c r="R57" s="63"/>
      <c r="S57" s="63"/>
      <c r="T57" s="63"/>
      <c r="U57" s="65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  <c r="BH57" s="63"/>
      <c r="BI57" s="63"/>
      <c r="BJ57" s="63"/>
      <c r="BK57" s="63"/>
      <c r="BL57" s="63"/>
      <c r="BM57" s="63"/>
      <c r="BN57" s="63"/>
      <c r="BO57" s="63"/>
      <c r="BP57" s="63"/>
      <c r="BQ57" s="48"/>
      <c r="BR57" s="54"/>
      <c r="BS57" s="54"/>
      <c r="BT57" s="48"/>
      <c r="BU57" s="48"/>
      <c r="BV57" s="48"/>
      <c r="BW57" s="55"/>
      <c r="BX57" s="1"/>
    </row>
    <row r="58" spans="2:76">
      <c r="B58"/>
      <c r="D58" s="59"/>
      <c r="E58" s="64"/>
      <c r="I58" s="63"/>
      <c r="N58" s="63"/>
      <c r="O58" s="63"/>
      <c r="P58" s="63"/>
      <c r="Q58" s="63"/>
      <c r="R58" s="63"/>
      <c r="S58" s="63"/>
      <c r="T58" s="63"/>
      <c r="U58" s="65"/>
      <c r="V58" s="63"/>
      <c r="W58" s="63"/>
      <c r="X58" s="63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  <c r="BH58" s="63"/>
      <c r="BI58" s="63"/>
      <c r="BJ58" s="63"/>
      <c r="BK58" s="63"/>
      <c r="BL58" s="63"/>
      <c r="BM58" s="63"/>
      <c r="BN58" s="63"/>
      <c r="BO58" s="63"/>
      <c r="BP58" s="63"/>
      <c r="BQ58" s="48"/>
      <c r="BR58" s="54"/>
      <c r="BS58" s="54"/>
      <c r="BT58" s="48"/>
      <c r="BU58" s="48"/>
      <c r="BV58" s="48"/>
      <c r="BW58" s="55"/>
      <c r="BX58" s="1"/>
    </row>
    <row r="59" spans="2:76">
      <c r="B59"/>
      <c r="C59" s="59"/>
      <c r="D59" s="59"/>
      <c r="E59" s="64"/>
      <c r="I59" s="63"/>
      <c r="N59" s="63"/>
      <c r="O59" s="63"/>
      <c r="P59" s="63"/>
      <c r="Q59" s="63"/>
      <c r="R59" s="63"/>
      <c r="S59" s="63"/>
      <c r="T59" s="63"/>
      <c r="U59" s="65"/>
      <c r="V59" s="63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  <c r="BH59" s="63"/>
      <c r="BI59" s="63"/>
      <c r="BJ59" s="63"/>
      <c r="BK59" s="63"/>
      <c r="BL59" s="63"/>
      <c r="BM59" s="63"/>
      <c r="BN59" s="63"/>
      <c r="BO59" s="63"/>
      <c r="BP59" s="63"/>
      <c r="BQ59" s="48"/>
      <c r="BR59" s="54"/>
      <c r="BS59" s="54"/>
      <c r="BT59" s="48"/>
      <c r="BU59" s="48"/>
      <c r="BV59" s="48"/>
      <c r="BW59" s="55"/>
      <c r="BX59" s="1"/>
    </row>
    <row r="60" spans="2:76">
      <c r="B60"/>
      <c r="C60" s="59"/>
      <c r="D60" s="59"/>
      <c r="E60" s="64"/>
      <c r="I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  <c r="BH60" s="63"/>
      <c r="BI60" s="63"/>
      <c r="BJ60" s="63"/>
      <c r="BK60" s="63"/>
      <c r="BL60" s="63"/>
      <c r="BM60" s="63"/>
      <c r="BN60" s="63"/>
      <c r="BO60" s="63"/>
      <c r="BP60" s="63"/>
      <c r="BQ60" s="48"/>
      <c r="BR60" s="54"/>
      <c r="BS60" s="54"/>
      <c r="BT60" s="48"/>
      <c r="BU60" s="48"/>
      <c r="BV60" s="48"/>
      <c r="BW60" s="55"/>
      <c r="BX60" s="1"/>
    </row>
    <row r="61" spans="2:76">
      <c r="B61"/>
      <c r="C61" s="59"/>
      <c r="D61" s="59"/>
      <c r="E61" s="64"/>
      <c r="F61" s="63"/>
      <c r="H61" s="63"/>
      <c r="I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48"/>
      <c r="BR61" s="54"/>
      <c r="BS61" s="54"/>
      <c r="BT61" s="48"/>
      <c r="BU61" s="48"/>
      <c r="BV61" s="48"/>
      <c r="BW61" s="55"/>
      <c r="BX61" s="1"/>
    </row>
    <row r="62" spans="2:76">
      <c r="B62"/>
      <c r="I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  <c r="BH62" s="63"/>
      <c r="BI62" s="63"/>
      <c r="BJ62" s="63"/>
      <c r="BK62" s="63"/>
      <c r="BL62" s="63"/>
      <c r="BM62" s="63"/>
      <c r="BN62" s="63"/>
      <c r="BO62" s="63"/>
      <c r="BP62" s="63"/>
      <c r="BQ62" s="48"/>
      <c r="BR62" s="54"/>
      <c r="BS62" s="54"/>
      <c r="BT62" s="48"/>
      <c r="BU62" s="48"/>
      <c r="BV62" s="48"/>
      <c r="BW62" s="55"/>
      <c r="BX62" s="1"/>
    </row>
    <row r="63" spans="2:76">
      <c r="B63"/>
      <c r="I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  <c r="BH63" s="63"/>
      <c r="BI63" s="63"/>
      <c r="BJ63" s="63"/>
      <c r="BK63" s="63"/>
      <c r="BL63" s="63"/>
      <c r="BM63" s="63"/>
      <c r="BN63" s="63"/>
      <c r="BO63" s="63"/>
      <c r="BP63" s="63"/>
      <c r="BQ63" s="48"/>
      <c r="BR63" s="54"/>
      <c r="BS63" s="54"/>
      <c r="BT63" s="48"/>
      <c r="BU63" s="48"/>
      <c r="BV63" s="48"/>
      <c r="BW63" s="55"/>
      <c r="BX63" s="1"/>
    </row>
    <row r="64" spans="2:76">
      <c r="B64"/>
      <c r="C64"/>
      <c r="E64"/>
      <c r="I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  <c r="BH64" s="63"/>
      <c r="BI64" s="63"/>
      <c r="BJ64" s="63"/>
      <c r="BK64" s="63"/>
      <c r="BL64" s="63"/>
      <c r="BM64" s="63"/>
      <c r="BN64" s="63"/>
      <c r="BO64" s="63"/>
      <c r="BP64" s="63"/>
      <c r="BQ64" s="48"/>
      <c r="BR64" s="54"/>
      <c r="BS64" s="54"/>
      <c r="BT64" s="48"/>
      <c r="BU64" s="48"/>
      <c r="BV64" s="48"/>
      <c r="BW64" s="55"/>
      <c r="BX64" s="1"/>
    </row>
    <row r="65" spans="2:76">
      <c r="B65"/>
      <c r="C65"/>
      <c r="E65"/>
      <c r="I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  <c r="BI65" s="63"/>
      <c r="BJ65" s="63"/>
      <c r="BK65" s="63"/>
      <c r="BL65" s="63"/>
      <c r="BM65" s="63"/>
      <c r="BN65" s="63"/>
      <c r="BO65" s="63"/>
      <c r="BP65" s="63"/>
      <c r="BQ65" s="48"/>
      <c r="BR65" s="54"/>
      <c r="BS65" s="54"/>
      <c r="BT65" s="48"/>
      <c r="BU65" s="48"/>
      <c r="BV65" s="48"/>
      <c r="BW65" s="55"/>
      <c r="BX65" s="1"/>
    </row>
    <row r="66" spans="2:76">
      <c r="B66"/>
      <c r="C66"/>
      <c r="E66"/>
      <c r="I66" s="63"/>
      <c r="N66" s="63"/>
      <c r="O66" s="63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  <c r="BH66" s="63"/>
      <c r="BI66" s="63"/>
      <c r="BJ66" s="63"/>
      <c r="BK66" s="63"/>
      <c r="BL66" s="63"/>
      <c r="BM66" s="63"/>
      <c r="BN66" s="63"/>
      <c r="BO66" s="63"/>
      <c r="BP66" s="63"/>
      <c r="BQ66" s="48"/>
      <c r="BR66" s="54"/>
      <c r="BS66" s="54"/>
      <c r="BT66" s="48"/>
      <c r="BU66" s="48"/>
      <c r="BV66" s="48"/>
      <c r="BW66" s="55"/>
      <c r="BX66" s="1"/>
    </row>
    <row r="67" spans="2:76">
      <c r="B67"/>
      <c r="C67"/>
      <c r="E67"/>
      <c r="I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1"/>
      <c r="BR67" s="1"/>
      <c r="BS67" s="1"/>
      <c r="BT67" s="1"/>
      <c r="BU67" s="1"/>
      <c r="BV67" s="48"/>
      <c r="BW67" s="55"/>
      <c r="BX67" s="1"/>
    </row>
  </sheetData>
  <mergeCells count="34">
    <mergeCell ref="BN5:BO5"/>
    <mergeCell ref="BV5:BW5"/>
    <mergeCell ref="A7:A13"/>
    <mergeCell ref="A14:A34"/>
    <mergeCell ref="BB5:BC5"/>
    <mergeCell ref="BD5:BE5"/>
    <mergeCell ref="BF5:BG5"/>
    <mergeCell ref="BH5:BI5"/>
    <mergeCell ref="BJ5:BK5"/>
    <mergeCell ref="BL5:BM5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F5:G5"/>
    <mergeCell ref="H5:I5"/>
    <mergeCell ref="J5:K5"/>
    <mergeCell ref="L5:M5"/>
    <mergeCell ref="N5:O5"/>
    <mergeCell ref="P5:Q5"/>
  </mergeCells>
  <conditionalFormatting sqref="F7:BO39">
    <cfRule type="cellIs" dxfId="12" priority="6" operator="equal">
      <formula>"dofv"</formula>
    </cfRule>
    <cfRule type="cellIs" dxfId="11" priority="7" operator="equal">
      <formula>"dsav"</formula>
    </cfRule>
    <cfRule type="cellIs" dxfId="10" priority="8" operator="equal">
      <formula>"dcav"</formula>
    </cfRule>
    <cfRule type="cellIs" dxfId="9" priority="9" operator="equal">
      <formula>"dsov"</formula>
    </cfRule>
    <cfRule type="cellIs" dxfId="8" priority="10" operator="equal">
      <formula>"PA"</formula>
    </cfRule>
    <cfRule type="cellIs" dxfId="7" priority="11" operator="equal">
      <formula>"M"</formula>
    </cfRule>
    <cfRule type="cellIs" dxfId="6" priority="12" operator="equal">
      <formula>"V"</formula>
    </cfRule>
    <cfRule type="cellIs" dxfId="5" priority="13" operator="equal">
      <formula>"P"</formula>
    </cfRule>
  </conditionalFormatting>
  <conditionalFormatting sqref="D11">
    <cfRule type="cellIs" dxfId="4" priority="5" stopIfTrue="1" operator="equal">
      <formula>"OTAU"</formula>
    </cfRule>
  </conditionalFormatting>
  <conditionalFormatting sqref="D7:D10 D12">
    <cfRule type="cellIs" dxfId="3" priority="4" stopIfTrue="1" operator="equal">
      <formula>#REF!</formula>
    </cfRule>
  </conditionalFormatting>
  <conditionalFormatting sqref="BP7:BP13">
    <cfRule type="cellIs" dxfId="2" priority="2" operator="lessThan">
      <formula>12</formula>
    </cfRule>
    <cfRule type="cellIs" dxfId="1" priority="3" operator="greaterThan">
      <formula>12</formula>
    </cfRule>
  </conditionalFormatting>
  <conditionalFormatting sqref="BQ14:BQ39">
    <cfRule type="cellIs" dxfId="0" priority="1" operator="greaterThan">
      <formula>5</formula>
    </cfRule>
  </conditionalFormatting>
  <dataValidations count="2">
    <dataValidation type="list" allowBlank="1" showInputMessage="1" showErrorMessage="1" sqref="F7:BO39">
      <formula1>gardes</formula1>
    </dataValidation>
    <dataValidation type="list" allowBlank="1" showInputMessage="1" showErrorMessage="1" sqref="BX14:BX15 BX24:BX39">
      <formula1>Taux_Horaires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K29"/>
  <sheetViews>
    <sheetView topLeftCell="A3" workbookViewId="0">
      <selection activeCell="B7" sqref="B7:BK25"/>
    </sheetView>
  </sheetViews>
  <sheetFormatPr baseColWidth="10" defaultRowHeight="15"/>
  <cols>
    <col min="1" max="1" width="17.7109375" style="3" bestFit="1" customWidth="1"/>
    <col min="2" max="63" width="3.5703125" customWidth="1"/>
  </cols>
  <sheetData>
    <row r="1" spans="1:63" ht="15.75" thickBot="1"/>
    <row r="2" spans="1:63">
      <c r="B2" s="66" t="s">
        <v>34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8"/>
    </row>
    <row r="3" spans="1:63" ht="15.75" thickBot="1"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0"/>
      <c r="BJ3" s="70"/>
      <c r="BK3" s="71"/>
    </row>
    <row r="4" spans="1:63">
      <c r="B4" s="72">
        <v>1</v>
      </c>
      <c r="C4" s="72"/>
      <c r="D4" s="72">
        <v>2</v>
      </c>
      <c r="E4" s="72"/>
      <c r="F4" s="72">
        <v>3</v>
      </c>
      <c r="G4" s="72"/>
      <c r="H4" s="72">
        <v>4</v>
      </c>
      <c r="I4" s="72"/>
      <c r="J4" s="72">
        <v>5</v>
      </c>
      <c r="K4" s="72"/>
      <c r="L4" s="72">
        <v>6</v>
      </c>
      <c r="M4" s="72"/>
      <c r="N4" s="72">
        <v>7</v>
      </c>
      <c r="O4" s="72"/>
      <c r="P4" s="72">
        <v>8</v>
      </c>
      <c r="Q4" s="72"/>
      <c r="R4" s="72">
        <v>9</v>
      </c>
      <c r="S4" s="72"/>
      <c r="T4" s="72">
        <v>10</v>
      </c>
      <c r="U4" s="72"/>
      <c r="V4" s="72">
        <v>11</v>
      </c>
      <c r="W4" s="72"/>
      <c r="X4" s="72">
        <v>12</v>
      </c>
      <c r="Y4" s="72"/>
      <c r="Z4" s="72">
        <v>13</v>
      </c>
      <c r="AA4" s="72"/>
      <c r="AB4" s="72">
        <v>14</v>
      </c>
      <c r="AC4" s="72"/>
      <c r="AD4" s="72">
        <v>15</v>
      </c>
      <c r="AE4" s="72"/>
      <c r="AF4" s="73">
        <v>16</v>
      </c>
      <c r="AG4" s="73"/>
      <c r="AH4" s="73">
        <v>17</v>
      </c>
      <c r="AI4" s="73"/>
      <c r="AJ4" s="72">
        <v>18</v>
      </c>
      <c r="AK4" s="72"/>
      <c r="AL4" s="72">
        <v>19</v>
      </c>
      <c r="AM4" s="72"/>
      <c r="AN4" s="72">
        <v>20</v>
      </c>
      <c r="AO4" s="72"/>
      <c r="AP4" s="72">
        <v>21</v>
      </c>
      <c r="AQ4" s="72"/>
      <c r="AR4" s="72">
        <v>22</v>
      </c>
      <c r="AS4" s="72"/>
      <c r="AT4" s="72">
        <v>23</v>
      </c>
      <c r="AU4" s="72"/>
      <c r="AV4" s="72">
        <v>24</v>
      </c>
      <c r="AW4" s="72"/>
      <c r="AX4" s="72">
        <v>25</v>
      </c>
      <c r="AY4" s="72"/>
      <c r="AZ4" s="72">
        <v>26</v>
      </c>
      <c r="BA4" s="72"/>
      <c r="BB4" s="72">
        <v>27</v>
      </c>
      <c r="BC4" s="72"/>
      <c r="BD4" s="72">
        <v>28</v>
      </c>
      <c r="BE4" s="72"/>
      <c r="BF4" s="72">
        <v>29</v>
      </c>
      <c r="BG4" s="72"/>
      <c r="BH4" s="72">
        <v>30</v>
      </c>
      <c r="BI4" s="72"/>
      <c r="BJ4" s="72">
        <v>31</v>
      </c>
      <c r="BK4" s="72"/>
    </row>
    <row r="5" spans="1:63">
      <c r="A5" s="3" t="s">
        <v>36</v>
      </c>
      <c r="B5" s="74" t="s">
        <v>7</v>
      </c>
      <c r="C5" s="75" t="s">
        <v>8</v>
      </c>
      <c r="D5" s="74" t="s">
        <v>7</v>
      </c>
      <c r="E5" s="75" t="s">
        <v>8</v>
      </c>
      <c r="F5" s="74" t="s">
        <v>7</v>
      </c>
      <c r="G5" s="75" t="s">
        <v>8</v>
      </c>
      <c r="H5" s="74" t="s">
        <v>7</v>
      </c>
      <c r="I5" s="75" t="s">
        <v>8</v>
      </c>
      <c r="J5" s="74" t="s">
        <v>7</v>
      </c>
      <c r="K5" s="75" t="s">
        <v>8</v>
      </c>
      <c r="L5" s="74" t="s">
        <v>7</v>
      </c>
      <c r="M5" s="75" t="s">
        <v>8</v>
      </c>
      <c r="N5" s="74" t="s">
        <v>7</v>
      </c>
      <c r="O5" s="75" t="s">
        <v>8</v>
      </c>
      <c r="P5" s="74" t="s">
        <v>7</v>
      </c>
      <c r="Q5" s="75" t="s">
        <v>8</v>
      </c>
      <c r="R5" s="74" t="s">
        <v>7</v>
      </c>
      <c r="S5" s="75" t="s">
        <v>8</v>
      </c>
      <c r="T5" s="74" t="s">
        <v>7</v>
      </c>
      <c r="U5" s="75" t="s">
        <v>8</v>
      </c>
      <c r="V5" s="74" t="s">
        <v>7</v>
      </c>
      <c r="W5" s="75" t="s">
        <v>8</v>
      </c>
      <c r="X5" s="74" t="s">
        <v>7</v>
      </c>
      <c r="Y5" s="75" t="s">
        <v>8</v>
      </c>
      <c r="Z5" s="74" t="s">
        <v>7</v>
      </c>
      <c r="AA5" s="75" t="s">
        <v>8</v>
      </c>
      <c r="AB5" s="74" t="s">
        <v>7</v>
      </c>
      <c r="AC5" s="75" t="s">
        <v>8</v>
      </c>
      <c r="AD5" s="74" t="s">
        <v>7</v>
      </c>
      <c r="AE5" s="75" t="s">
        <v>8</v>
      </c>
      <c r="AF5" s="74" t="s">
        <v>7</v>
      </c>
      <c r="AG5" s="75" t="s">
        <v>8</v>
      </c>
      <c r="AH5" s="74" t="s">
        <v>7</v>
      </c>
      <c r="AI5" s="75" t="s">
        <v>8</v>
      </c>
      <c r="AJ5" s="74" t="s">
        <v>7</v>
      </c>
      <c r="AK5" s="75" t="s">
        <v>8</v>
      </c>
      <c r="AL5" s="74" t="s">
        <v>7</v>
      </c>
      <c r="AM5" s="75" t="s">
        <v>8</v>
      </c>
      <c r="AN5" s="74" t="s">
        <v>7</v>
      </c>
      <c r="AO5" s="75" t="s">
        <v>8</v>
      </c>
      <c r="AP5" s="74" t="s">
        <v>7</v>
      </c>
      <c r="AQ5" s="75" t="s">
        <v>8</v>
      </c>
      <c r="AR5" s="74" t="s">
        <v>7</v>
      </c>
      <c r="AS5" s="75" t="s">
        <v>8</v>
      </c>
      <c r="AT5" s="74" t="s">
        <v>7</v>
      </c>
      <c r="AU5" s="75" t="s">
        <v>8</v>
      </c>
      <c r="AV5" s="74" t="s">
        <v>7</v>
      </c>
      <c r="AW5" s="75" t="s">
        <v>8</v>
      </c>
      <c r="AX5" s="74" t="s">
        <v>7</v>
      </c>
      <c r="AY5" s="75" t="s">
        <v>8</v>
      </c>
      <c r="AZ5" s="74" t="s">
        <v>7</v>
      </c>
      <c r="BA5" s="75" t="s">
        <v>8</v>
      </c>
      <c r="BB5" s="74" t="s">
        <v>7</v>
      </c>
      <c r="BC5" s="75" t="s">
        <v>8</v>
      </c>
      <c r="BD5" s="74" t="s">
        <v>7</v>
      </c>
      <c r="BE5" s="75" t="s">
        <v>8</v>
      </c>
      <c r="BF5" s="74" t="s">
        <v>7</v>
      </c>
      <c r="BG5" s="75" t="s">
        <v>8</v>
      </c>
      <c r="BH5" s="74" t="s">
        <v>7</v>
      </c>
      <c r="BI5" s="75" t="s">
        <v>8</v>
      </c>
      <c r="BJ5" s="74" t="s">
        <v>7</v>
      </c>
      <c r="BK5" s="75" t="s">
        <v>8</v>
      </c>
    </row>
    <row r="6" spans="1:63">
      <c r="A6" s="76" t="s">
        <v>37</v>
      </c>
      <c r="B6" s="11">
        <f>'Tableau mensuel informatique'!F46</f>
        <v>3</v>
      </c>
      <c r="C6" s="11">
        <f>'Tableau mensuel informatique'!G46</f>
        <v>2</v>
      </c>
      <c r="D6" s="11">
        <f>[2]Ajaccio!H243</f>
        <v>0</v>
      </c>
      <c r="E6" s="11">
        <f>[2]Ajaccio!I243</f>
        <v>0</v>
      </c>
      <c r="F6" s="11">
        <f>[2]Ajaccio!J243</f>
        <v>0</v>
      </c>
      <c r="G6" s="11">
        <f>[2]Ajaccio!K243</f>
        <v>0</v>
      </c>
      <c r="H6" s="11">
        <f>[2]Ajaccio!L243</f>
        <v>0</v>
      </c>
      <c r="I6" s="11">
        <f>[2]Ajaccio!M243</f>
        <v>0</v>
      </c>
      <c r="J6" s="11">
        <f>[2]Ajaccio!N243</f>
        <v>0</v>
      </c>
      <c r="K6" s="11">
        <f>[2]Ajaccio!O243</f>
        <v>0</v>
      </c>
      <c r="L6" s="11">
        <f>[2]Ajaccio!P243</f>
        <v>0</v>
      </c>
      <c r="M6" s="11">
        <f>[2]Ajaccio!Q243</f>
        <v>0</v>
      </c>
      <c r="N6" s="11">
        <f>[2]Ajaccio!R243</f>
        <v>0</v>
      </c>
      <c r="O6" s="11">
        <f>[2]Ajaccio!S243</f>
        <v>0</v>
      </c>
      <c r="P6" s="11">
        <f>[2]Ajaccio!T243</f>
        <v>0</v>
      </c>
      <c r="Q6" s="11">
        <f>[2]Ajaccio!U243</f>
        <v>0</v>
      </c>
      <c r="R6" s="11">
        <f>[2]Ajaccio!V243</f>
        <v>0</v>
      </c>
      <c r="S6" s="11">
        <f>[2]Ajaccio!W243</f>
        <v>0</v>
      </c>
      <c r="T6" s="11">
        <f>[2]Ajaccio!X243</f>
        <v>0</v>
      </c>
      <c r="U6" s="11">
        <f>[2]Ajaccio!Y243</f>
        <v>0</v>
      </c>
      <c r="V6" s="11">
        <f>[2]Ajaccio!Z243</f>
        <v>0</v>
      </c>
      <c r="W6" s="11">
        <f>[2]Ajaccio!AA243</f>
        <v>0</v>
      </c>
      <c r="X6" s="11">
        <f>[2]Ajaccio!AB243</f>
        <v>0</v>
      </c>
      <c r="Y6" s="11">
        <f>[2]Ajaccio!AC243</f>
        <v>0</v>
      </c>
      <c r="Z6" s="11">
        <f>[2]Ajaccio!AD243</f>
        <v>0</v>
      </c>
      <c r="AA6" s="11">
        <f>[2]Ajaccio!AE243</f>
        <v>0</v>
      </c>
      <c r="AB6" s="11">
        <f>[2]Ajaccio!AF243</f>
        <v>0</v>
      </c>
      <c r="AC6" s="11">
        <f>[2]Ajaccio!AG243</f>
        <v>0</v>
      </c>
      <c r="AD6" s="11">
        <f>[2]Ajaccio!AH243</f>
        <v>0</v>
      </c>
      <c r="AE6" s="11">
        <f>[2]Ajaccio!AI243</f>
        <v>0</v>
      </c>
      <c r="AF6" s="11">
        <f>[2]Ajaccio!AJ243</f>
        <v>0</v>
      </c>
      <c r="AG6" s="11">
        <f>[2]Ajaccio!AK243</f>
        <v>0</v>
      </c>
      <c r="AH6" s="11">
        <f>[2]Ajaccio!AL243</f>
        <v>0</v>
      </c>
      <c r="AI6" s="11">
        <f>[2]Ajaccio!AM243</f>
        <v>0</v>
      </c>
      <c r="AJ6" s="11">
        <f>[2]Ajaccio!AN243</f>
        <v>0</v>
      </c>
      <c r="AK6" s="11">
        <f>[2]Ajaccio!AO243</f>
        <v>0</v>
      </c>
      <c r="AL6" s="11">
        <f>[2]Ajaccio!AP243</f>
        <v>0</v>
      </c>
      <c r="AM6" s="11">
        <f>[2]Ajaccio!AQ243</f>
        <v>0</v>
      </c>
      <c r="AN6" s="11">
        <f>[2]Ajaccio!AR243</f>
        <v>0</v>
      </c>
      <c r="AO6" s="11">
        <f>[2]Ajaccio!AS243</f>
        <v>0</v>
      </c>
      <c r="AP6" s="11">
        <f>[2]Ajaccio!AT243</f>
        <v>0</v>
      </c>
      <c r="AQ6" s="11">
        <f>[2]Ajaccio!AU243</f>
        <v>0</v>
      </c>
      <c r="AR6" s="11">
        <f>[2]Ajaccio!AV243</f>
        <v>0</v>
      </c>
      <c r="AS6" s="11">
        <f>[2]Ajaccio!AW243</f>
        <v>0</v>
      </c>
      <c r="AT6" s="11">
        <f>[2]Ajaccio!AX243</f>
        <v>0</v>
      </c>
      <c r="AU6" s="11">
        <f>[2]Ajaccio!AY243</f>
        <v>0</v>
      </c>
      <c r="AV6" s="11">
        <f>[2]Ajaccio!AZ243</f>
        <v>0</v>
      </c>
      <c r="AW6" s="11">
        <f>[2]Ajaccio!BA243</f>
        <v>0</v>
      </c>
      <c r="AX6" s="11">
        <f>[2]Ajaccio!BB243</f>
        <v>0</v>
      </c>
      <c r="AY6" s="11">
        <f>[2]Ajaccio!BC243</f>
        <v>0</v>
      </c>
      <c r="AZ6" s="11">
        <f>[2]Ajaccio!BD243</f>
        <v>0</v>
      </c>
      <c r="BA6" s="11">
        <f>[2]Ajaccio!BE243</f>
        <v>0</v>
      </c>
      <c r="BB6" s="11">
        <f>[2]Ajaccio!BF243</f>
        <v>0</v>
      </c>
      <c r="BC6" s="11">
        <f>[2]Ajaccio!BG243</f>
        <v>0</v>
      </c>
      <c r="BD6" s="11">
        <f>[2]Ajaccio!BH243</f>
        <v>0</v>
      </c>
      <c r="BE6" s="11">
        <f>[2]Ajaccio!BI243</f>
        <v>0</v>
      </c>
      <c r="BF6" s="11">
        <f>[2]Ajaccio!BJ243</f>
        <v>0</v>
      </c>
      <c r="BG6" s="11">
        <f>[2]Ajaccio!BK243</f>
        <v>0</v>
      </c>
      <c r="BH6" s="11">
        <f>[2]Ajaccio!BN243</f>
        <v>0</v>
      </c>
      <c r="BI6" s="11">
        <f>[2]Ajaccio!BO243</f>
        <v>0</v>
      </c>
      <c r="BJ6" s="11">
        <f>[2]Ajaccio!BP243</f>
        <v>0</v>
      </c>
      <c r="BK6" s="11">
        <f>[2]Ajaccio!BQ243</f>
        <v>0</v>
      </c>
    </row>
    <row r="7" spans="1:63">
      <c r="A7" s="76" t="s">
        <v>38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</row>
    <row r="8" spans="1:63">
      <c r="A8" s="76" t="s">
        <v>39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</row>
    <row r="9" spans="1:63">
      <c r="A9" s="7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</row>
    <row r="10" spans="1:63">
      <c r="A10" s="76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</row>
    <row r="11" spans="1:63">
      <c r="A11" s="7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</row>
    <row r="12" spans="1:63">
      <c r="A12" s="76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</row>
    <row r="13" spans="1:63">
      <c r="A13" s="7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</row>
    <row r="14" spans="1:63">
      <c r="A14" s="76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</row>
    <row r="15" spans="1:63">
      <c r="A15" s="76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</row>
    <row r="16" spans="1:63">
      <c r="A16" s="76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</row>
    <row r="17" spans="1:63">
      <c r="A17" s="76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</row>
    <row r="18" spans="1:63">
      <c r="A18" s="76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</row>
    <row r="19" spans="1:63">
      <c r="A19" s="76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</row>
    <row r="20" spans="1:63">
      <c r="A20" s="76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</row>
    <row r="21" spans="1:63">
      <c r="A21" s="76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</row>
    <row r="22" spans="1:63">
      <c r="A22" s="76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</row>
    <row r="23" spans="1:63">
      <c r="A23" s="76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</row>
    <row r="24" spans="1:63">
      <c r="A24" s="76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</row>
    <row r="25" spans="1:63">
      <c r="A25" s="76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</row>
    <row r="26" spans="1:63">
      <c r="A26" s="3">
        <f>COUNTA(A6:A25)</f>
        <v>3</v>
      </c>
      <c r="B26" s="77">
        <f>SUM(B6:B25)</f>
        <v>3</v>
      </c>
      <c r="C26" s="77">
        <f t="shared" ref="C26:BK26" si="0">SUM(C6:C25)</f>
        <v>2</v>
      </c>
      <c r="D26" s="77">
        <f t="shared" si="0"/>
        <v>0</v>
      </c>
      <c r="E26" s="77">
        <f t="shared" si="0"/>
        <v>0</v>
      </c>
      <c r="F26" s="77">
        <f t="shared" si="0"/>
        <v>0</v>
      </c>
      <c r="G26" s="77">
        <f t="shared" si="0"/>
        <v>0</v>
      </c>
      <c r="H26" s="77">
        <f t="shared" si="0"/>
        <v>0</v>
      </c>
      <c r="I26" s="77">
        <f t="shared" si="0"/>
        <v>0</v>
      </c>
      <c r="J26" s="77">
        <f t="shared" si="0"/>
        <v>0</v>
      </c>
      <c r="K26" s="77">
        <f t="shared" si="0"/>
        <v>0</v>
      </c>
      <c r="L26" s="77">
        <f t="shared" si="0"/>
        <v>0</v>
      </c>
      <c r="M26" s="77">
        <f t="shared" si="0"/>
        <v>0</v>
      </c>
      <c r="N26" s="77">
        <f t="shared" si="0"/>
        <v>0</v>
      </c>
      <c r="O26" s="77">
        <f t="shared" si="0"/>
        <v>0</v>
      </c>
      <c r="P26" s="77">
        <f t="shared" si="0"/>
        <v>0</v>
      </c>
      <c r="Q26" s="77">
        <f t="shared" si="0"/>
        <v>0</v>
      </c>
      <c r="R26" s="77">
        <f t="shared" si="0"/>
        <v>0</v>
      </c>
      <c r="S26" s="77">
        <f t="shared" si="0"/>
        <v>0</v>
      </c>
      <c r="T26" s="77">
        <f t="shared" si="0"/>
        <v>0</v>
      </c>
      <c r="U26" s="77">
        <f t="shared" si="0"/>
        <v>0</v>
      </c>
      <c r="V26" s="77">
        <f t="shared" si="0"/>
        <v>0</v>
      </c>
      <c r="W26" s="77">
        <f t="shared" si="0"/>
        <v>0</v>
      </c>
      <c r="X26" s="77">
        <f t="shared" si="0"/>
        <v>0</v>
      </c>
      <c r="Y26" s="77">
        <f t="shared" si="0"/>
        <v>0</v>
      </c>
      <c r="Z26" s="77">
        <f t="shared" si="0"/>
        <v>0</v>
      </c>
      <c r="AA26" s="77">
        <f t="shared" si="0"/>
        <v>0</v>
      </c>
      <c r="AB26" s="77">
        <f t="shared" si="0"/>
        <v>0</v>
      </c>
      <c r="AC26" s="77">
        <f t="shared" si="0"/>
        <v>0</v>
      </c>
      <c r="AD26" s="77">
        <f t="shared" si="0"/>
        <v>0</v>
      </c>
      <c r="AE26" s="77">
        <f t="shared" si="0"/>
        <v>0</v>
      </c>
      <c r="AF26" s="77">
        <f t="shared" si="0"/>
        <v>0</v>
      </c>
      <c r="AG26" s="77">
        <f t="shared" si="0"/>
        <v>0</v>
      </c>
      <c r="AH26" s="77">
        <f t="shared" si="0"/>
        <v>0</v>
      </c>
      <c r="AI26" s="77">
        <f t="shared" si="0"/>
        <v>0</v>
      </c>
      <c r="AJ26" s="77">
        <f t="shared" si="0"/>
        <v>0</v>
      </c>
      <c r="AK26" s="77">
        <f t="shared" si="0"/>
        <v>0</v>
      </c>
      <c r="AL26" s="77">
        <f t="shared" si="0"/>
        <v>0</v>
      </c>
      <c r="AM26" s="77">
        <f t="shared" si="0"/>
        <v>0</v>
      </c>
      <c r="AN26" s="77">
        <f t="shared" si="0"/>
        <v>0</v>
      </c>
      <c r="AO26" s="77">
        <f t="shared" si="0"/>
        <v>0</v>
      </c>
      <c r="AP26" s="77">
        <f t="shared" si="0"/>
        <v>0</v>
      </c>
      <c r="AQ26" s="77">
        <f t="shared" si="0"/>
        <v>0</v>
      </c>
      <c r="AR26" s="77">
        <f t="shared" si="0"/>
        <v>0</v>
      </c>
      <c r="AS26" s="77">
        <f t="shared" si="0"/>
        <v>0</v>
      </c>
      <c r="AT26" s="77">
        <f t="shared" si="0"/>
        <v>0</v>
      </c>
      <c r="AU26" s="77">
        <f t="shared" si="0"/>
        <v>0</v>
      </c>
      <c r="AV26" s="77">
        <f t="shared" si="0"/>
        <v>0</v>
      </c>
      <c r="AW26" s="77">
        <f t="shared" si="0"/>
        <v>0</v>
      </c>
      <c r="AX26" s="77">
        <f t="shared" si="0"/>
        <v>0</v>
      </c>
      <c r="AY26" s="77">
        <f t="shared" si="0"/>
        <v>0</v>
      </c>
      <c r="AZ26" s="77">
        <f t="shared" si="0"/>
        <v>0</v>
      </c>
      <c r="BA26" s="77">
        <f t="shared" si="0"/>
        <v>0</v>
      </c>
      <c r="BB26" s="77">
        <f t="shared" si="0"/>
        <v>0</v>
      </c>
      <c r="BC26" s="77">
        <f t="shared" si="0"/>
        <v>0</v>
      </c>
      <c r="BD26" s="77">
        <f t="shared" si="0"/>
        <v>0</v>
      </c>
      <c r="BE26" s="77">
        <f t="shared" si="0"/>
        <v>0</v>
      </c>
      <c r="BF26" s="77">
        <f t="shared" si="0"/>
        <v>0</v>
      </c>
      <c r="BG26" s="77">
        <f t="shared" si="0"/>
        <v>0</v>
      </c>
      <c r="BH26" s="77">
        <f t="shared" si="0"/>
        <v>0</v>
      </c>
      <c r="BI26" s="77">
        <f t="shared" si="0"/>
        <v>0</v>
      </c>
      <c r="BJ26" s="77">
        <f t="shared" si="0"/>
        <v>0</v>
      </c>
      <c r="BK26" s="77">
        <f t="shared" si="0"/>
        <v>0</v>
      </c>
    </row>
    <row r="29" spans="1:63">
      <c r="B29" t="s">
        <v>35</v>
      </c>
      <c r="G29" s="78">
        <f ca="1">TODAY()</f>
        <v>43122</v>
      </c>
      <c r="H29" s="78"/>
      <c r="I29" s="78"/>
      <c r="J29" s="78"/>
    </row>
  </sheetData>
  <mergeCells count="33">
    <mergeCell ref="BD4:BE4"/>
    <mergeCell ref="BF4:BG4"/>
    <mergeCell ref="BH4:BI4"/>
    <mergeCell ref="BJ4:BK4"/>
    <mergeCell ref="G29:J29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2:BK3"/>
    <mergeCell ref="B4:C4"/>
    <mergeCell ref="D4:E4"/>
    <mergeCell ref="F4:G4"/>
    <mergeCell ref="H4:I4"/>
    <mergeCell ref="J4:K4"/>
    <mergeCell ref="L4:M4"/>
    <mergeCell ref="N4:O4"/>
    <mergeCell ref="P4:Q4"/>
    <mergeCell ref="R4:S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F6" sqref="F6"/>
    </sheetView>
  </sheetViews>
  <sheetFormatPr baseColWidth="10" defaultRowHeight="15"/>
  <sheetData>
    <row r="1" spans="1:4">
      <c r="A1" t="s">
        <v>46</v>
      </c>
      <c r="C1" s="80" t="s">
        <v>41</v>
      </c>
      <c r="D1">
        <f>'Tableau mensuel informatique'!F46</f>
        <v>3</v>
      </c>
    </row>
    <row r="2" spans="1:4">
      <c r="A2" s="79">
        <f ca="1">TODAY()</f>
        <v>43122</v>
      </c>
      <c r="C2" t="s">
        <v>45</v>
      </c>
      <c r="D2">
        <f>'Tableau mensuel informatique'!G46</f>
        <v>2</v>
      </c>
    </row>
    <row r="4" spans="1:4">
      <c r="A4" t="s">
        <v>40</v>
      </c>
    </row>
    <row r="5" spans="1:4">
      <c r="A5">
        <f>'Tableau mensuel informatique'!F46</f>
        <v>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mensuel informatique</vt:lpstr>
      <vt:lpstr>Synthese par service</vt:lpstr>
      <vt:lpstr>Indicateur 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Ange</dc:creator>
  <cp:lastModifiedBy>Marc Ange</cp:lastModifiedBy>
  <dcterms:created xsi:type="dcterms:W3CDTF">2018-01-22T08:28:16Z</dcterms:created>
  <dcterms:modified xsi:type="dcterms:W3CDTF">2018-01-22T08:44:06Z</dcterms:modified>
</cp:coreProperties>
</file>