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4.xml" ContentType="application/vnd.openxmlformats-officedocument.drawing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btam\Downloads\"/>
    </mc:Choice>
  </mc:AlternateContent>
  <bookViews>
    <workbookView xWindow="0" yWindow="240" windowWidth="20490" windowHeight="7035" activeTab="3"/>
  </bookViews>
  <sheets>
    <sheet name="MENU PRINCIPAL" sheetId="1" r:id="rId1"/>
    <sheet name="QUART2018-01" sheetId="20" r:id="rId2"/>
    <sheet name="EQUIPE" sheetId="16" r:id="rId3"/>
    <sheet name="QUART PAR AGENT" sheetId="19" r:id="rId4"/>
    <sheet name="QUART" sheetId="2" state="hidden" r:id="rId5"/>
    <sheet name="HEURES" sheetId="6" r:id="rId6"/>
    <sheet name="ABSENCES" sheetId="13" r:id="rId7"/>
    <sheet name="FERIES" sheetId="14" r:id="rId8"/>
    <sheet name="RECAP" sheetId="18" r:id="rId9"/>
    <sheet name="TOV" sheetId="15" r:id="rId10"/>
  </sheets>
  <functionGroups builtInGroupCount="18"/>
  <definedNames>
    <definedName name="Anec">'MENU PRINCIPAL'!$I$1</definedName>
    <definedName name="_xlnm.Print_Titles" localSheetId="3">'QUART PAR AGENT'!$1:$1</definedName>
    <definedName name="MoisSem">'MENU PRINCIPAL'!$L$7:$L$60</definedName>
    <definedName name="Msec">'MENU PRINCIPAL'!$I$2</definedName>
    <definedName name="_xlnm.Print_Area" localSheetId="3">'QUART PAR AGENT'!$A$1:$AD$101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" i="20" l="1"/>
  <c r="B3" i="20"/>
  <c r="B13" i="20" l="1"/>
  <c r="B23" i="20" s="1"/>
  <c r="B33" i="20" s="1"/>
  <c r="B43" i="20" s="1"/>
  <c r="B53" i="20" s="1"/>
  <c r="C3" i="20"/>
  <c r="AH61" i="6"/>
  <c r="AH54" i="6"/>
  <c r="AH47" i="6"/>
  <c r="AH33" i="6"/>
  <c r="AH26" i="6"/>
  <c r="AH19" i="6"/>
  <c r="AH12" i="6"/>
  <c r="AH69" i="6"/>
  <c r="AH65" i="6" s="1"/>
  <c r="AI68" i="6"/>
  <c r="AH68" i="6"/>
  <c r="AH67" i="6"/>
  <c r="AJ67" i="6" s="1"/>
  <c r="AH66" i="6"/>
  <c r="AI66" i="6" s="1"/>
  <c r="AI61" i="6"/>
  <c r="AH60" i="6"/>
  <c r="AJ60" i="6" s="1"/>
  <c r="AH59" i="6"/>
  <c r="AH58" i="6"/>
  <c r="AH51" i="6"/>
  <c r="AI54" i="6"/>
  <c r="AH53" i="6"/>
  <c r="AJ53" i="6" s="1"/>
  <c r="AH52" i="6"/>
  <c r="AH44" i="6" s="1"/>
  <c r="AH40" i="6" s="1"/>
  <c r="AI47" i="6"/>
  <c r="AH46" i="6"/>
  <c r="AJ46" i="6" s="1"/>
  <c r="AH45" i="6"/>
  <c r="AI40" i="6"/>
  <c r="AH39" i="6"/>
  <c r="AJ39" i="6" s="1"/>
  <c r="AH38" i="6"/>
  <c r="AI33" i="6"/>
  <c r="AH32" i="6"/>
  <c r="AJ32" i="6" s="1"/>
  <c r="AH31" i="6"/>
  <c r="AH23" i="6" s="1"/>
  <c r="AI26" i="6"/>
  <c r="AH25" i="6"/>
  <c r="AJ25" i="6" s="1"/>
  <c r="AH24" i="6"/>
  <c r="AH16" i="6" s="1"/>
  <c r="D11" i="18" s="1"/>
  <c r="AI19" i="6"/>
  <c r="AH18" i="6"/>
  <c r="AJ18" i="6" s="1"/>
  <c r="AH17" i="6"/>
  <c r="D12" i="18" s="1"/>
  <c r="D9" i="18"/>
  <c r="D10" i="18"/>
  <c r="C13" i="20" l="1"/>
  <c r="G3" i="20"/>
  <c r="K3" i="20" s="1"/>
  <c r="O3" i="20" s="1"/>
  <c r="S3" i="20" s="1"/>
  <c r="W3" i="20" s="1"/>
  <c r="AA3" i="20" s="1"/>
  <c r="N2" i="20"/>
  <c r="AI59" i="6"/>
  <c r="AI38" i="6"/>
  <c r="AI52" i="6"/>
  <c r="AH30" i="6"/>
  <c r="AH41" i="6"/>
  <c r="AH37" i="6" s="1"/>
  <c r="AI31" i="6" s="1"/>
  <c r="D13" i="18"/>
  <c r="Y1" i="19"/>
  <c r="B3" i="19"/>
  <c r="N12" i="20" l="1"/>
  <c r="C23" i="20"/>
  <c r="G13" i="20"/>
  <c r="K13" i="20" s="1"/>
  <c r="O13" i="20" s="1"/>
  <c r="S13" i="20" s="1"/>
  <c r="W13" i="20" s="1"/>
  <c r="AA13" i="20" s="1"/>
  <c r="C3" i="19"/>
  <c r="C23" i="19" s="1"/>
  <c r="C43" i="19" s="1"/>
  <c r="B23" i="19"/>
  <c r="B43" i="19" s="1"/>
  <c r="B63" i="19" s="1"/>
  <c r="B83" i="19" s="1"/>
  <c r="B103" i="19" s="1"/>
  <c r="AI12" i="6"/>
  <c r="G4" i="18" s="1"/>
  <c r="AH10" i="6"/>
  <c r="D5" i="18" s="1"/>
  <c r="AH11" i="6"/>
  <c r="D7" i="18"/>
  <c r="C33" i="20" l="1"/>
  <c r="G23" i="20"/>
  <c r="K23" i="20" s="1"/>
  <c r="O23" i="20" s="1"/>
  <c r="S23" i="20" s="1"/>
  <c r="W23" i="20" s="1"/>
  <c r="AA23" i="20" s="1"/>
  <c r="N22" i="20"/>
  <c r="AJ11" i="6"/>
  <c r="F4" i="18" s="1"/>
  <c r="D6" i="18"/>
  <c r="AH9" i="6"/>
  <c r="D4" i="18" s="1"/>
  <c r="D8" i="18"/>
  <c r="G23" i="19"/>
  <c r="K23" i="19" s="1"/>
  <c r="O23" i="19" s="1"/>
  <c r="S23" i="19" s="1"/>
  <c r="W23" i="19" s="1"/>
  <c r="AA23" i="19" s="1"/>
  <c r="N22" i="19"/>
  <c r="G3" i="19"/>
  <c r="K3" i="19" s="1"/>
  <c r="O3" i="19" s="1"/>
  <c r="S3" i="19" s="1"/>
  <c r="W3" i="19" s="1"/>
  <c r="AA3" i="19" s="1"/>
  <c r="N2" i="19"/>
  <c r="C63" i="19"/>
  <c r="G43" i="19"/>
  <c r="K43" i="19" s="1"/>
  <c r="O43" i="19" s="1"/>
  <c r="S43" i="19" s="1"/>
  <c r="W43" i="19" s="1"/>
  <c r="AA43" i="19" s="1"/>
  <c r="N42" i="19"/>
  <c r="E4" i="18"/>
  <c r="AH2" i="6"/>
  <c r="C43" i="20" l="1"/>
  <c r="G33" i="20"/>
  <c r="K33" i="20" s="1"/>
  <c r="O33" i="20" s="1"/>
  <c r="S33" i="20" s="1"/>
  <c r="W33" i="20" s="1"/>
  <c r="AA33" i="20" s="1"/>
  <c r="N32" i="20"/>
  <c r="N62" i="19"/>
  <c r="C83" i="19"/>
  <c r="G63" i="19"/>
  <c r="K63" i="19" s="1"/>
  <c r="O63" i="19" s="1"/>
  <c r="S63" i="19" s="1"/>
  <c r="W63" i="19" s="1"/>
  <c r="AA63" i="19" s="1"/>
  <c r="AE4" i="6"/>
  <c r="AG4" i="6"/>
  <c r="AD4" i="6"/>
  <c r="AF4" i="6"/>
  <c r="E4" i="6"/>
  <c r="G4" i="6"/>
  <c r="I4" i="6"/>
  <c r="K4" i="6"/>
  <c r="M4" i="6"/>
  <c r="O4" i="6"/>
  <c r="Q4" i="6"/>
  <c r="S4" i="6"/>
  <c r="U4" i="6"/>
  <c r="W4" i="6"/>
  <c r="Y4" i="6"/>
  <c r="AA4" i="6"/>
  <c r="AC4" i="6"/>
  <c r="C4" i="6"/>
  <c r="D4" i="6"/>
  <c r="F4" i="6"/>
  <c r="H4" i="6"/>
  <c r="J4" i="6"/>
  <c r="L4" i="6"/>
  <c r="N4" i="6"/>
  <c r="P4" i="6"/>
  <c r="R4" i="6"/>
  <c r="T4" i="6"/>
  <c r="V4" i="6"/>
  <c r="X4" i="6"/>
  <c r="Z4" i="6"/>
  <c r="AB4" i="6"/>
  <c r="N42" i="20" l="1"/>
  <c r="C53" i="20"/>
  <c r="G43" i="20"/>
  <c r="K43" i="20" s="1"/>
  <c r="O43" i="20" s="1"/>
  <c r="S43" i="20" s="1"/>
  <c r="W43" i="20" s="1"/>
  <c r="AA43" i="20" s="1"/>
  <c r="C103" i="19"/>
  <c r="G83" i="19"/>
  <c r="K83" i="19" s="1"/>
  <c r="O83" i="19" s="1"/>
  <c r="S83" i="19" s="1"/>
  <c r="W83" i="19" s="1"/>
  <c r="AA83" i="19" s="1"/>
  <c r="N82" i="19"/>
  <c r="Y1" i="2"/>
  <c r="Y13" i="1"/>
  <c r="Y10" i="1"/>
  <c r="Y18" i="1"/>
  <c r="J7" i="1"/>
  <c r="Y17" i="1"/>
  <c r="Y11" i="1"/>
  <c r="Y16" i="1"/>
  <c r="Y15" i="1"/>
  <c r="Y14" i="1"/>
  <c r="Y12" i="1"/>
  <c r="Y9" i="1"/>
  <c r="Y8" i="1"/>
  <c r="B3" i="2"/>
  <c r="Y7" i="1"/>
  <c r="N52" i="20" l="1"/>
  <c r="G53" i="20"/>
  <c r="K53" i="20" s="1"/>
  <c r="O53" i="20" s="1"/>
  <c r="S53" i="20" s="1"/>
  <c r="W53" i="20" s="1"/>
  <c r="AA53" i="20" s="1"/>
  <c r="N102" i="19"/>
  <c r="G103" i="19"/>
  <c r="K103" i="19" s="1"/>
  <c r="O103" i="19" s="1"/>
  <c r="S103" i="19" s="1"/>
  <c r="W103" i="19" s="1"/>
  <c r="AA103" i="19" s="1"/>
  <c r="L7" i="1"/>
  <c r="J8" i="1"/>
  <c r="L8" i="1" s="1"/>
  <c r="B13" i="2"/>
  <c r="B23" i="2" s="1"/>
  <c r="B33" i="2" s="1"/>
  <c r="B43" i="2" s="1"/>
  <c r="B53" i="2" s="1"/>
  <c r="H8" i="1"/>
  <c r="H7" i="1"/>
  <c r="J9" i="1" l="1"/>
  <c r="L9" i="1" s="1"/>
  <c r="C3" i="2"/>
  <c r="N2" i="2" s="1"/>
  <c r="H9" i="1"/>
  <c r="J10" i="1" l="1"/>
  <c r="G3" i="2"/>
  <c r="K3" i="2" s="1"/>
  <c r="O3" i="2" s="1"/>
  <c r="S3" i="2" s="1"/>
  <c r="W3" i="2" s="1"/>
  <c r="AA3" i="2" s="1"/>
  <c r="C13" i="2"/>
  <c r="N12" i="2" s="1"/>
  <c r="H10" i="1"/>
  <c r="L10" i="1" l="1"/>
  <c r="J11" i="1"/>
  <c r="J12" i="1" s="1"/>
  <c r="J13" i="1" s="1"/>
  <c r="J14" i="1" s="1"/>
  <c r="J15" i="1" s="1"/>
  <c r="J16" i="1" s="1"/>
  <c r="C23" i="2"/>
  <c r="N22" i="2" s="1"/>
  <c r="G13" i="2"/>
  <c r="K13" i="2" s="1"/>
  <c r="O13" i="2" s="1"/>
  <c r="S13" i="2" s="1"/>
  <c r="W13" i="2" s="1"/>
  <c r="AA13" i="2" s="1"/>
  <c r="H11" i="1"/>
  <c r="L11" i="1" l="1"/>
  <c r="L12" i="1"/>
  <c r="C33" i="2"/>
  <c r="N32" i="2" s="1"/>
  <c r="G23" i="2"/>
  <c r="K23" i="2" s="1"/>
  <c r="O23" i="2" s="1"/>
  <c r="S23" i="2" s="1"/>
  <c r="W23" i="2" s="1"/>
  <c r="AA23" i="2" s="1"/>
  <c r="H12" i="1"/>
  <c r="L13" i="1" l="1"/>
  <c r="C43" i="2"/>
  <c r="G33" i="2"/>
  <c r="K33" i="2" s="1"/>
  <c r="O33" i="2" s="1"/>
  <c r="S33" i="2" s="1"/>
  <c r="W33" i="2" s="1"/>
  <c r="AA33" i="2" s="1"/>
  <c r="H13" i="1"/>
  <c r="L14" i="1" l="1"/>
  <c r="C53" i="2"/>
  <c r="N52" i="2" s="1"/>
  <c r="N42" i="2"/>
  <c r="G53" i="2"/>
  <c r="K53" i="2" s="1"/>
  <c r="O53" i="2" s="1"/>
  <c r="S53" i="2" s="1"/>
  <c r="W53" i="2" s="1"/>
  <c r="AA53" i="2" s="1"/>
  <c r="G43" i="2"/>
  <c r="K43" i="2" s="1"/>
  <c r="O43" i="2" s="1"/>
  <c r="S43" i="2" s="1"/>
  <c r="W43" i="2" s="1"/>
  <c r="AA43" i="2" s="1"/>
  <c r="H14" i="1"/>
  <c r="L15" i="1" l="1"/>
  <c r="H15" i="1"/>
  <c r="L16" i="1" l="1"/>
  <c r="H16" i="1"/>
  <c r="J17" i="1" l="1"/>
  <c r="L17" i="1" s="1"/>
  <c r="H17" i="1"/>
  <c r="J18" i="1" l="1"/>
  <c r="L18" i="1" s="1"/>
  <c r="H18" i="1"/>
  <c r="J19" i="1" l="1"/>
  <c r="L19" i="1" s="1"/>
  <c r="H19" i="1"/>
  <c r="J20" i="1" l="1"/>
  <c r="L20" i="1" s="1"/>
  <c r="H20" i="1"/>
  <c r="J21" i="1" l="1"/>
  <c r="L21" i="1" s="1"/>
  <c r="H21" i="1"/>
  <c r="J22" i="1" l="1"/>
  <c r="L22" i="1" s="1"/>
  <c r="H22" i="1"/>
  <c r="J23" i="1" l="1"/>
  <c r="L23" i="1" s="1"/>
  <c r="H23" i="1"/>
  <c r="J24" i="1" l="1"/>
  <c r="L24" i="1" s="1"/>
  <c r="H24" i="1"/>
  <c r="J25" i="1" l="1"/>
  <c r="L25" i="1" s="1"/>
  <c r="H25" i="1"/>
  <c r="J26" i="1" l="1"/>
  <c r="L26" i="1" s="1"/>
  <c r="H26" i="1"/>
  <c r="J27" i="1" l="1"/>
  <c r="L27" i="1" s="1"/>
  <c r="H27" i="1"/>
  <c r="J28" i="1" l="1"/>
  <c r="L28" i="1" s="1"/>
  <c r="H28" i="1"/>
  <c r="J29" i="1" l="1"/>
  <c r="L29" i="1" s="1"/>
  <c r="H29" i="1"/>
  <c r="J30" i="1" l="1"/>
  <c r="L30" i="1" s="1"/>
  <c r="H30" i="1"/>
  <c r="J31" i="1" l="1"/>
  <c r="L31" i="1" s="1"/>
  <c r="H31" i="1"/>
  <c r="J32" i="1" l="1"/>
  <c r="L32" i="1" s="1"/>
  <c r="H32" i="1"/>
  <c r="J33" i="1" l="1"/>
  <c r="L33" i="1" s="1"/>
  <c r="H33" i="1"/>
  <c r="J34" i="1" l="1"/>
  <c r="L34" i="1" s="1"/>
  <c r="H34" i="1"/>
  <c r="J35" i="1" l="1"/>
  <c r="L35" i="1" s="1"/>
  <c r="H35" i="1"/>
  <c r="J36" i="1" l="1"/>
  <c r="L36" i="1" s="1"/>
  <c r="H36" i="1"/>
  <c r="J37" i="1" l="1"/>
  <c r="L37" i="1" s="1"/>
  <c r="H37" i="1"/>
  <c r="J38" i="1" l="1"/>
  <c r="L38" i="1" s="1"/>
  <c r="H38" i="1"/>
  <c r="J39" i="1" l="1"/>
  <c r="L39" i="1" s="1"/>
  <c r="H39" i="1"/>
  <c r="J40" i="1" l="1"/>
  <c r="L40" i="1" s="1"/>
  <c r="H40" i="1"/>
  <c r="J41" i="1" l="1"/>
  <c r="L41" i="1" s="1"/>
  <c r="H41" i="1"/>
  <c r="J42" i="1" l="1"/>
  <c r="L42" i="1" s="1"/>
  <c r="H42" i="1"/>
  <c r="J43" i="1" l="1"/>
  <c r="L43" i="1" s="1"/>
  <c r="H43" i="1"/>
  <c r="J44" i="1" l="1"/>
  <c r="L44" i="1" s="1"/>
  <c r="H44" i="1"/>
  <c r="J45" i="1" l="1"/>
  <c r="L45" i="1" s="1"/>
  <c r="H45" i="1"/>
  <c r="J46" i="1" l="1"/>
  <c r="L46" i="1" s="1"/>
  <c r="H46" i="1"/>
  <c r="J47" i="1" l="1"/>
  <c r="L47" i="1" s="1"/>
  <c r="H47" i="1"/>
  <c r="J48" i="1" l="1"/>
  <c r="L48" i="1" s="1"/>
  <c r="H48" i="1"/>
  <c r="J49" i="1" l="1"/>
  <c r="L49" i="1" s="1"/>
  <c r="H49" i="1"/>
  <c r="J50" i="1" l="1"/>
  <c r="L50" i="1" s="1"/>
  <c r="H50" i="1"/>
  <c r="J51" i="1" l="1"/>
  <c r="L51" i="1" s="1"/>
  <c r="H51" i="1"/>
  <c r="J52" i="1" l="1"/>
  <c r="L52" i="1" s="1"/>
  <c r="H52" i="1"/>
  <c r="J53" i="1" l="1"/>
  <c r="L53" i="1" s="1"/>
  <c r="H53" i="1"/>
  <c r="J54" i="1" l="1"/>
  <c r="L54" i="1" s="1"/>
  <c r="H54" i="1"/>
  <c r="J55" i="1" l="1"/>
  <c r="H55" i="1"/>
  <c r="J56" i="1" l="1"/>
  <c r="J57" i="1" s="1"/>
  <c r="L57" i="1" s="1"/>
  <c r="L55" i="1"/>
  <c r="H56" i="1"/>
  <c r="H57" i="1"/>
  <c r="L56" i="1" l="1"/>
  <c r="J58" i="1"/>
  <c r="L58" i="1" s="1"/>
  <c r="H58" i="1"/>
  <c r="J59" i="1" l="1"/>
  <c r="J60" i="1"/>
  <c r="H59" i="1"/>
  <c r="L59" i="1" l="1"/>
  <c r="H60" i="1"/>
</calcChain>
</file>

<file path=xl/sharedStrings.xml><?xml version="1.0" encoding="utf-8"?>
<sst xmlns="http://schemas.openxmlformats.org/spreadsheetml/2006/main" count="463" uniqueCount="86">
  <si>
    <t>Mois</t>
  </si>
  <si>
    <t>Janvier</t>
  </si>
  <si>
    <t>Année</t>
  </si>
  <si>
    <t>LISTE DES AGENTS</t>
  </si>
  <si>
    <t>Prénoms et NOM</t>
  </si>
  <si>
    <t>Matricule</t>
  </si>
  <si>
    <t>TABLEAU DE QUART</t>
  </si>
  <si>
    <t>H.fin</t>
  </si>
  <si>
    <t>Agent1</t>
  </si>
  <si>
    <t>H.début</t>
  </si>
  <si>
    <t>N° Sem</t>
  </si>
  <si>
    <t>Roulement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</si>
  <si>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</si>
  <si>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</si>
  <si>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</si>
  <si>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</si>
  <si>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</si>
  <si>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</si>
  <si>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</si>
  <si>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</si>
  <si>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</si>
  <si>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</si>
  <si>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</si>
  <si>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Dates</t>
  </si>
  <si>
    <t>R. en cours</t>
  </si>
  <si>
    <t>Modif.</t>
  </si>
  <si>
    <t>X</t>
  </si>
  <si>
    <t>N°matr.</t>
  </si>
  <si>
    <t>TOTAL</t>
  </si>
  <si>
    <t>H.N</t>
  </si>
  <si>
    <t>HS</t>
  </si>
  <si>
    <t>Jours fériés</t>
  </si>
  <si>
    <t>Heures travaillées</t>
  </si>
  <si>
    <t>Heures de nuit</t>
  </si>
  <si>
    <t>JFHDJ</t>
  </si>
  <si>
    <t>JFHDN</t>
  </si>
  <si>
    <t>jours fériés</t>
  </si>
  <si>
    <t>Autres</t>
  </si>
  <si>
    <t>blok 1</t>
  </si>
  <si>
    <t>blok 2</t>
  </si>
  <si>
    <t>blok 3</t>
  </si>
  <si>
    <t>blok 4</t>
  </si>
  <si>
    <t>blok 5</t>
  </si>
  <si>
    <t>Liste des agents par équipes</t>
  </si>
  <si>
    <t>Equipe 1</t>
  </si>
  <si>
    <t>Equipe 2</t>
  </si>
  <si>
    <t>Equipe 3</t>
  </si>
  <si>
    <t>Equipe 4</t>
  </si>
  <si>
    <t>Equipe 5</t>
  </si>
  <si>
    <t>Equipe 6</t>
  </si>
  <si>
    <t>agent1</t>
  </si>
  <si>
    <t>agent2</t>
  </si>
  <si>
    <t>agent 3</t>
  </si>
  <si>
    <t>agent4</t>
  </si>
  <si>
    <t>agent5</t>
  </si>
  <si>
    <t>agent6</t>
  </si>
  <si>
    <t>agent7</t>
  </si>
  <si>
    <t>agant8</t>
  </si>
  <si>
    <t>agent9</t>
  </si>
  <si>
    <t>Agents</t>
  </si>
  <si>
    <t>depart</t>
  </si>
  <si>
    <t>retour</t>
  </si>
  <si>
    <t>Noms et Prénoms</t>
  </si>
  <si>
    <t>Matricules</t>
  </si>
  <si>
    <t>HTT</t>
  </si>
  <si>
    <t>HNN</t>
  </si>
  <si>
    <t>Agent 1</t>
  </si>
  <si>
    <t>Agent2</t>
  </si>
  <si>
    <t>Agent 3</t>
  </si>
  <si>
    <t>Agent 4</t>
  </si>
  <si>
    <t>Agent 5</t>
  </si>
  <si>
    <t>Agent 6</t>
  </si>
  <si>
    <t>Agent 7</t>
  </si>
  <si>
    <t>Agent 8</t>
  </si>
  <si>
    <t>Agent 9</t>
  </si>
  <si>
    <t>Agent3</t>
  </si>
  <si>
    <t>Agent4</t>
  </si>
  <si>
    <t>Agent5</t>
  </si>
  <si>
    <t>Agent6</t>
  </si>
  <si>
    <t>Agent8</t>
  </si>
  <si>
    <t>Agent9</t>
  </si>
  <si>
    <t>ali</t>
  </si>
  <si>
    <t>serge</t>
  </si>
  <si>
    <t>poulo</t>
  </si>
  <si>
    <t>dissa</t>
  </si>
  <si>
    <t>asedr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</si>
</sst>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F800]dddd\,\ mmmm\ dd\,\ yyyy"/>
    <numFmt numFmtId="165" formatCode="dddd\ dd\ mmmm\ yyyy"/>
    <numFmt numFmtId="166" formatCode="dddd\ dd"/>
    <numFmt numFmtId="167" formatCode="hh"/>
    <numFmt numFmtId="168" formatCode="mmmm\ yyyy"/>
    <numFmt numFmtId="169" formatCode="dd"/>
    <numFmt numFmtId="170" formatCode="h"/>
    <numFmt numFmtId="171" formatCode="[hh]"/>
  </numFmts>
  <fonts count="3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indexed="17"/>
      <name val="Calibri"/>
      <family val="2"/>
    </font>
    <font>
      <sz val="11"/>
      <name val="Calibri"/>
      <family val="2"/>
    </font>
    <font>
      <sz val="10"/>
      <name val="Arial Unicode MS"/>
      <family val="2"/>
    </font>
    <font>
      <b/>
      <sz val="11"/>
      <color theme="0"/>
      <name val="Calibri"/>
      <family val="2"/>
    </font>
    <font>
      <b/>
      <sz val="16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u/>
      <sz val="20"/>
      <name val="Arial"/>
      <family val="2"/>
    </font>
    <font>
      <b/>
      <sz val="11"/>
      <name val="Arial Narrow"/>
      <family val="2"/>
    </font>
    <font>
      <b/>
      <sz val="14"/>
      <color theme="1" tint="0.34998626667073579"/>
      <name val="Arial Narrow"/>
      <family val="2"/>
    </font>
    <font>
      <b/>
      <sz val="1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theme="1"/>
      <name val="Calibri"/>
      <family val="2"/>
    </font>
    <font>
      <b/>
      <sz val="11"/>
      <color theme="0"/>
      <name val="Arial Narrow"/>
      <family val="2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0"/>
      <name val="Calibri"/>
      <family val="2"/>
      <scheme val="minor"/>
    </font>
    <font>
      <b/>
      <sz val="9"/>
      <name val="Arial Narrow"/>
      <family val="2"/>
    </font>
    <font>
      <sz val="9"/>
      <name val="Arial Narrow"/>
      <family val="2"/>
    </font>
    <font>
      <sz val="9"/>
      <color indexed="10"/>
      <name val="Arial Narrow"/>
      <family val="2"/>
    </font>
    <font>
      <sz val="9"/>
      <color rgb="FFFF0000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9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80808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BFDF9"/>
        <bgColor indexed="64"/>
      </patternFill>
    </fill>
    <fill>
      <patternFill patternType="solid">
        <fgColor rgb="FFFBFDF9"/>
        <bgColor theme="9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/>
      <bottom style="thin">
        <color theme="9"/>
      </bottom>
      <diagonal/>
    </border>
    <border>
      <left style="thin">
        <color theme="9"/>
      </left>
      <right/>
      <top/>
      <bottom/>
      <diagonal/>
    </border>
    <border>
      <left style="thin">
        <color theme="9"/>
      </left>
      <right style="thin">
        <color theme="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8" fillId="0" borderId="0">
      <protection locked="0"/>
    </xf>
  </cellStyleXfs>
  <cellXfs count="133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20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/>
    <xf numFmtId="20" fontId="8" fillId="0" borderId="0" xfId="0" applyNumberFormat="1" applyFont="1" applyAlignment="1"/>
    <xf numFmtId="165" fontId="8" fillId="0" borderId="0" xfId="0" applyNumberFormat="1" applyFont="1" applyAlignment="1"/>
    <xf numFmtId="0" fontId="9" fillId="0" borderId="0" xfId="0" applyFont="1" applyAlignment="1"/>
    <xf numFmtId="166" fontId="1" fillId="0" borderId="0" xfId="0" applyNumberFormat="1" applyFont="1" applyAlignment="1"/>
    <xf numFmtId="0" fontId="13" fillId="0" borderId="0" xfId="0" applyFont="1" applyAlignment="1"/>
    <xf numFmtId="0" fontId="14" fillId="0" borderId="1" xfId="0" applyFont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0" fillId="0" borderId="0" xfId="1" applyFont="1" applyFill="1" applyAlignment="1" applyProtection="1"/>
    <xf numFmtId="167" fontId="14" fillId="3" borderId="1" xfId="0" applyNumberFormat="1" applyFont="1" applyFill="1" applyBorder="1" applyAlignment="1">
      <alignment horizontal="center" vertical="center"/>
    </xf>
    <xf numFmtId="167" fontId="14" fillId="3" borderId="1" xfId="0" applyNumberFormat="1" applyFont="1" applyFill="1" applyBorder="1" applyAlignment="1">
      <alignment horizontal="center"/>
    </xf>
    <xf numFmtId="167" fontId="14" fillId="4" borderId="1" xfId="0" applyNumberFormat="1" applyFont="1" applyFill="1" applyBorder="1" applyAlignment="1">
      <alignment horizontal="center" vertical="center"/>
    </xf>
    <xf numFmtId="167" fontId="14" fillId="4" borderId="1" xfId="0" applyNumberFormat="1" applyFont="1" applyFill="1" applyBorder="1" applyAlignment="1">
      <alignment horizontal="center"/>
    </xf>
    <xf numFmtId="0" fontId="8" fillId="0" borderId="0" xfId="0" applyFont="1" applyFill="1" applyAlignment="1"/>
    <xf numFmtId="0" fontId="0" fillId="2" borderId="9" xfId="0" applyFon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8" borderId="9" xfId="0" applyFont="1" applyFill="1" applyBorder="1" applyAlignment="1">
      <alignment horizontal="center" vertical="center"/>
    </xf>
    <xf numFmtId="0" fontId="0" fillId="8" borderId="10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0" fillId="8" borderId="11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0" fontId="15" fillId="8" borderId="11" xfId="0" applyFont="1" applyFill="1" applyBorder="1" applyAlignment="1">
      <alignment horizontal="center" vertical="center"/>
    </xf>
    <xf numFmtId="0" fontId="0" fillId="7" borderId="13" xfId="0" applyFont="1" applyFill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0" fillId="6" borderId="1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15" fillId="8" borderId="12" xfId="0" applyFont="1" applyFill="1" applyBorder="1" applyAlignment="1">
      <alignment horizontal="center" vertical="center"/>
    </xf>
    <xf numFmtId="0" fontId="0" fillId="8" borderId="12" xfId="0" applyFont="1" applyFill="1" applyBorder="1" applyAlignment="1">
      <alignment horizontal="center" vertical="center"/>
    </xf>
    <xf numFmtId="0" fontId="16" fillId="0" borderId="0" xfId="1" applyNumberFormat="1" applyFont="1" applyFill="1" applyAlignment="1" applyProtection="1"/>
    <xf numFmtId="0" fontId="17" fillId="0" borderId="0" xfId="0" applyFont="1" applyAlignment="1"/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right" vertical="center" indent="1"/>
    </xf>
    <xf numFmtId="0" fontId="4" fillId="0" borderId="0" xfId="0" applyFont="1" applyAlignment="1">
      <alignment horizontal="right" vertical="center" indent="1"/>
    </xf>
    <xf numFmtId="0" fontId="5" fillId="0" borderId="0" xfId="0" applyFont="1" applyFill="1" applyBorder="1" applyAlignment="1">
      <alignment vertical="center"/>
    </xf>
    <xf numFmtId="0" fontId="19" fillId="0" borderId="0" xfId="0" applyFont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right" vertical="center"/>
    </xf>
    <xf numFmtId="0" fontId="0" fillId="0" borderId="16" xfId="0" applyBorder="1" applyAlignment="1">
      <alignment vertical="center"/>
    </xf>
    <xf numFmtId="0" fontId="20" fillId="0" borderId="0" xfId="0" applyFont="1"/>
    <xf numFmtId="0" fontId="21" fillId="0" borderId="17" xfId="1" applyFont="1" applyFill="1" applyBorder="1" applyAlignment="1" applyProtection="1">
      <alignment horizontal="center"/>
    </xf>
    <xf numFmtId="0" fontId="21" fillId="0" borderId="18" xfId="1" applyFont="1" applyFill="1" applyBorder="1" applyAlignment="1" applyProtection="1">
      <alignment horizontal="center"/>
    </xf>
    <xf numFmtId="169" fontId="21" fillId="0" borderId="19" xfId="1" applyNumberFormat="1" applyFont="1" applyFill="1" applyBorder="1" applyAlignment="1" applyProtection="1">
      <alignment horizontal="center"/>
    </xf>
    <xf numFmtId="0" fontId="21" fillId="0" borderId="20" xfId="1" applyFont="1" applyFill="1" applyBorder="1" applyAlignment="1" applyProtection="1">
      <alignment horizontal="center"/>
    </xf>
    <xf numFmtId="0" fontId="21" fillId="0" borderId="21" xfId="1" applyFont="1" applyFill="1" applyBorder="1" applyAlignment="1" applyProtection="1">
      <alignment horizontal="center"/>
    </xf>
    <xf numFmtId="0" fontId="10" fillId="0" borderId="22" xfId="1" applyFont="1" applyFill="1" applyBorder="1" applyAlignment="1" applyProtection="1">
      <alignment horizontal="center"/>
    </xf>
    <xf numFmtId="0" fontId="21" fillId="0" borderId="23" xfId="1" applyFont="1" applyFill="1" applyBorder="1" applyAlignment="1" applyProtection="1"/>
    <xf numFmtId="0" fontId="22" fillId="0" borderId="24" xfId="1" applyFont="1" applyFill="1" applyBorder="1" applyAlignment="1" applyProtection="1"/>
    <xf numFmtId="0" fontId="22" fillId="0" borderId="25" xfId="1" applyFont="1" applyFill="1" applyBorder="1" applyAlignment="1" applyProtection="1"/>
    <xf numFmtId="0" fontId="22" fillId="0" borderId="26" xfId="1" applyFont="1" applyFill="1" applyBorder="1" applyAlignment="1" applyProtection="1"/>
    <xf numFmtId="0" fontId="23" fillId="0" borderId="26" xfId="1" applyFont="1" applyFill="1" applyBorder="1" applyAlignment="1" applyProtection="1"/>
    <xf numFmtId="0" fontId="22" fillId="0" borderId="26" xfId="1" applyFont="1" applyFill="1" applyBorder="1" applyAlignment="1" applyProtection="1">
      <alignment horizontal="center"/>
    </xf>
    <xf numFmtId="0" fontId="24" fillId="0" borderId="26" xfId="1" applyFont="1" applyFill="1" applyBorder="1" applyAlignment="1" applyProtection="1">
      <alignment horizontal="center"/>
    </xf>
    <xf numFmtId="0" fontId="24" fillId="0" borderId="26" xfId="1" applyFont="1" applyFill="1" applyBorder="1" applyAlignment="1" applyProtection="1"/>
    <xf numFmtId="0" fontId="21" fillId="0" borderId="27" xfId="1" applyFont="1" applyFill="1" applyBorder="1" applyAlignment="1" applyProtection="1"/>
    <xf numFmtId="0" fontId="21" fillId="0" borderId="28" xfId="1" applyFont="1" applyFill="1" applyBorder="1" applyAlignment="1" applyProtection="1">
      <alignment horizontal="center"/>
    </xf>
    <xf numFmtId="0" fontId="10" fillId="0" borderId="29" xfId="1" applyFont="1" applyFill="1" applyBorder="1" applyAlignment="1" applyProtection="1">
      <alignment horizontal="center"/>
    </xf>
    <xf numFmtId="0" fontId="21" fillId="0" borderId="30" xfId="1" applyFont="1" applyFill="1" applyBorder="1" applyProtection="1"/>
    <xf numFmtId="0" fontId="22" fillId="0" borderId="31" xfId="1" applyFont="1" applyFill="1" applyBorder="1" applyAlignment="1" applyProtection="1"/>
    <xf numFmtId="0" fontId="22" fillId="0" borderId="7" xfId="1" applyFont="1" applyFill="1" applyBorder="1" applyAlignment="1" applyProtection="1"/>
    <xf numFmtId="0" fontId="22" fillId="0" borderId="1" xfId="1" applyFont="1" applyFill="1" applyBorder="1" applyAlignment="1" applyProtection="1"/>
    <xf numFmtId="0" fontId="22" fillId="10" borderId="1" xfId="1" applyFont="1" applyFill="1" applyBorder="1" applyAlignment="1" applyProtection="1"/>
    <xf numFmtId="0" fontId="24" fillId="0" borderId="1" xfId="1" applyFont="1" applyFill="1" applyBorder="1" applyAlignment="1" applyProtection="1"/>
    <xf numFmtId="0" fontId="21" fillId="0" borderId="32" xfId="1" applyFont="1" applyFill="1" applyBorder="1" applyAlignment="1" applyProtection="1"/>
    <xf numFmtId="0" fontId="21" fillId="0" borderId="33" xfId="1" applyFont="1" applyFill="1" applyBorder="1" applyAlignment="1" applyProtection="1">
      <alignment horizontal="center"/>
    </xf>
    <xf numFmtId="0" fontId="10" fillId="0" borderId="34" xfId="1" applyFont="1" applyFill="1" applyBorder="1" applyAlignment="1" applyProtection="1">
      <alignment horizontal="center"/>
    </xf>
    <xf numFmtId="0" fontId="21" fillId="0" borderId="30" xfId="1" applyFont="1" applyFill="1" applyBorder="1" applyAlignment="1" applyProtection="1"/>
    <xf numFmtId="3" fontId="21" fillId="0" borderId="6" xfId="1" applyNumberFormat="1" applyFont="1" applyFill="1" applyBorder="1" applyAlignment="1" applyProtection="1"/>
    <xf numFmtId="0" fontId="22" fillId="0" borderId="6" xfId="1" applyFont="1" applyFill="1" applyBorder="1" applyAlignment="1" applyProtection="1"/>
    <xf numFmtId="0" fontId="21" fillId="0" borderId="6" xfId="1" applyFont="1" applyFill="1" applyBorder="1" applyAlignment="1" applyProtection="1"/>
    <xf numFmtId="0" fontId="24" fillId="0" borderId="6" xfId="1" applyFont="1" applyFill="1" applyBorder="1" applyAlignment="1" applyProtection="1"/>
    <xf numFmtId="0" fontId="22" fillId="0" borderId="30" xfId="1" applyFont="1" applyFill="1" applyBorder="1" applyProtection="1"/>
    <xf numFmtId="14" fontId="0" fillId="0" borderId="0" xfId="0" applyNumberFormat="1"/>
    <xf numFmtId="0" fontId="22" fillId="0" borderId="38" xfId="1" applyFont="1" applyFill="1" applyBorder="1" applyProtection="1"/>
    <xf numFmtId="0" fontId="22" fillId="0" borderId="39" xfId="1" applyFont="1" applyFill="1" applyBorder="1" applyAlignment="1" applyProtection="1"/>
    <xf numFmtId="0" fontId="14" fillId="0" borderId="0" xfId="0" applyFont="1" applyFill="1" applyAlignment="1">
      <alignment vertical="center"/>
    </xf>
    <xf numFmtId="167" fontId="29" fillId="0" borderId="43" xfId="0" applyNumberFormat="1" applyFont="1" applyFill="1" applyBorder="1" applyAlignment="1">
      <alignment horizontal="center" vertical="center"/>
    </xf>
    <xf numFmtId="167" fontId="29" fillId="0" borderId="44" xfId="0" applyNumberFormat="1" applyFont="1" applyFill="1" applyBorder="1" applyAlignment="1">
      <alignment horizontal="center" vertical="center"/>
    </xf>
    <xf numFmtId="171" fontId="21" fillId="0" borderId="6" xfId="1" applyNumberFormat="1" applyFont="1" applyFill="1" applyBorder="1" applyAlignment="1" applyProtection="1"/>
    <xf numFmtId="170" fontId="21" fillId="0" borderId="6" xfId="1" applyNumberFormat="1" applyFont="1" applyFill="1" applyBorder="1" applyAlignment="1" applyProtection="1">
      <alignment horizontal="center"/>
    </xf>
    <xf numFmtId="171" fontId="10" fillId="0" borderId="35" xfId="1" applyNumberFormat="1" applyFont="1" applyFill="1" applyBorder="1" applyAlignment="1" applyProtection="1">
      <alignment horizontal="center"/>
    </xf>
    <xf numFmtId="0" fontId="29" fillId="0" borderId="43" xfId="0" applyNumberFormat="1" applyFont="1" applyFill="1" applyBorder="1" applyAlignment="1">
      <alignment horizontal="center" vertical="center"/>
    </xf>
    <xf numFmtId="0" fontId="25" fillId="0" borderId="7" xfId="1" applyNumberFormat="1" applyFont="1" applyFill="1" applyBorder="1" applyAlignment="1" applyProtection="1"/>
    <xf numFmtId="0" fontId="28" fillId="0" borderId="7" xfId="1" applyNumberFormat="1" applyFont="1" applyFill="1" applyBorder="1" applyAlignment="1" applyProtection="1"/>
    <xf numFmtId="0" fontId="25" fillId="0" borderId="40" xfId="1" applyNumberFormat="1" applyFont="1" applyFill="1" applyBorder="1" applyAlignment="1" applyProtection="1"/>
    <xf numFmtId="0" fontId="28" fillId="0" borderId="40" xfId="1" applyNumberFormat="1" applyFont="1" applyFill="1" applyBorder="1" applyAlignment="1" applyProtection="1"/>
    <xf numFmtId="0" fontId="26" fillId="0" borderId="36" xfId="1" applyNumberFormat="1" applyFont="1" applyFill="1" applyBorder="1" applyAlignment="1" applyProtection="1"/>
    <xf numFmtId="0" fontId="26" fillId="0" borderId="36" xfId="1" applyNumberFormat="1" applyFont="1" applyFill="1" applyBorder="1" applyAlignment="1" applyProtection="1">
      <alignment horizontal="center"/>
    </xf>
    <xf numFmtId="0" fontId="27" fillId="0" borderId="37" xfId="1" applyNumberFormat="1" applyFont="1" applyFill="1" applyBorder="1" applyAlignment="1" applyProtection="1">
      <alignment horizontal="center"/>
    </xf>
    <xf numFmtId="0" fontId="26" fillId="0" borderId="41" xfId="1" applyNumberFormat="1" applyFont="1" applyFill="1" applyBorder="1" applyAlignment="1" applyProtection="1"/>
    <xf numFmtId="0" fontId="26" fillId="0" borderId="41" xfId="1" applyNumberFormat="1" applyFont="1" applyFill="1" applyBorder="1" applyAlignment="1" applyProtection="1">
      <alignment horizontal="center"/>
    </xf>
    <xf numFmtId="0" fontId="27" fillId="0" borderId="42" xfId="1" applyNumberFormat="1" applyFont="1" applyFill="1" applyBorder="1" applyAlignment="1" applyProtection="1">
      <alignment horizontal="center"/>
    </xf>
    <xf numFmtId="0" fontId="3" fillId="9" borderId="1" xfId="0" applyFont="1" applyFill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5" xfId="0" applyBorder="1" applyAlignment="1">
      <alignment vertical="center"/>
    </xf>
    <xf numFmtId="166" fontId="14" fillId="0" borderId="5" xfId="0" applyNumberFormat="1" applyFont="1" applyBorder="1" applyAlignment="1">
      <alignment horizontal="center"/>
    </xf>
    <xf numFmtId="166" fontId="14" fillId="0" borderId="6" xfId="0" applyNumberFormat="1" applyFont="1" applyBorder="1" applyAlignment="1">
      <alignment horizontal="center"/>
    </xf>
    <xf numFmtId="166" fontId="14" fillId="0" borderId="7" xfId="0" applyNumberFormat="1" applyFont="1" applyBorder="1" applyAlignment="1">
      <alignment horizontal="center"/>
    </xf>
    <xf numFmtId="168" fontId="11" fillId="0" borderId="2" xfId="1" applyNumberFormat="1" applyFont="1" applyFill="1" applyBorder="1" applyAlignment="1" applyProtection="1">
      <alignment horizontal="center"/>
    </xf>
    <xf numFmtId="168" fontId="11" fillId="0" borderId="3" xfId="1" applyNumberFormat="1" applyFont="1" applyFill="1" applyBorder="1" applyAlignment="1" applyProtection="1">
      <alignment horizontal="center"/>
    </xf>
    <xf numFmtId="168" fontId="11" fillId="0" borderId="4" xfId="1" applyNumberFormat="1" applyFont="1" applyFill="1" applyBorder="1" applyAlignment="1" applyProtection="1">
      <alignment horizontal="center"/>
    </xf>
    <xf numFmtId="0" fontId="30" fillId="11" borderId="2" xfId="0" applyFont="1" applyFill="1" applyBorder="1" applyAlignment="1">
      <alignment horizontal="center"/>
    </xf>
    <xf numFmtId="0" fontId="30" fillId="11" borderId="3" xfId="0" applyFont="1" applyFill="1" applyBorder="1" applyAlignment="1">
      <alignment horizontal="center"/>
    </xf>
    <xf numFmtId="0" fontId="30" fillId="11" borderId="4" xfId="0" applyFont="1" applyFill="1" applyBorder="1" applyAlignment="1">
      <alignment horizontal="center"/>
    </xf>
    <xf numFmtId="14" fontId="13" fillId="0" borderId="0" xfId="0" applyNumberFormat="1" applyFont="1" applyAlignment="1"/>
  </cellXfs>
  <cellStyles count="2">
    <cellStyle name="Normal" xfId="0" builtinId="0"/>
    <cellStyle name="Normal 2" xfId="1"/>
  </cellStyles>
  <dxfs count="737"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2" formatCode="&quot;&quot;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numFmt numFmtId="173" formatCode="dddd"/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1" formatCode="[hh]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70" formatCode="h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border diagonalUp="0" diagonalDown="0">
        <left style="double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double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</dxfs>
  <tableStyles count="0" defaultTableStyle="TableStyleMedium2" defaultPivotStyle="PivotStyleLight16"/>
  <colors>
    <mruColors>
      <color rgb="FFFFFF99"/>
      <color rgb="FFFBFDF9"/>
      <color rgb="FFF2F8EE"/>
      <color rgb="FFDDDDDD"/>
      <color rgb="FFC0C0C0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704850</xdr:colOff>
          <xdr:row>0</xdr:row>
          <xdr:rowOff>85725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4008" rIns="64008" bIns="6400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Initialiser Mois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619125</xdr:colOff>
      <xdr:row>16</xdr:row>
      <xdr:rowOff>9524</xdr:rowOff>
    </xdr:from>
    <xdr:to>
      <xdr:col>6</xdr:col>
      <xdr:colOff>161924</xdr:colOff>
      <xdr:row>33</xdr:row>
      <xdr:rowOff>180975</xdr:rowOff>
    </xdr:to>
    <xdr:sp macro="" textlink="">
      <xdr:nvSpPr>
        <xdr:cNvPr id="2" name="ZoneTexte 1"/>
        <xdr:cNvSpPr txBox="1"/>
      </xdr:nvSpPr>
      <xdr:spPr>
        <a:xfrm>
          <a:off x="619125" y="3133724"/>
          <a:ext cx="4800599" cy="3409951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/>
            <a:t>Lorsqu'il n'existe</a:t>
          </a:r>
          <a:r>
            <a:rPr lang="fr-FR" sz="1000" baseline="0"/>
            <a:t> pas de feuille QUART au titre du mois précédent le mois à initialiser, il convient de saisir un </a:t>
          </a:r>
          <a:r>
            <a:rPr lang="fr-FR" sz="1000" b="1" baseline="0"/>
            <a:t>code de position</a:t>
          </a:r>
          <a:r>
            <a:rPr lang="fr-FR" sz="1000" b="0" baseline="0"/>
            <a:t> dans la colonne </a:t>
          </a:r>
          <a:r>
            <a:rPr lang="fr-FR" sz="1000" b="0" i="1" baseline="0"/>
            <a:t>Roulement en cours</a:t>
          </a:r>
          <a:r>
            <a:rPr lang="fr-FR" sz="1000" b="0" baseline="0"/>
            <a:t> (D) de la </a:t>
          </a:r>
          <a:r>
            <a:rPr lang="fr-FR" sz="1000" b="0" i="1" baseline="0"/>
            <a:t>Liste des agents</a:t>
          </a:r>
          <a:r>
            <a:rPr lang="fr-FR" sz="1000" b="0" baseline="0"/>
            <a:t>. Ce code indiquera la position au lundi de la 1re semaine du mois (qui contient le 1er du mois à initialiser).</a:t>
          </a:r>
        </a:p>
        <a:p>
          <a:endParaRPr lang="fr-FR" sz="1000" b="0" baseline="0"/>
        </a:p>
        <a:p>
          <a:r>
            <a:rPr lang="fr-FR" sz="1000" b="1" u="sng" baseline="0"/>
            <a:t>Codes de position</a:t>
          </a:r>
          <a:r>
            <a:rPr lang="fr-FR" sz="1000" b="0" baseline="0"/>
            <a:t> :</a:t>
          </a:r>
        </a:p>
        <a:p>
          <a:r>
            <a:rPr lang="fr-FR" sz="1000" b="0" baseline="0"/>
            <a:t>- code </a:t>
          </a:r>
          <a:r>
            <a:rPr lang="fr-FR" sz="1000" b="1" baseline="0"/>
            <a:t>3</a:t>
          </a:r>
          <a:r>
            <a:rPr lang="fr-FR" sz="1000" b="0" baseline="0"/>
            <a:t> : position de travail sur le Quart3 (14-20) le lundi [tous roulements 3 à 6]</a:t>
          </a:r>
        </a:p>
        <a:p>
          <a:r>
            <a:rPr lang="fr-FR" sz="1000" b="0" baseline="0"/>
            <a:t>- code </a:t>
          </a:r>
          <a:r>
            <a:rPr lang="fr-FR" sz="1000" b="1" baseline="0"/>
            <a:t>2</a:t>
          </a:r>
          <a:r>
            <a:rPr lang="fr-FR" sz="1000" b="0" baseline="0"/>
            <a:t> : position de travail sur le Quart2 (07-14) le lundi [tous roulements 3 à 6]</a:t>
          </a:r>
        </a:p>
        <a:p>
          <a:r>
            <a:rPr lang="fr-FR" sz="1000" b="0" baseline="0"/>
            <a:t>- code </a:t>
          </a:r>
          <a:r>
            <a:rPr lang="fr-FR" sz="1000" b="1" baseline="0"/>
            <a:t>1</a:t>
          </a:r>
          <a:r>
            <a:rPr lang="fr-FR" sz="1000" b="0" baseline="0"/>
            <a:t> : position de travail sur le Quart1 (00-07) le lundi [tous roulements 3 à 6]</a:t>
          </a:r>
        </a:p>
        <a:p>
          <a:endParaRPr lang="fr-FR" sz="1000" b="0" baseline="0"/>
        </a:p>
        <a:p>
          <a:r>
            <a:rPr lang="fr-FR" sz="1000" b="0" baseline="0"/>
            <a:t>- code </a:t>
          </a:r>
          <a:r>
            <a:rPr lang="fr-FR" sz="1000" b="1" baseline="0"/>
            <a:t>0</a:t>
          </a:r>
          <a:r>
            <a:rPr lang="fr-FR" sz="1000" b="0" baseline="0"/>
            <a:t> : position de repos ou 1er repos le lundi [roulements 4 à 6]</a:t>
          </a:r>
        </a:p>
        <a:p>
          <a:r>
            <a:rPr lang="fr-FR" sz="1000" b="0" baseline="0"/>
            <a:t>       reprendra en Quart3 : le mardi [roul. 4] ou le mercredi [roul. 5] ou le jeudi [roul. 6]</a:t>
          </a:r>
        </a:p>
        <a:p>
          <a:endParaRPr lang="fr-FR" sz="1000" b="0" baseline="0"/>
        </a:p>
        <a:p>
          <a:r>
            <a:rPr lang="fr-FR" sz="1000" b="0" baseline="0"/>
            <a:t>- code </a:t>
          </a:r>
          <a:r>
            <a:rPr lang="fr-FR" sz="1000" b="1" baseline="0"/>
            <a:t>-1</a:t>
          </a:r>
          <a:r>
            <a:rPr lang="fr-FR" sz="1000" b="0" baseline="0"/>
            <a:t> : position de 2e repos le lundi [roulements 5 et 6]</a:t>
          </a:r>
        </a:p>
        <a:p>
          <a:r>
            <a:rPr lang="fr-FR" sz="1000" b="0" baseline="0"/>
            <a:t>       reprendra en Quart3 : le mardi [roul. 5] ou le mercredi [roul. 6]</a:t>
          </a:r>
        </a:p>
        <a:p>
          <a:endParaRPr lang="fr-FR" sz="1000" b="0"/>
        </a:p>
        <a:p>
          <a:r>
            <a:rPr lang="fr-FR" sz="1000" b="0"/>
            <a:t>- code </a:t>
          </a:r>
          <a:r>
            <a:rPr lang="fr-FR" sz="1000" b="1"/>
            <a:t>-2</a:t>
          </a:r>
          <a:r>
            <a:rPr lang="fr-FR" sz="1000" b="0"/>
            <a:t> : position de 3e repos le lundi [roulement 6]</a:t>
          </a:r>
        </a:p>
        <a:p>
          <a:r>
            <a:rPr lang="fr-FR" sz="1000" b="0"/>
            <a:t>       reprendra en Quart3 : le mardi.</a:t>
          </a:r>
        </a:p>
        <a:p>
          <a:endParaRPr lang="fr-FR" sz="1000" b="0"/>
        </a:p>
        <a:p>
          <a:r>
            <a:rPr lang="fr-FR" sz="1000" b="0"/>
            <a:t>Le roulement est déduit des indications portées. Il n'a pas à être mentionné. Le même</a:t>
          </a:r>
          <a:r>
            <a:rPr lang="fr-FR" sz="1000" b="0" baseline="0"/>
            <a:t> code ne peut figurer qu'une fois dans la colonne...</a:t>
          </a:r>
          <a:endParaRPr lang="fr-FR" sz="1000" b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30</xdr:col>
      <xdr:colOff>123825</xdr:colOff>
      <xdr:row>0</xdr:row>
      <xdr:rowOff>76200</xdr:rowOff>
    </xdr:from>
    <xdr:to>
      <xdr:col>30</xdr:col>
      <xdr:colOff>609600</xdr:colOff>
      <xdr:row>1</xdr:row>
      <xdr:rowOff>228600</xdr:rowOff>
    </xdr:to>
    <xdr:sp macro="[0]!QuartAgentMois" textlink="">
      <xdr:nvSpPr>
        <xdr:cNvPr id="2" name="Étoile à 7 branches 1"/>
        <xdr:cNvSpPr/>
      </xdr:nvSpPr>
      <xdr:spPr>
        <a:xfrm>
          <a:off x="8582025" y="76200"/>
          <a:ext cx="485775" cy="485775"/>
        </a:xfrm>
        <a:prstGeom prst="star7">
          <a:avLst/>
        </a:prstGeom>
        <a:gradFill flip="none" rotWithShape="1">
          <a:gsLst>
            <a:gs pos="0">
              <a:schemeClr val="accent6">
                <a:lumMod val="50000"/>
              </a:schemeClr>
            </a:gs>
            <a:gs pos="50000">
              <a:schemeClr val="accent6">
                <a:lumMod val="60000"/>
                <a:lumOff val="40000"/>
              </a:schemeClr>
            </a:gs>
            <a:gs pos="100000">
              <a:schemeClr val="accent6">
                <a:lumMod val="20000"/>
                <a:lumOff val="80000"/>
              </a:schemeClr>
            </a:gs>
          </a:gsLst>
          <a:path path="circle">
            <a:fillToRect l="50000" t="50000" r="50000" b="50000"/>
          </a:path>
          <a:tileRect/>
        </a:gra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438150</xdr:colOff>
      <xdr:row>1</xdr:row>
      <xdr:rowOff>38100</xdr:rowOff>
    </xdr:from>
    <xdr:to>
      <xdr:col>39</xdr:col>
      <xdr:colOff>333375</xdr:colOff>
      <xdr:row>14</xdr:row>
      <xdr:rowOff>95250</xdr:rowOff>
    </xdr:to>
    <xdr:sp macro="" textlink="">
      <xdr:nvSpPr>
        <xdr:cNvPr id="2" name="ZoneTexte 1"/>
        <xdr:cNvSpPr txBox="1"/>
      </xdr:nvSpPr>
      <xdr:spPr>
        <a:xfrm>
          <a:off x="9486900" y="228600"/>
          <a:ext cx="2181225" cy="2638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chque</a:t>
          </a:r>
          <a:r>
            <a:rPr lang="fr-FR" sz="1100" baseline="0"/>
            <a:t> agent on devait faire les heures travaillés par jour, j'ai mis la formule pour la somme</a:t>
          </a:r>
        </a:p>
        <a:p>
          <a:r>
            <a:rPr lang="fr-FR" sz="1100" baseline="0"/>
            <a:t>, donc ici j'ai pris un roulement de 4 équipes dont la liste des agents est dans la feuille EQUIPE : agent1 à agent 9</a:t>
          </a:r>
        </a:p>
        <a:p>
          <a:r>
            <a:rPr lang="fr-FR" sz="1100" baseline="0"/>
            <a:t>heures de nuit = heures travaillées entre 21h-00h et 00h-06h</a:t>
          </a:r>
        </a:p>
        <a:p>
          <a:r>
            <a:rPr lang="fr-FR" sz="1100" baseline="0"/>
            <a:t>JFHDJ =heures travaillées en jour fériée</a:t>
          </a:r>
        </a:p>
        <a:p>
          <a:r>
            <a:rPr lang="fr-FR" sz="1100" baseline="0"/>
            <a:t>JFHDN = heures de nuit travaillées en jour fériée</a:t>
          </a:r>
        </a:p>
        <a:p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1</xdr:row>
      <xdr:rowOff>104775</xdr:rowOff>
    </xdr:from>
    <xdr:to>
      <xdr:col>9</xdr:col>
      <xdr:colOff>552450</xdr:colOff>
      <xdr:row>10</xdr:row>
      <xdr:rowOff>85725</xdr:rowOff>
    </xdr:to>
    <xdr:sp macro="" textlink="">
      <xdr:nvSpPr>
        <xdr:cNvPr id="2" name="ZoneTexte 1"/>
        <xdr:cNvSpPr txBox="1"/>
      </xdr:nvSpPr>
      <xdr:spPr>
        <a:xfrm>
          <a:off x="3019425" y="295275"/>
          <a:ext cx="4438650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suppose agent 1 en absence</a:t>
          </a:r>
          <a:r>
            <a:rPr lang="fr-FR" sz="1100" baseline="0"/>
            <a:t> du 02 au 05 et il reprend le 6 avec son équipe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Liste_agents" displayName="Liste_agents" ref="B8:E15" totalsRowShown="0">
  <autoFilter ref="B8:E15"/>
  <tableColumns count="4">
    <tableColumn id="1" name="Prénoms et NOM"/>
    <tableColumn id="7" name="Matricule" dataDxfId="736"/>
    <tableColumn id="3" name="R. en cours" dataDxfId="735"/>
    <tableColumn id="4" name="Modif." dataDxfId="73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B6:G9" totalsRowShown="0">
  <autoFilter ref="B6:G9"/>
  <tableColumns count="6">
    <tableColumn id="1" name="Equipe 1"/>
    <tableColumn id="2" name="Equipe 2"/>
    <tableColumn id="3" name="Equipe 3"/>
    <tableColumn id="4" name="Equipe 4"/>
    <tableColumn id="5" name="Equipe 5"/>
    <tableColumn id="6" name="Equipe 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8:AJ13" headerRowCount="0" totalsRowShown="0" headerRowBorderDxfId="733" tableBorderDxfId="732" totalsRowBorderDxfId="731">
  <tableColumns count="36">
    <tableColumn id="1" name="Colonne1" headerRowDxfId="730" dataDxfId="729" headerRowCellStyle="Normal 2" dataCellStyle="Normal 2"/>
    <tableColumn id="2" name="Colonne2" headerRowDxfId="728" dataDxfId="727" headerRowCellStyle="Normal 2" dataCellStyle="Normal 2"/>
    <tableColumn id="3" name="Colonne3" headerRowDxfId="726" dataDxfId="725" headerRowCellStyle="Normal 2" dataCellStyle="Normal 2"/>
    <tableColumn id="4" name="Colonne4" headerRowDxfId="724" dataDxfId="723" headerRowCellStyle="Normal 2" dataCellStyle="Normal 2"/>
    <tableColumn id="5" name="Colonne5" headerRowDxfId="722" dataDxfId="721" headerRowCellStyle="Normal 2" dataCellStyle="Normal 2"/>
    <tableColumn id="6" name="Colonne6" headerRowDxfId="720" dataDxfId="719" headerRowCellStyle="Normal 2" dataCellStyle="Normal 2"/>
    <tableColumn id="7" name="Colonne7" headerRowDxfId="718" dataDxfId="717" headerRowCellStyle="Normal 2" dataCellStyle="Normal 2"/>
    <tableColumn id="8" name="Colonne8" headerRowDxfId="716" dataDxfId="715" headerRowCellStyle="Normal 2" dataCellStyle="Normal 2"/>
    <tableColumn id="9" name="Colonne9" headerRowDxfId="714" dataDxfId="713" headerRowCellStyle="Normal 2" dataCellStyle="Normal 2"/>
    <tableColumn id="10" name="Colonne10" headerRowDxfId="712" dataDxfId="711" headerRowCellStyle="Normal 2" dataCellStyle="Normal 2"/>
    <tableColumn id="11" name="Colonne11" headerRowDxfId="710" dataDxfId="709" headerRowCellStyle="Normal 2" dataCellStyle="Normal 2"/>
    <tableColumn id="12" name="Colonne12" headerRowDxfId="708" dataDxfId="707" headerRowCellStyle="Normal 2" dataCellStyle="Normal 2"/>
    <tableColumn id="13" name="Colonne13" headerRowDxfId="706" dataDxfId="705" headerRowCellStyle="Normal 2" dataCellStyle="Normal 2"/>
    <tableColumn id="14" name="Colonne14" headerRowDxfId="704" dataDxfId="703" headerRowCellStyle="Normal 2" dataCellStyle="Normal 2"/>
    <tableColumn id="15" name="Colonne15" headerRowDxfId="702" dataDxfId="701" headerRowCellStyle="Normal 2" dataCellStyle="Normal 2"/>
    <tableColumn id="16" name="Colonne16" headerRowDxfId="700" dataDxfId="699" headerRowCellStyle="Normal 2" dataCellStyle="Normal 2"/>
    <tableColumn id="17" name="Colonne17" headerRowDxfId="698" dataDxfId="697" headerRowCellStyle="Normal 2" dataCellStyle="Normal 2"/>
    <tableColumn id="18" name="Colonne18" headerRowDxfId="696" dataDxfId="695" headerRowCellStyle="Normal 2" dataCellStyle="Normal 2"/>
    <tableColumn id="19" name="Colonne19" headerRowDxfId="694" dataDxfId="693" headerRowCellStyle="Normal 2" dataCellStyle="Normal 2"/>
    <tableColumn id="20" name="Colonne20" headerRowDxfId="692" dataDxfId="691" headerRowCellStyle="Normal 2" dataCellStyle="Normal 2"/>
    <tableColumn id="21" name="Colonne21" headerRowDxfId="690" dataDxfId="689" headerRowCellStyle="Normal 2" dataCellStyle="Normal 2"/>
    <tableColumn id="22" name="Colonne22" headerRowDxfId="688" dataDxfId="687" headerRowCellStyle="Normal 2" dataCellStyle="Normal 2"/>
    <tableColumn id="23" name="Colonne23" headerRowDxfId="686" dataDxfId="685" headerRowCellStyle="Normal 2" dataCellStyle="Normal 2"/>
    <tableColumn id="24" name="Colonne24" headerRowDxfId="684" dataDxfId="683" headerRowCellStyle="Normal 2" dataCellStyle="Normal 2"/>
    <tableColumn id="25" name="Colonne25" headerRowDxfId="682" dataDxfId="681" headerRowCellStyle="Normal 2" dataCellStyle="Normal 2"/>
    <tableColumn id="26" name="Colonne26" headerRowDxfId="680" dataDxfId="679" headerRowCellStyle="Normal 2" dataCellStyle="Normal 2"/>
    <tableColumn id="27" name="Colonne27" headerRowDxfId="678" dataDxfId="677" headerRowCellStyle="Normal 2" dataCellStyle="Normal 2"/>
    <tableColumn id="28" name="Colonne28" headerRowDxfId="676" dataDxfId="675" headerRowCellStyle="Normal 2" dataCellStyle="Normal 2"/>
    <tableColumn id="29" name="Colonne29" headerRowDxfId="674" dataDxfId="673" headerRowCellStyle="Normal 2" dataCellStyle="Normal 2"/>
    <tableColumn id="36" name="Colonne36" headerRowDxfId="672" dataDxfId="671" headerRowCellStyle="Normal 2" dataCellStyle="Normal 2"/>
    <tableColumn id="35" name="Colonne35" headerRowDxfId="670" dataDxfId="669" headerRowCellStyle="Normal 2" dataCellStyle="Normal 2"/>
    <tableColumn id="34" name="Colonne34" headerRowDxfId="668" dataDxfId="667" headerRowCellStyle="Normal 2" dataCellStyle="Normal 2"/>
    <tableColumn id="30" name="Colonne30" headerRowDxfId="666" dataDxfId="665" headerRowCellStyle="Normal 2" dataCellStyle="Normal 2"/>
    <tableColumn id="31" name="Colonne31" headerRowDxfId="664" dataDxfId="663" headerRowCellStyle="Normal 2" dataCellStyle="Normal 2">
      <calculatedColumnFormula>SUM(Tableau3[[#This Row],[Colonne3]:[Colonne30]])+AH12</calculatedColumnFormula>
    </tableColumn>
    <tableColumn id="32" name="Colonne32" headerRowDxfId="662" dataDxfId="661" headerRowCellStyle="Normal 2" dataCellStyle="Normal 2">
      <calculatedColumnFormula>SUM(C9:AG9)</calculatedColumnFormula>
    </tableColumn>
    <tableColumn id="33" name="Colonne33" headerRowDxfId="660" dataDxfId="659" headerRowCellStyle="Normal 2" dataCellStyle="Normal 2">
      <calculatedColumnFormula>Tableau3[[#This Row],[Colonne31]]</calculatedColumnFormula>
    </tableColumn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8" name="Tableau39" displayName="Tableau39" ref="A15:AJ20" headerRowCount="0" totalsRowShown="0" headerRowBorderDxfId="658" tableBorderDxfId="657" totalsRowBorderDxfId="656">
  <tableColumns count="36">
    <tableColumn id="1" name="Colonne1" headerRowDxfId="655" dataDxfId="654" headerRowCellStyle="Normal 2" dataCellStyle="Normal 2"/>
    <tableColumn id="2" name="Colonne2" headerRowDxfId="653" dataDxfId="652" headerRowCellStyle="Normal 2" dataCellStyle="Normal 2"/>
    <tableColumn id="3" name="Colonne3" headerRowDxfId="651" dataDxfId="650" headerRowCellStyle="Normal 2" dataCellStyle="Normal 2"/>
    <tableColumn id="4" name="Colonne4" headerRowDxfId="649" dataDxfId="648" headerRowCellStyle="Normal 2" dataCellStyle="Normal 2"/>
    <tableColumn id="5" name="Colonne5" headerRowDxfId="647" dataDxfId="646" headerRowCellStyle="Normal 2" dataCellStyle="Normal 2"/>
    <tableColumn id="6" name="Colonne6" headerRowDxfId="645" dataDxfId="644" headerRowCellStyle="Normal 2" dataCellStyle="Normal 2"/>
    <tableColumn id="7" name="Colonne7" headerRowDxfId="643" dataDxfId="642" headerRowCellStyle="Normal 2" dataCellStyle="Normal 2"/>
    <tableColumn id="8" name="Colonne8" headerRowDxfId="641" dataDxfId="640" headerRowCellStyle="Normal 2" dataCellStyle="Normal 2"/>
    <tableColumn id="9" name="Colonne9" headerRowDxfId="639" dataDxfId="638" headerRowCellStyle="Normal 2" dataCellStyle="Normal 2"/>
    <tableColumn id="10" name="Colonne10" headerRowDxfId="637" dataDxfId="636" headerRowCellStyle="Normal 2" dataCellStyle="Normal 2"/>
    <tableColumn id="11" name="Colonne11" headerRowDxfId="635" dataDxfId="634" headerRowCellStyle="Normal 2" dataCellStyle="Normal 2"/>
    <tableColumn id="12" name="Colonne12" headerRowDxfId="633" dataDxfId="632" headerRowCellStyle="Normal 2" dataCellStyle="Normal 2"/>
    <tableColumn id="13" name="Colonne13" headerRowDxfId="631" dataDxfId="630" headerRowCellStyle="Normal 2" dataCellStyle="Normal 2"/>
    <tableColumn id="14" name="Colonne14" headerRowDxfId="629" dataDxfId="628" headerRowCellStyle="Normal 2" dataCellStyle="Normal 2"/>
    <tableColumn id="15" name="Colonne15" headerRowDxfId="627" dataDxfId="626" headerRowCellStyle="Normal 2" dataCellStyle="Normal 2"/>
    <tableColumn id="16" name="Colonne16" headerRowDxfId="625" dataDxfId="624" headerRowCellStyle="Normal 2" dataCellStyle="Normal 2"/>
    <tableColumn id="17" name="Colonne17" headerRowDxfId="623" dataDxfId="622" headerRowCellStyle="Normal 2" dataCellStyle="Normal 2"/>
    <tableColumn id="18" name="Colonne18" headerRowDxfId="621" dataDxfId="620" headerRowCellStyle="Normal 2" dataCellStyle="Normal 2"/>
    <tableColumn id="19" name="Colonne19" headerRowDxfId="619" dataDxfId="618" headerRowCellStyle="Normal 2" dataCellStyle="Normal 2"/>
    <tableColumn id="20" name="Colonne20" headerRowDxfId="617" dataDxfId="616" headerRowCellStyle="Normal 2" dataCellStyle="Normal 2"/>
    <tableColumn id="21" name="Colonne21" headerRowDxfId="615" dataDxfId="614" headerRowCellStyle="Normal 2" dataCellStyle="Normal 2"/>
    <tableColumn id="22" name="Colonne22" headerRowDxfId="613" dataDxfId="612" headerRowCellStyle="Normal 2" dataCellStyle="Normal 2"/>
    <tableColumn id="23" name="Colonne23" headerRowDxfId="611" dataDxfId="610" headerRowCellStyle="Normal 2" dataCellStyle="Normal 2"/>
    <tableColumn id="24" name="Colonne24" headerRowDxfId="609" dataDxfId="608" headerRowCellStyle="Normal 2" dataCellStyle="Normal 2"/>
    <tableColumn id="25" name="Colonne25" headerRowDxfId="607" dataDxfId="606" headerRowCellStyle="Normal 2" dataCellStyle="Normal 2"/>
    <tableColumn id="26" name="Colonne26" headerRowDxfId="605" dataDxfId="604" headerRowCellStyle="Normal 2" dataCellStyle="Normal 2"/>
    <tableColumn id="27" name="Colonne27" headerRowDxfId="603" dataDxfId="602" headerRowCellStyle="Normal 2" dataCellStyle="Normal 2"/>
    <tableColumn id="28" name="Colonne28" headerRowDxfId="601" dataDxfId="600" headerRowCellStyle="Normal 2" dataCellStyle="Normal 2"/>
    <tableColumn id="29" name="Colonne29" headerRowDxfId="599" dataDxfId="598" headerRowCellStyle="Normal 2" dataCellStyle="Normal 2"/>
    <tableColumn id="36" name="Colonne36" headerRowDxfId="597" dataDxfId="596" headerRowCellStyle="Normal 2" dataCellStyle="Normal 2"/>
    <tableColumn id="35" name="Colonne35" headerRowDxfId="595" dataDxfId="594" headerRowCellStyle="Normal 2" dataCellStyle="Normal 2"/>
    <tableColumn id="34" name="Colonne34" headerRowDxfId="593" dataDxfId="592" headerRowCellStyle="Normal 2" dataCellStyle="Normal 2"/>
    <tableColumn id="30" name="Colonne30" headerRowDxfId="591" dataDxfId="590" headerRowCellStyle="Normal 2" dataCellStyle="Normal 2"/>
    <tableColumn id="31" name="Colonne31" headerRowDxfId="589" dataDxfId="588" headerRowCellStyle="Normal 2" dataCellStyle="Normal 2">
      <calculatedColumnFormula>SUM(Tableau39[[#This Row],[Colonne3]:[Colonne30]])+AH19</calculatedColumnFormula>
    </tableColumn>
    <tableColumn id="32" name="Colonne32" headerRowDxfId="587" dataDxfId="586" headerRowCellStyle="Normal 2" dataCellStyle="Normal 2">
      <calculatedColumnFormula>SUM(C16:AG16)</calculatedColumnFormula>
    </tableColumn>
    <tableColumn id="33" name="Colonne33" headerRowDxfId="585" dataDxfId="584" headerRowCellStyle="Normal 2" dataCellStyle="Normal 2">
      <calculatedColumnFormula>Tableau39[[#This Row],[Colonne31]]</calculatedColumnFormula>
    </tableColumn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id="9" name="Tableau310" displayName="Tableau310" ref="A22:AJ27" headerRowCount="0" totalsRowShown="0" headerRowBorderDxfId="583" tableBorderDxfId="582" totalsRowBorderDxfId="581">
  <tableColumns count="36">
    <tableColumn id="1" name="Colonne1" headerRowDxfId="580" dataDxfId="579" headerRowCellStyle="Normal 2" dataCellStyle="Normal 2"/>
    <tableColumn id="2" name="Colonne2" headerRowDxfId="578" dataDxfId="577" headerRowCellStyle="Normal 2" dataCellStyle="Normal 2"/>
    <tableColumn id="3" name="Colonne3" headerRowDxfId="576" dataDxfId="575" headerRowCellStyle="Normal 2" dataCellStyle="Normal 2"/>
    <tableColumn id="4" name="Colonne4" headerRowDxfId="574" dataDxfId="573" headerRowCellStyle="Normal 2" dataCellStyle="Normal 2"/>
    <tableColumn id="5" name="Colonne5" headerRowDxfId="572" dataDxfId="571" headerRowCellStyle="Normal 2" dataCellStyle="Normal 2"/>
    <tableColumn id="6" name="Colonne6" headerRowDxfId="570" dataDxfId="569" headerRowCellStyle="Normal 2" dataCellStyle="Normal 2"/>
    <tableColumn id="7" name="Colonne7" headerRowDxfId="568" dataDxfId="567" headerRowCellStyle="Normal 2" dataCellStyle="Normal 2"/>
    <tableColumn id="8" name="Colonne8" headerRowDxfId="566" dataDxfId="565" headerRowCellStyle="Normal 2" dataCellStyle="Normal 2"/>
    <tableColumn id="9" name="Colonne9" headerRowDxfId="564" dataDxfId="563" headerRowCellStyle="Normal 2" dataCellStyle="Normal 2"/>
    <tableColumn id="10" name="Colonne10" headerRowDxfId="562" dataDxfId="561" headerRowCellStyle="Normal 2" dataCellStyle="Normal 2"/>
    <tableColumn id="11" name="Colonne11" headerRowDxfId="560" dataDxfId="559" headerRowCellStyle="Normal 2" dataCellStyle="Normal 2"/>
    <tableColumn id="12" name="Colonne12" headerRowDxfId="558" dataDxfId="557" headerRowCellStyle="Normal 2" dataCellStyle="Normal 2"/>
    <tableColumn id="13" name="Colonne13" headerRowDxfId="556" dataDxfId="555" headerRowCellStyle="Normal 2" dataCellStyle="Normal 2"/>
    <tableColumn id="14" name="Colonne14" headerRowDxfId="554" dataDxfId="553" headerRowCellStyle="Normal 2" dataCellStyle="Normal 2"/>
    <tableColumn id="15" name="Colonne15" headerRowDxfId="552" dataDxfId="551" headerRowCellStyle="Normal 2" dataCellStyle="Normal 2"/>
    <tableColumn id="16" name="Colonne16" headerRowDxfId="550" dataDxfId="549" headerRowCellStyle="Normal 2" dataCellStyle="Normal 2"/>
    <tableColumn id="17" name="Colonne17" headerRowDxfId="548" dataDxfId="547" headerRowCellStyle="Normal 2" dataCellStyle="Normal 2"/>
    <tableColumn id="18" name="Colonne18" headerRowDxfId="546" dataDxfId="545" headerRowCellStyle="Normal 2" dataCellStyle="Normal 2"/>
    <tableColumn id="19" name="Colonne19" headerRowDxfId="544" dataDxfId="543" headerRowCellStyle="Normal 2" dataCellStyle="Normal 2"/>
    <tableColumn id="20" name="Colonne20" headerRowDxfId="542" dataDxfId="541" headerRowCellStyle="Normal 2" dataCellStyle="Normal 2"/>
    <tableColumn id="21" name="Colonne21" headerRowDxfId="540" dataDxfId="539" headerRowCellStyle="Normal 2" dataCellStyle="Normal 2"/>
    <tableColumn id="22" name="Colonne22" headerRowDxfId="538" dataDxfId="537" headerRowCellStyle="Normal 2" dataCellStyle="Normal 2"/>
    <tableColumn id="23" name="Colonne23" headerRowDxfId="536" dataDxfId="535" headerRowCellStyle="Normal 2" dataCellStyle="Normal 2"/>
    <tableColumn id="24" name="Colonne24" headerRowDxfId="534" dataDxfId="533" headerRowCellStyle="Normal 2" dataCellStyle="Normal 2"/>
    <tableColumn id="25" name="Colonne25" headerRowDxfId="532" dataDxfId="531" headerRowCellStyle="Normal 2" dataCellStyle="Normal 2"/>
    <tableColumn id="26" name="Colonne26" headerRowDxfId="530" dataDxfId="529" headerRowCellStyle="Normal 2" dataCellStyle="Normal 2"/>
    <tableColumn id="27" name="Colonne27" headerRowDxfId="528" dataDxfId="527" headerRowCellStyle="Normal 2" dataCellStyle="Normal 2"/>
    <tableColumn id="28" name="Colonne28" headerRowDxfId="526" dataDxfId="525" headerRowCellStyle="Normal 2" dataCellStyle="Normal 2"/>
    <tableColumn id="29" name="Colonne29" headerRowDxfId="524" dataDxfId="523" headerRowCellStyle="Normal 2" dataCellStyle="Normal 2"/>
    <tableColumn id="36" name="Colonne36" headerRowDxfId="522" dataDxfId="521" headerRowCellStyle="Normal 2" dataCellStyle="Normal 2"/>
    <tableColumn id="35" name="Colonne35" headerRowDxfId="520" dataDxfId="519" headerRowCellStyle="Normal 2" dataCellStyle="Normal 2"/>
    <tableColumn id="34" name="Colonne34" headerRowDxfId="518" dataDxfId="517" headerRowCellStyle="Normal 2" dataCellStyle="Normal 2"/>
    <tableColumn id="30" name="Colonne30" headerRowDxfId="516" dataDxfId="515" headerRowCellStyle="Normal 2" dataCellStyle="Normal 2"/>
    <tableColumn id="31" name="Colonne31" headerRowDxfId="514" dataDxfId="513" headerRowCellStyle="Normal 2" dataCellStyle="Normal 2">
      <calculatedColumnFormula>SUM(Tableau310[[#This Row],[Colonne3]:[Colonne30]])+AH26</calculatedColumnFormula>
    </tableColumn>
    <tableColumn id="32" name="Colonne32" headerRowDxfId="512" dataDxfId="511" headerRowCellStyle="Normal 2" dataCellStyle="Normal 2">
      <calculatedColumnFormula>SUM(C23:AG23)</calculatedColumnFormula>
    </tableColumn>
    <tableColumn id="33" name="Colonne33" headerRowDxfId="510" dataDxfId="509" headerRowCellStyle="Normal 2" dataCellStyle="Normal 2">
      <calculatedColumnFormula>Tableau310[[#This Row],[Colonne31]]</calculatedColumnFormula>
    </tableColumn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id="10" name="Tableau311" displayName="Tableau311" ref="A29:AJ34" headerRowCount="0" totalsRowShown="0" headerRowBorderDxfId="508" tableBorderDxfId="507" totalsRowBorderDxfId="506">
  <tableColumns count="36">
    <tableColumn id="1" name="Colonne1" headerRowDxfId="505" dataDxfId="504" headerRowCellStyle="Normal 2" dataCellStyle="Normal 2"/>
    <tableColumn id="2" name="Colonne2" headerRowDxfId="503" dataDxfId="502" headerRowCellStyle="Normal 2" dataCellStyle="Normal 2"/>
    <tableColumn id="3" name="Colonne3" headerRowDxfId="501" dataDxfId="500" headerRowCellStyle="Normal 2" dataCellStyle="Normal 2"/>
    <tableColumn id="4" name="Colonne4" headerRowDxfId="499" dataDxfId="498" headerRowCellStyle="Normal 2" dataCellStyle="Normal 2"/>
    <tableColumn id="5" name="Colonne5" headerRowDxfId="497" dataDxfId="496" headerRowCellStyle="Normal 2" dataCellStyle="Normal 2"/>
    <tableColumn id="6" name="Colonne6" headerRowDxfId="495" dataDxfId="494" headerRowCellStyle="Normal 2" dataCellStyle="Normal 2"/>
    <tableColumn id="7" name="Colonne7" headerRowDxfId="493" dataDxfId="492" headerRowCellStyle="Normal 2" dataCellStyle="Normal 2"/>
    <tableColumn id="8" name="Colonne8" headerRowDxfId="491" dataDxfId="490" headerRowCellStyle="Normal 2" dataCellStyle="Normal 2"/>
    <tableColumn id="9" name="Colonne9" headerRowDxfId="489" dataDxfId="488" headerRowCellStyle="Normal 2" dataCellStyle="Normal 2"/>
    <tableColumn id="10" name="Colonne10" headerRowDxfId="487" dataDxfId="486" headerRowCellStyle="Normal 2" dataCellStyle="Normal 2"/>
    <tableColumn id="11" name="Colonne11" headerRowDxfId="485" dataDxfId="484" headerRowCellStyle="Normal 2" dataCellStyle="Normal 2"/>
    <tableColumn id="12" name="Colonne12" headerRowDxfId="483" dataDxfId="482" headerRowCellStyle="Normal 2" dataCellStyle="Normal 2"/>
    <tableColumn id="13" name="Colonne13" headerRowDxfId="481" dataDxfId="480" headerRowCellStyle="Normal 2" dataCellStyle="Normal 2"/>
    <tableColumn id="14" name="Colonne14" headerRowDxfId="479" dataDxfId="478" headerRowCellStyle="Normal 2" dataCellStyle="Normal 2"/>
    <tableColumn id="15" name="Colonne15" headerRowDxfId="477" dataDxfId="476" headerRowCellStyle="Normal 2" dataCellStyle="Normal 2"/>
    <tableColumn id="16" name="Colonne16" headerRowDxfId="475" dataDxfId="474" headerRowCellStyle="Normal 2" dataCellStyle="Normal 2"/>
    <tableColumn id="17" name="Colonne17" headerRowDxfId="473" dataDxfId="472" headerRowCellStyle="Normal 2" dataCellStyle="Normal 2"/>
    <tableColumn id="18" name="Colonne18" headerRowDxfId="471" dataDxfId="470" headerRowCellStyle="Normal 2" dataCellStyle="Normal 2"/>
    <tableColumn id="19" name="Colonne19" headerRowDxfId="469" dataDxfId="468" headerRowCellStyle="Normal 2" dataCellStyle="Normal 2"/>
    <tableColumn id="20" name="Colonne20" headerRowDxfId="467" dataDxfId="466" headerRowCellStyle="Normal 2" dataCellStyle="Normal 2"/>
    <tableColumn id="21" name="Colonne21" headerRowDxfId="465" dataDxfId="464" headerRowCellStyle="Normal 2" dataCellStyle="Normal 2"/>
    <tableColumn id="22" name="Colonne22" headerRowDxfId="463" dataDxfId="462" headerRowCellStyle="Normal 2" dataCellStyle="Normal 2"/>
    <tableColumn id="23" name="Colonne23" headerRowDxfId="461" dataDxfId="460" headerRowCellStyle="Normal 2" dataCellStyle="Normal 2"/>
    <tableColumn id="24" name="Colonne24" headerRowDxfId="459" dataDxfId="458" headerRowCellStyle="Normal 2" dataCellStyle="Normal 2"/>
    <tableColumn id="25" name="Colonne25" headerRowDxfId="457" dataDxfId="456" headerRowCellStyle="Normal 2" dataCellStyle="Normal 2"/>
    <tableColumn id="26" name="Colonne26" headerRowDxfId="455" dataDxfId="454" headerRowCellStyle="Normal 2" dataCellStyle="Normal 2"/>
    <tableColumn id="27" name="Colonne27" headerRowDxfId="453" dataDxfId="452" headerRowCellStyle="Normal 2" dataCellStyle="Normal 2"/>
    <tableColumn id="28" name="Colonne28" headerRowDxfId="451" dataDxfId="450" headerRowCellStyle="Normal 2" dataCellStyle="Normal 2"/>
    <tableColumn id="29" name="Colonne29" headerRowDxfId="449" dataDxfId="448" headerRowCellStyle="Normal 2" dataCellStyle="Normal 2"/>
    <tableColumn id="36" name="Colonne36" headerRowDxfId="447" dataDxfId="446" headerRowCellStyle="Normal 2" dataCellStyle="Normal 2"/>
    <tableColumn id="35" name="Colonne35" headerRowDxfId="445" dataDxfId="444" headerRowCellStyle="Normal 2" dataCellStyle="Normal 2"/>
    <tableColumn id="34" name="Colonne34" headerRowDxfId="443" dataDxfId="442" headerRowCellStyle="Normal 2" dataCellStyle="Normal 2"/>
    <tableColumn id="30" name="Colonne30" headerRowDxfId="441" dataDxfId="440" headerRowCellStyle="Normal 2" dataCellStyle="Normal 2"/>
    <tableColumn id="31" name="Colonne31" headerRowDxfId="439" dataDxfId="438" headerRowCellStyle="Normal 2" dataCellStyle="Normal 2">
      <calculatedColumnFormula>SUM(Tableau311[[#This Row],[Colonne3]:[Colonne30]])+AH33</calculatedColumnFormula>
    </tableColumn>
    <tableColumn id="32" name="Colonne32" headerRowDxfId="437" dataDxfId="436" headerRowCellStyle="Normal 2" dataCellStyle="Normal 2">
      <calculatedColumnFormula>SUM(C30:AG30)</calculatedColumnFormula>
    </tableColumn>
    <tableColumn id="33" name="Colonne33" headerRowDxfId="435" dataDxfId="434" headerRowCellStyle="Normal 2" dataCellStyle="Normal 2">
      <calculatedColumnFormula>Tableau311[[#This Row],[Colonne31]]</calculatedColumnFormula>
    </tableColumn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id="11" name="Tableau312" displayName="Tableau312" ref="A36:AJ41" headerRowCount="0" totalsRowShown="0" headerRowBorderDxfId="433" tableBorderDxfId="432" totalsRowBorderDxfId="431">
  <tableColumns count="36">
    <tableColumn id="1" name="Colonne1" headerRowDxfId="430" dataDxfId="429" headerRowCellStyle="Normal 2" dataCellStyle="Normal 2"/>
    <tableColumn id="2" name="Colonne2" headerRowDxfId="428" dataDxfId="427" headerRowCellStyle="Normal 2" dataCellStyle="Normal 2"/>
    <tableColumn id="3" name="Colonne3" headerRowDxfId="426" dataDxfId="425" headerRowCellStyle="Normal 2" dataCellStyle="Normal 2"/>
    <tableColumn id="4" name="Colonne4" headerRowDxfId="424" dataDxfId="423" headerRowCellStyle="Normal 2" dataCellStyle="Normal 2"/>
    <tableColumn id="5" name="Colonne5" headerRowDxfId="422" dataDxfId="421" headerRowCellStyle="Normal 2" dataCellStyle="Normal 2"/>
    <tableColumn id="6" name="Colonne6" headerRowDxfId="420" dataDxfId="419" headerRowCellStyle="Normal 2" dataCellStyle="Normal 2"/>
    <tableColumn id="7" name="Colonne7" headerRowDxfId="418" dataDxfId="417" headerRowCellStyle="Normal 2" dataCellStyle="Normal 2"/>
    <tableColumn id="8" name="Colonne8" headerRowDxfId="416" dataDxfId="415" headerRowCellStyle="Normal 2" dataCellStyle="Normal 2"/>
    <tableColumn id="9" name="Colonne9" headerRowDxfId="414" dataDxfId="413" headerRowCellStyle="Normal 2" dataCellStyle="Normal 2"/>
    <tableColumn id="10" name="Colonne10" headerRowDxfId="412" dataDxfId="411" headerRowCellStyle="Normal 2" dataCellStyle="Normal 2"/>
    <tableColumn id="11" name="Colonne11" headerRowDxfId="410" dataDxfId="409" headerRowCellStyle="Normal 2" dataCellStyle="Normal 2"/>
    <tableColumn id="12" name="Colonne12" headerRowDxfId="408" dataDxfId="407" headerRowCellStyle="Normal 2" dataCellStyle="Normal 2"/>
    <tableColumn id="13" name="Colonne13" headerRowDxfId="406" dataDxfId="405" headerRowCellStyle="Normal 2" dataCellStyle="Normal 2"/>
    <tableColumn id="14" name="Colonne14" headerRowDxfId="404" dataDxfId="403" headerRowCellStyle="Normal 2" dataCellStyle="Normal 2"/>
    <tableColumn id="15" name="Colonne15" headerRowDxfId="402" dataDxfId="401" headerRowCellStyle="Normal 2" dataCellStyle="Normal 2"/>
    <tableColumn id="16" name="Colonne16" headerRowDxfId="400" dataDxfId="399" headerRowCellStyle="Normal 2" dataCellStyle="Normal 2"/>
    <tableColumn id="17" name="Colonne17" headerRowDxfId="398" dataDxfId="397" headerRowCellStyle="Normal 2" dataCellStyle="Normal 2"/>
    <tableColumn id="18" name="Colonne18" headerRowDxfId="396" dataDxfId="395" headerRowCellStyle="Normal 2" dataCellStyle="Normal 2"/>
    <tableColumn id="19" name="Colonne19" headerRowDxfId="394" dataDxfId="393" headerRowCellStyle="Normal 2" dataCellStyle="Normal 2"/>
    <tableColumn id="20" name="Colonne20" headerRowDxfId="392" dataDxfId="391" headerRowCellStyle="Normal 2" dataCellStyle="Normal 2"/>
    <tableColumn id="21" name="Colonne21" headerRowDxfId="390" dataDxfId="389" headerRowCellStyle="Normal 2" dataCellStyle="Normal 2"/>
    <tableColumn id="22" name="Colonne22" headerRowDxfId="388" dataDxfId="387" headerRowCellStyle="Normal 2" dataCellStyle="Normal 2"/>
    <tableColumn id="23" name="Colonne23" headerRowDxfId="386" dataDxfId="385" headerRowCellStyle="Normal 2" dataCellStyle="Normal 2"/>
    <tableColumn id="24" name="Colonne24" headerRowDxfId="384" dataDxfId="383" headerRowCellStyle="Normal 2" dataCellStyle="Normal 2"/>
    <tableColumn id="25" name="Colonne25" headerRowDxfId="382" dataDxfId="381" headerRowCellStyle="Normal 2" dataCellStyle="Normal 2"/>
    <tableColumn id="26" name="Colonne26" headerRowDxfId="380" dataDxfId="379" headerRowCellStyle="Normal 2" dataCellStyle="Normal 2"/>
    <tableColumn id="27" name="Colonne27" headerRowDxfId="378" dataDxfId="377" headerRowCellStyle="Normal 2" dataCellStyle="Normal 2"/>
    <tableColumn id="28" name="Colonne28" headerRowDxfId="376" dataDxfId="375" headerRowCellStyle="Normal 2" dataCellStyle="Normal 2"/>
    <tableColumn id="29" name="Colonne29" headerRowDxfId="374" dataDxfId="373" headerRowCellStyle="Normal 2" dataCellStyle="Normal 2"/>
    <tableColumn id="36" name="Colonne36" headerRowDxfId="372" dataDxfId="371" headerRowCellStyle="Normal 2" dataCellStyle="Normal 2"/>
    <tableColumn id="35" name="Colonne35" headerRowDxfId="370" dataDxfId="369" headerRowCellStyle="Normal 2" dataCellStyle="Normal 2"/>
    <tableColumn id="34" name="Colonne34" headerRowDxfId="368" dataDxfId="367" headerRowCellStyle="Normal 2" dataCellStyle="Normal 2"/>
    <tableColumn id="30" name="Colonne30" headerRowDxfId="366" dataDxfId="365" headerRowCellStyle="Normal 2" dataCellStyle="Normal 2"/>
    <tableColumn id="31" name="Colonne31" headerRowDxfId="364" dataDxfId="363" headerRowCellStyle="Normal 2" dataCellStyle="Normal 2">
      <calculatedColumnFormula>SUM(Tableau312[[#This Row],[Colonne3]:[Colonne30]])+AH40</calculatedColumnFormula>
    </tableColumn>
    <tableColumn id="32" name="Colonne32" headerRowDxfId="362" dataDxfId="361" headerRowCellStyle="Normal 2" dataCellStyle="Normal 2">
      <calculatedColumnFormula>SUM(C37:AG37)</calculatedColumnFormula>
    </tableColumn>
    <tableColumn id="33" name="Colonne33" headerRowDxfId="360" dataDxfId="359" headerRowCellStyle="Normal 2" dataCellStyle="Normal 2">
      <calculatedColumnFormula>Tableau312[[#This Row],[Colonne31]]</calculatedColumnFormula>
    </tableColumn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id="12" name="Tableau31213" displayName="Tableau31213" ref="A43:AJ48" headerRowCount="0" totalsRowShown="0" headerRowBorderDxfId="358" tableBorderDxfId="357" totalsRowBorderDxfId="356">
  <tableColumns count="36">
    <tableColumn id="1" name="Colonne1" headerRowDxfId="355" dataDxfId="354" headerRowCellStyle="Normal 2" dataCellStyle="Normal 2"/>
    <tableColumn id="2" name="Colonne2" headerRowDxfId="353" dataDxfId="352" headerRowCellStyle="Normal 2" dataCellStyle="Normal 2"/>
    <tableColumn id="3" name="Colonne3" headerRowDxfId="351" dataDxfId="350" headerRowCellStyle="Normal 2" dataCellStyle="Normal 2"/>
    <tableColumn id="4" name="Colonne4" headerRowDxfId="349" dataDxfId="348" headerRowCellStyle="Normal 2" dataCellStyle="Normal 2"/>
    <tableColumn id="5" name="Colonne5" headerRowDxfId="347" dataDxfId="346" headerRowCellStyle="Normal 2" dataCellStyle="Normal 2"/>
    <tableColumn id="6" name="Colonne6" headerRowDxfId="345" dataDxfId="344" headerRowCellStyle="Normal 2" dataCellStyle="Normal 2"/>
    <tableColumn id="7" name="Colonne7" headerRowDxfId="343" dataDxfId="342" headerRowCellStyle="Normal 2" dataCellStyle="Normal 2"/>
    <tableColumn id="8" name="Colonne8" headerRowDxfId="341" dataDxfId="340" headerRowCellStyle="Normal 2" dataCellStyle="Normal 2"/>
    <tableColumn id="9" name="Colonne9" headerRowDxfId="339" dataDxfId="338" headerRowCellStyle="Normal 2" dataCellStyle="Normal 2"/>
    <tableColumn id="10" name="Colonne10" headerRowDxfId="337" dataDxfId="336" headerRowCellStyle="Normal 2" dataCellStyle="Normal 2"/>
    <tableColumn id="11" name="Colonne11" headerRowDxfId="335" dataDxfId="334" headerRowCellStyle="Normal 2" dataCellStyle="Normal 2"/>
    <tableColumn id="12" name="Colonne12" headerRowDxfId="333" dataDxfId="332" headerRowCellStyle="Normal 2" dataCellStyle="Normal 2"/>
    <tableColumn id="13" name="Colonne13" headerRowDxfId="331" dataDxfId="330" headerRowCellStyle="Normal 2" dataCellStyle="Normal 2"/>
    <tableColumn id="14" name="Colonne14" headerRowDxfId="329" dataDxfId="328" headerRowCellStyle="Normal 2" dataCellStyle="Normal 2"/>
    <tableColumn id="15" name="Colonne15" headerRowDxfId="327" dataDxfId="326" headerRowCellStyle="Normal 2" dataCellStyle="Normal 2"/>
    <tableColumn id="16" name="Colonne16" headerRowDxfId="325" dataDxfId="324" headerRowCellStyle="Normal 2" dataCellStyle="Normal 2"/>
    <tableColumn id="17" name="Colonne17" headerRowDxfId="323" dataDxfId="322" headerRowCellStyle="Normal 2" dataCellStyle="Normal 2"/>
    <tableColumn id="18" name="Colonne18" headerRowDxfId="321" dataDxfId="320" headerRowCellStyle="Normal 2" dataCellStyle="Normal 2"/>
    <tableColumn id="19" name="Colonne19" headerRowDxfId="319" dataDxfId="318" headerRowCellStyle="Normal 2" dataCellStyle="Normal 2"/>
    <tableColumn id="20" name="Colonne20" headerRowDxfId="317" dataDxfId="316" headerRowCellStyle="Normal 2" dataCellStyle="Normal 2"/>
    <tableColumn id="21" name="Colonne21" headerRowDxfId="315" dataDxfId="314" headerRowCellStyle="Normal 2" dataCellStyle="Normal 2"/>
    <tableColumn id="22" name="Colonne22" headerRowDxfId="313" dataDxfId="312" headerRowCellStyle="Normal 2" dataCellStyle="Normal 2"/>
    <tableColumn id="23" name="Colonne23" headerRowDxfId="311" dataDxfId="310" headerRowCellStyle="Normal 2" dataCellStyle="Normal 2"/>
    <tableColumn id="24" name="Colonne24" headerRowDxfId="309" dataDxfId="308" headerRowCellStyle="Normal 2" dataCellStyle="Normal 2"/>
    <tableColumn id="25" name="Colonne25" headerRowDxfId="307" dataDxfId="306" headerRowCellStyle="Normal 2" dataCellStyle="Normal 2"/>
    <tableColumn id="26" name="Colonne26" headerRowDxfId="305" dataDxfId="304" headerRowCellStyle="Normal 2" dataCellStyle="Normal 2"/>
    <tableColumn id="27" name="Colonne27" headerRowDxfId="303" dataDxfId="302" headerRowCellStyle="Normal 2" dataCellStyle="Normal 2"/>
    <tableColumn id="28" name="Colonne28" headerRowDxfId="301" dataDxfId="300" headerRowCellStyle="Normal 2" dataCellStyle="Normal 2"/>
    <tableColumn id="29" name="Colonne29" headerRowDxfId="299" dataDxfId="298" headerRowCellStyle="Normal 2" dataCellStyle="Normal 2"/>
    <tableColumn id="36" name="Colonne36" headerRowDxfId="297" dataDxfId="296" headerRowCellStyle="Normal 2" dataCellStyle="Normal 2"/>
    <tableColumn id="35" name="Colonne35" headerRowDxfId="295" dataDxfId="294" headerRowCellStyle="Normal 2" dataCellStyle="Normal 2"/>
    <tableColumn id="34" name="Colonne34" headerRowDxfId="293" dataDxfId="292" headerRowCellStyle="Normal 2" dataCellStyle="Normal 2"/>
    <tableColumn id="30" name="Colonne30" headerRowDxfId="291" dataDxfId="290" headerRowCellStyle="Normal 2" dataCellStyle="Normal 2"/>
    <tableColumn id="31" name="Colonne31" headerRowDxfId="289" dataDxfId="288" headerRowCellStyle="Normal 2" dataCellStyle="Normal 2">
      <calculatedColumnFormula>SUM(Tableau31213[[#This Row],[Colonne3]:[Colonne30]])+AH47</calculatedColumnFormula>
    </tableColumn>
    <tableColumn id="32" name="Colonne32" headerRowDxfId="287" dataDxfId="286" headerRowCellStyle="Normal 2" dataCellStyle="Normal 2">
      <calculatedColumnFormula>SUM(C44:AG44)</calculatedColumnFormula>
    </tableColumn>
    <tableColumn id="33" name="Colonne33" headerRowDxfId="285" dataDxfId="284" headerRowCellStyle="Normal 2" dataCellStyle="Normal 2">
      <calculatedColumnFormula>Tableau31213[[#This Row],[Colonne31]]</calculatedColumnFormula>
    </tableColumn>
  </tableColumns>
  <tableStyleInfo name="TableStyleLight16" showFirstColumn="0" showLastColumn="0" showRowStripes="1" showColumnStripes="0"/>
</table>
</file>

<file path=xl/tables/table9.xml><?xml version="1.0" encoding="utf-8"?>
<table xmlns="http://schemas.openxmlformats.org/spreadsheetml/2006/main" id="13" name="Tableau31214" displayName="Tableau31214" ref="A50:AJ55" headerRowCount="0" totalsRowShown="0" headerRowBorderDxfId="283" tableBorderDxfId="282" totalsRowBorderDxfId="281">
  <tableColumns count="36">
    <tableColumn id="1" name="Colonne1" headerRowDxfId="280" dataDxfId="279" headerRowCellStyle="Normal 2" dataCellStyle="Normal 2"/>
    <tableColumn id="2" name="Colonne2" headerRowDxfId="278" dataDxfId="277" headerRowCellStyle="Normal 2" dataCellStyle="Normal 2"/>
    <tableColumn id="3" name="Colonne3" headerRowDxfId="276" dataDxfId="275" headerRowCellStyle="Normal 2" dataCellStyle="Normal 2"/>
    <tableColumn id="4" name="Colonne4" headerRowDxfId="274" dataDxfId="273" headerRowCellStyle="Normal 2" dataCellStyle="Normal 2"/>
    <tableColumn id="5" name="Colonne5" headerRowDxfId="272" dataDxfId="271" headerRowCellStyle="Normal 2" dataCellStyle="Normal 2"/>
    <tableColumn id="6" name="Colonne6" headerRowDxfId="270" dataDxfId="269" headerRowCellStyle="Normal 2" dataCellStyle="Normal 2"/>
    <tableColumn id="7" name="Colonne7" headerRowDxfId="268" dataDxfId="267" headerRowCellStyle="Normal 2" dataCellStyle="Normal 2"/>
    <tableColumn id="8" name="Colonne8" headerRowDxfId="266" dataDxfId="265" headerRowCellStyle="Normal 2" dataCellStyle="Normal 2"/>
    <tableColumn id="9" name="Colonne9" headerRowDxfId="264" dataDxfId="263" headerRowCellStyle="Normal 2" dataCellStyle="Normal 2"/>
    <tableColumn id="10" name="Colonne10" headerRowDxfId="262" dataDxfId="261" headerRowCellStyle="Normal 2" dataCellStyle="Normal 2"/>
    <tableColumn id="11" name="Colonne11" headerRowDxfId="260" dataDxfId="259" headerRowCellStyle="Normal 2" dataCellStyle="Normal 2"/>
    <tableColumn id="12" name="Colonne12" headerRowDxfId="258" dataDxfId="257" headerRowCellStyle="Normal 2" dataCellStyle="Normal 2"/>
    <tableColumn id="13" name="Colonne13" headerRowDxfId="256" dataDxfId="255" headerRowCellStyle="Normal 2" dataCellStyle="Normal 2"/>
    <tableColumn id="14" name="Colonne14" headerRowDxfId="254" dataDxfId="253" headerRowCellStyle="Normal 2" dataCellStyle="Normal 2"/>
    <tableColumn id="15" name="Colonne15" headerRowDxfId="252" dataDxfId="251" headerRowCellStyle="Normal 2" dataCellStyle="Normal 2"/>
    <tableColumn id="16" name="Colonne16" headerRowDxfId="250" dataDxfId="249" headerRowCellStyle="Normal 2" dataCellStyle="Normal 2"/>
    <tableColumn id="17" name="Colonne17" headerRowDxfId="248" dataDxfId="247" headerRowCellStyle="Normal 2" dataCellStyle="Normal 2"/>
    <tableColumn id="18" name="Colonne18" headerRowDxfId="246" dataDxfId="245" headerRowCellStyle="Normal 2" dataCellStyle="Normal 2"/>
    <tableColumn id="19" name="Colonne19" headerRowDxfId="244" dataDxfId="243" headerRowCellStyle="Normal 2" dataCellStyle="Normal 2"/>
    <tableColumn id="20" name="Colonne20" headerRowDxfId="242" dataDxfId="241" headerRowCellStyle="Normal 2" dataCellStyle="Normal 2"/>
    <tableColumn id="21" name="Colonne21" headerRowDxfId="240" dataDxfId="239" headerRowCellStyle="Normal 2" dataCellStyle="Normal 2"/>
    <tableColumn id="22" name="Colonne22" headerRowDxfId="238" dataDxfId="237" headerRowCellStyle="Normal 2" dataCellStyle="Normal 2"/>
    <tableColumn id="23" name="Colonne23" headerRowDxfId="236" dataDxfId="235" headerRowCellStyle="Normal 2" dataCellStyle="Normal 2"/>
    <tableColumn id="24" name="Colonne24" headerRowDxfId="234" dataDxfId="233" headerRowCellStyle="Normal 2" dataCellStyle="Normal 2"/>
    <tableColumn id="25" name="Colonne25" headerRowDxfId="232" dataDxfId="231" headerRowCellStyle="Normal 2" dataCellStyle="Normal 2"/>
    <tableColumn id="26" name="Colonne26" headerRowDxfId="230" dataDxfId="229" headerRowCellStyle="Normal 2" dataCellStyle="Normal 2"/>
    <tableColumn id="27" name="Colonne27" headerRowDxfId="228" dataDxfId="227" headerRowCellStyle="Normal 2" dataCellStyle="Normal 2"/>
    <tableColumn id="28" name="Colonne28" headerRowDxfId="226" dataDxfId="225" headerRowCellStyle="Normal 2" dataCellStyle="Normal 2"/>
    <tableColumn id="29" name="Colonne29" headerRowDxfId="224" dataDxfId="223" headerRowCellStyle="Normal 2" dataCellStyle="Normal 2"/>
    <tableColumn id="36" name="Colonne36" headerRowDxfId="222" dataDxfId="221" headerRowCellStyle="Normal 2" dataCellStyle="Normal 2"/>
    <tableColumn id="35" name="Colonne35" headerRowDxfId="220" dataDxfId="219" headerRowCellStyle="Normal 2" dataCellStyle="Normal 2"/>
    <tableColumn id="34" name="Colonne34" headerRowDxfId="218" dataDxfId="217" headerRowCellStyle="Normal 2" dataCellStyle="Normal 2"/>
    <tableColumn id="30" name="Colonne30" headerRowDxfId="216" dataDxfId="215" headerRowCellStyle="Normal 2" dataCellStyle="Normal 2"/>
    <tableColumn id="31" name="Colonne31" headerRowDxfId="214" dataDxfId="213" headerRowCellStyle="Normal 2" dataCellStyle="Normal 2">
      <calculatedColumnFormula>SUM(Tableau31214[[#This Row],[Colonne3]:[Colonne30]])+AH54</calculatedColumnFormula>
    </tableColumn>
    <tableColumn id="32" name="Colonne32" headerRowDxfId="212" dataDxfId="211" headerRowCellStyle="Normal 2" dataCellStyle="Normal 2">
      <calculatedColumnFormula>SUM(C51:AG51)</calculatedColumnFormula>
    </tableColumn>
    <tableColumn id="33" name="Colonne33" headerRowDxfId="210" dataDxfId="209" headerRowCellStyle="Normal 2" dataCellStyle="Normal 2">
      <calculatedColumnFormula>Tableau31214[[#This Row],[Colonne31]]</calculatedColumnFormula>
    </tableColumn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id="14" name="Tableau31215" displayName="Tableau31215" ref="A57:AJ62" headerRowCount="0" totalsRowShown="0" headerRowBorderDxfId="208" tableBorderDxfId="207" totalsRowBorderDxfId="206">
  <tableColumns count="36">
    <tableColumn id="1" name="Colonne1" headerRowDxfId="205" dataDxfId="204" headerRowCellStyle="Normal 2" dataCellStyle="Normal 2"/>
    <tableColumn id="2" name="Colonne2" headerRowDxfId="203" dataDxfId="202" headerRowCellStyle="Normal 2" dataCellStyle="Normal 2"/>
    <tableColumn id="3" name="Colonne3" headerRowDxfId="201" dataDxfId="200" headerRowCellStyle="Normal 2" dataCellStyle="Normal 2"/>
    <tableColumn id="4" name="Colonne4" headerRowDxfId="199" dataDxfId="198" headerRowCellStyle="Normal 2" dataCellStyle="Normal 2"/>
    <tableColumn id="5" name="Colonne5" headerRowDxfId="197" dataDxfId="196" headerRowCellStyle="Normal 2" dataCellStyle="Normal 2"/>
    <tableColumn id="6" name="Colonne6" headerRowDxfId="195" dataDxfId="194" headerRowCellStyle="Normal 2" dataCellStyle="Normal 2"/>
    <tableColumn id="7" name="Colonne7" headerRowDxfId="193" dataDxfId="192" headerRowCellStyle="Normal 2" dataCellStyle="Normal 2"/>
    <tableColumn id="8" name="Colonne8" headerRowDxfId="191" dataDxfId="190" headerRowCellStyle="Normal 2" dataCellStyle="Normal 2"/>
    <tableColumn id="9" name="Colonne9" headerRowDxfId="189" dataDxfId="188" headerRowCellStyle="Normal 2" dataCellStyle="Normal 2"/>
    <tableColumn id="10" name="Colonne10" headerRowDxfId="187" dataDxfId="186" headerRowCellStyle="Normal 2" dataCellStyle="Normal 2"/>
    <tableColumn id="11" name="Colonne11" headerRowDxfId="185" dataDxfId="184" headerRowCellStyle="Normal 2" dataCellStyle="Normal 2"/>
    <tableColumn id="12" name="Colonne12" headerRowDxfId="183" dataDxfId="182" headerRowCellStyle="Normal 2" dataCellStyle="Normal 2"/>
    <tableColumn id="13" name="Colonne13" headerRowDxfId="181" dataDxfId="180" headerRowCellStyle="Normal 2" dataCellStyle="Normal 2"/>
    <tableColumn id="14" name="Colonne14" headerRowDxfId="179" dataDxfId="178" headerRowCellStyle="Normal 2" dataCellStyle="Normal 2"/>
    <tableColumn id="15" name="Colonne15" headerRowDxfId="177" dataDxfId="176" headerRowCellStyle="Normal 2" dataCellStyle="Normal 2"/>
    <tableColumn id="16" name="Colonne16" headerRowDxfId="175" dataDxfId="174" headerRowCellStyle="Normal 2" dataCellStyle="Normal 2"/>
    <tableColumn id="17" name="Colonne17" headerRowDxfId="173" dataDxfId="172" headerRowCellStyle="Normal 2" dataCellStyle="Normal 2"/>
    <tableColumn id="18" name="Colonne18" headerRowDxfId="171" dataDxfId="170" headerRowCellStyle="Normal 2" dataCellStyle="Normal 2"/>
    <tableColumn id="19" name="Colonne19" headerRowDxfId="169" dataDxfId="168" headerRowCellStyle="Normal 2" dataCellStyle="Normal 2"/>
    <tableColumn id="20" name="Colonne20" headerRowDxfId="167" dataDxfId="166" headerRowCellStyle="Normal 2" dataCellStyle="Normal 2"/>
    <tableColumn id="21" name="Colonne21" headerRowDxfId="165" dataDxfId="164" headerRowCellStyle="Normal 2" dataCellStyle="Normal 2"/>
    <tableColumn id="22" name="Colonne22" headerRowDxfId="163" dataDxfId="162" headerRowCellStyle="Normal 2" dataCellStyle="Normal 2"/>
    <tableColumn id="23" name="Colonne23" headerRowDxfId="161" dataDxfId="160" headerRowCellStyle="Normal 2" dataCellStyle="Normal 2"/>
    <tableColumn id="24" name="Colonne24" headerRowDxfId="159" dataDxfId="158" headerRowCellStyle="Normal 2" dataCellStyle="Normal 2"/>
    <tableColumn id="25" name="Colonne25" headerRowDxfId="157" dataDxfId="156" headerRowCellStyle="Normal 2" dataCellStyle="Normal 2"/>
    <tableColumn id="26" name="Colonne26" headerRowDxfId="155" dataDxfId="154" headerRowCellStyle="Normal 2" dataCellStyle="Normal 2"/>
    <tableColumn id="27" name="Colonne27" headerRowDxfId="153" dataDxfId="152" headerRowCellStyle="Normal 2" dataCellStyle="Normal 2"/>
    <tableColumn id="28" name="Colonne28" headerRowDxfId="151" dataDxfId="150" headerRowCellStyle="Normal 2" dataCellStyle="Normal 2"/>
    <tableColumn id="29" name="Colonne29" headerRowDxfId="149" dataDxfId="148" headerRowCellStyle="Normal 2" dataCellStyle="Normal 2"/>
    <tableColumn id="36" name="Colonne36" headerRowDxfId="147" dataDxfId="146" headerRowCellStyle="Normal 2" dataCellStyle="Normal 2"/>
    <tableColumn id="35" name="Colonne35" headerRowDxfId="145" dataDxfId="144" headerRowCellStyle="Normal 2" dataCellStyle="Normal 2"/>
    <tableColumn id="34" name="Colonne34" headerRowDxfId="143" dataDxfId="142" headerRowCellStyle="Normal 2" dataCellStyle="Normal 2"/>
    <tableColumn id="30" name="Colonne30" headerRowDxfId="141" dataDxfId="140" headerRowCellStyle="Normal 2" dataCellStyle="Normal 2"/>
    <tableColumn id="31" name="Colonne31" headerRowDxfId="139" dataDxfId="138" headerRowCellStyle="Normal 2" dataCellStyle="Normal 2">
      <calculatedColumnFormula>SUM(Tableau31215[[#This Row],[Colonne3]:[Colonne30]])+AH61</calculatedColumnFormula>
    </tableColumn>
    <tableColumn id="32" name="Colonne32" headerRowDxfId="137" dataDxfId="136" headerRowCellStyle="Normal 2" dataCellStyle="Normal 2">
      <calculatedColumnFormula>SUM(C58:AG58)</calculatedColumnFormula>
    </tableColumn>
    <tableColumn id="33" name="Colonne33" headerRowDxfId="135" dataDxfId="134" headerRowCellStyle="Normal 2" dataCellStyle="Normal 2">
      <calculatedColumnFormula>Tableau31215[[#This Row],[Colonne31]]</calculatedColumnFormula>
    </tableColumn>
  </tableColumns>
  <tableStyleInfo name="TableStyleLight16" showFirstColumn="0" showLastColumn="0" showRowStripes="1" showColumnStripes="0"/>
</table>
</file>

<file path=xl/tables/table11.xml><?xml version="1.0" encoding="utf-8"?>
<table xmlns="http://schemas.openxmlformats.org/spreadsheetml/2006/main" id="15" name="Tableau31216" displayName="Tableau31216" ref="A64:AJ69" headerRowCount="0" totalsRowShown="0" headerRowBorderDxfId="133" tableBorderDxfId="132" totalsRowBorderDxfId="131">
  <tableColumns count="36">
    <tableColumn id="1" name="Colonne1" headerRowDxfId="130" dataDxfId="129" headerRowCellStyle="Normal 2" dataCellStyle="Normal 2"/>
    <tableColumn id="2" name="Colonne2" headerRowDxfId="128" dataDxfId="127" headerRowCellStyle="Normal 2" dataCellStyle="Normal 2"/>
    <tableColumn id="3" name="Colonne3" headerRowDxfId="126" dataDxfId="125" headerRowCellStyle="Normal 2" dataCellStyle="Normal 2"/>
    <tableColumn id="4" name="Colonne4" headerRowDxfId="124" dataDxfId="123" headerRowCellStyle="Normal 2" dataCellStyle="Normal 2"/>
    <tableColumn id="5" name="Colonne5" headerRowDxfId="122" dataDxfId="121" headerRowCellStyle="Normal 2" dataCellStyle="Normal 2"/>
    <tableColumn id="6" name="Colonne6" headerRowDxfId="120" dataDxfId="119" headerRowCellStyle="Normal 2" dataCellStyle="Normal 2"/>
    <tableColumn id="7" name="Colonne7" headerRowDxfId="118" dataDxfId="117" headerRowCellStyle="Normal 2" dataCellStyle="Normal 2"/>
    <tableColumn id="8" name="Colonne8" headerRowDxfId="116" dataDxfId="115" headerRowCellStyle="Normal 2" dataCellStyle="Normal 2"/>
    <tableColumn id="9" name="Colonne9" headerRowDxfId="114" dataDxfId="113" headerRowCellStyle="Normal 2" dataCellStyle="Normal 2"/>
    <tableColumn id="10" name="Colonne10" headerRowDxfId="112" dataDxfId="111" headerRowCellStyle="Normal 2" dataCellStyle="Normal 2"/>
    <tableColumn id="11" name="Colonne11" headerRowDxfId="110" dataDxfId="109" headerRowCellStyle="Normal 2" dataCellStyle="Normal 2"/>
    <tableColumn id="12" name="Colonne12" headerRowDxfId="108" dataDxfId="107" headerRowCellStyle="Normal 2" dataCellStyle="Normal 2"/>
    <tableColumn id="13" name="Colonne13" headerRowDxfId="106" dataDxfId="105" headerRowCellStyle="Normal 2" dataCellStyle="Normal 2"/>
    <tableColumn id="14" name="Colonne14" headerRowDxfId="104" dataDxfId="103" headerRowCellStyle="Normal 2" dataCellStyle="Normal 2"/>
    <tableColumn id="15" name="Colonne15" headerRowDxfId="102" dataDxfId="101" headerRowCellStyle="Normal 2" dataCellStyle="Normal 2"/>
    <tableColumn id="16" name="Colonne16" headerRowDxfId="100" dataDxfId="99" headerRowCellStyle="Normal 2" dataCellStyle="Normal 2"/>
    <tableColumn id="17" name="Colonne17" headerRowDxfId="98" dataDxfId="97" headerRowCellStyle="Normal 2" dataCellStyle="Normal 2"/>
    <tableColumn id="18" name="Colonne18" headerRowDxfId="96" dataDxfId="95" headerRowCellStyle="Normal 2" dataCellStyle="Normal 2"/>
    <tableColumn id="19" name="Colonne19" headerRowDxfId="94" dataDxfId="93" headerRowCellStyle="Normal 2" dataCellStyle="Normal 2"/>
    <tableColumn id="20" name="Colonne20" headerRowDxfId="92" dataDxfId="91" headerRowCellStyle="Normal 2" dataCellStyle="Normal 2"/>
    <tableColumn id="21" name="Colonne21" headerRowDxfId="90" dataDxfId="89" headerRowCellStyle="Normal 2" dataCellStyle="Normal 2"/>
    <tableColumn id="22" name="Colonne22" headerRowDxfId="88" dataDxfId="87" headerRowCellStyle="Normal 2" dataCellStyle="Normal 2"/>
    <tableColumn id="23" name="Colonne23" headerRowDxfId="86" dataDxfId="85" headerRowCellStyle="Normal 2" dataCellStyle="Normal 2"/>
    <tableColumn id="24" name="Colonne24" headerRowDxfId="84" dataDxfId="83" headerRowCellStyle="Normal 2" dataCellStyle="Normal 2"/>
    <tableColumn id="25" name="Colonne25" headerRowDxfId="82" dataDxfId="81" headerRowCellStyle="Normal 2" dataCellStyle="Normal 2"/>
    <tableColumn id="26" name="Colonne26" headerRowDxfId="80" dataDxfId="79" headerRowCellStyle="Normal 2" dataCellStyle="Normal 2"/>
    <tableColumn id="27" name="Colonne27" headerRowDxfId="78" dataDxfId="77" headerRowCellStyle="Normal 2" dataCellStyle="Normal 2"/>
    <tableColumn id="28" name="Colonne28" headerRowDxfId="76" dataDxfId="75" headerRowCellStyle="Normal 2" dataCellStyle="Normal 2"/>
    <tableColumn id="29" name="Colonne29" headerRowDxfId="74" dataDxfId="73" headerRowCellStyle="Normal 2" dataCellStyle="Normal 2"/>
    <tableColumn id="36" name="Colonne36" headerRowDxfId="72" dataDxfId="71" headerRowCellStyle="Normal 2" dataCellStyle="Normal 2"/>
    <tableColumn id="35" name="Colonne35" headerRowDxfId="70" dataDxfId="69" headerRowCellStyle="Normal 2" dataCellStyle="Normal 2"/>
    <tableColumn id="34" name="Colonne34" headerRowDxfId="68" dataDxfId="67" headerRowCellStyle="Normal 2" dataCellStyle="Normal 2"/>
    <tableColumn id="30" name="Colonne30" headerRowDxfId="66" dataDxfId="65" headerRowCellStyle="Normal 2" dataCellStyle="Normal 2"/>
    <tableColumn id="31" name="Colonne31" headerRowDxfId="64" dataDxfId="63" headerRowCellStyle="Normal 2" dataCellStyle="Normal 2">
      <calculatedColumnFormula>SUM(Tableau31216[[#This Row],[Colonne3]:[Colonne30]])+AH68</calculatedColumnFormula>
    </tableColumn>
    <tableColumn id="32" name="Colonne32" headerRowDxfId="62" dataDxfId="61" headerRowCellStyle="Normal 2" dataCellStyle="Normal 2">
      <calculatedColumnFormula>SUM(C65:AG65)</calculatedColumnFormula>
    </tableColumn>
    <tableColumn id="33" name="Colonne33" headerRowDxfId="60" dataDxfId="59" headerRowCellStyle="Normal 2" dataCellStyle="Normal 2">
      <calculatedColumnFormula>Tableau31216[[#This Row],[Colonne31]]</calculatedColumnFormula>
    </tableColumn>
  </tableColumns>
  <tableStyleInfo name="TableStyleLight16" showFirstColumn="0" showLastColumn="0" showRowStripes="1" showColumnStripes="0"/>
</table>
</file>

<file path=xl/tables/table12.xml><?xml version="1.0" encoding="utf-8"?>
<table xmlns="http://schemas.openxmlformats.org/spreadsheetml/2006/main" id="2" name="Leave" displayName="Leave" ref="A1:C7" totalsRowShown="0">
  <autoFilter ref="A1:C7"/>
  <tableColumns count="3">
    <tableColumn id="1" name="Agents"/>
    <tableColumn id="2" name="depart"/>
    <tableColumn id="3" name="retour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Days_off" displayName="Days_off" ref="A1:A5" totalsRowShown="0">
  <autoFilter ref="A1:A5"/>
  <tableColumns count="1">
    <tableColumn id="1" name="jours fériés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7" name="Tableau7" displayName="Tableau7" ref="B3:G13" totalsRowShown="0">
  <autoFilter ref="B3:G13"/>
  <tableColumns count="6">
    <tableColumn id="1" name="Noms et Prénoms"/>
    <tableColumn id="2" name="Matricules"/>
    <tableColumn id="3" name="HTT" dataDxfId="58">
      <calculatedColumnFormula>HEURES!AH9</calculatedColumnFormula>
    </tableColumn>
    <tableColumn id="4" name="HNN" dataDxfId="57">
      <calculatedColumnFormula>HEURES!AI10</calculatedColumnFormula>
    </tableColumn>
    <tableColumn id="5" name="JFHDJ" dataDxfId="56">
      <calculatedColumnFormula>HEURES!AJ11</calculatedColumnFormula>
    </tableColumn>
    <tableColumn id="6" name="JFHDN" dataDxfId="55">
      <calculatedColumnFormula>HEURES!AI12</calculatedColumnFormula>
    </tableColumn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id="5" name="Shift_times5" displayName="Shift_times5" ref="A1:E7" totalsRowShown="0" headerRowDxfId="54" dataDxfId="53">
  <autoFilter ref="A1:E7"/>
  <tableColumns count="5">
    <tableColumn id="2" name="blok 1" dataDxfId="52"/>
    <tableColumn id="3" name="blok 2" dataDxfId="51"/>
    <tableColumn id="4" name="blok 3" dataDxfId="50"/>
    <tableColumn id="5" name="blok 4" dataDxfId="49"/>
    <tableColumn id="6" name="blok 5" dataDxfId="4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60"/>
  <sheetViews>
    <sheetView zoomScaleNormal="100" workbookViewId="0">
      <selection activeCell="F13" sqref="F13"/>
    </sheetView>
  </sheetViews>
  <sheetFormatPr baseColWidth="10" defaultColWidth="11.40625" defaultRowHeight="14.25" x14ac:dyDescent="0.65"/>
  <cols>
    <col min="1" max="1" width="11.40625" style="2"/>
    <col min="2" max="2" width="26.86328125" style="2" bestFit="1" customWidth="1"/>
    <col min="3" max="3" width="11.86328125" style="2" bestFit="1" customWidth="1"/>
    <col min="4" max="4" width="12.86328125" style="2" bestFit="1" customWidth="1"/>
    <col min="5" max="5" width="10.7265625" style="2" bestFit="1" customWidth="1"/>
    <col min="6" max="7" width="7.86328125" style="2" bestFit="1" customWidth="1"/>
    <col min="8" max="11" width="11.40625" style="2"/>
    <col min="12" max="12" width="10.7265625" style="2" customWidth="1"/>
    <col min="13" max="15" width="5.54296875" style="2" bestFit="1" customWidth="1"/>
    <col min="16" max="16384" width="11.40625" style="2"/>
  </cols>
  <sheetData>
    <row r="1" spans="1:26" x14ac:dyDescent="0.65">
      <c r="A1" s="1"/>
      <c r="H1" s="56" t="s">
        <v>2</v>
      </c>
      <c r="I1" s="55">
        <v>2018</v>
      </c>
    </row>
    <row r="2" spans="1:26" ht="14.5" x14ac:dyDescent="0.65">
      <c r="E2" s="3"/>
      <c r="F2" s="3"/>
      <c r="H2" s="57" t="s">
        <v>0</v>
      </c>
      <c r="I2" s="55" t="s">
        <v>1</v>
      </c>
    </row>
    <row r="3" spans="1:26" ht="14.5" x14ac:dyDescent="0.65">
      <c r="B3" s="3"/>
      <c r="C3" s="3"/>
      <c r="E3" s="5"/>
      <c r="H3" s="4"/>
    </row>
    <row r="4" spans="1:26" x14ac:dyDescent="0.65">
      <c r="H4" s="3"/>
    </row>
    <row r="5" spans="1:26" x14ac:dyDescent="0.65">
      <c r="I5" s="58"/>
      <c r="J5" s="58"/>
    </row>
    <row r="6" spans="1:26" ht="20.5" x14ac:dyDescent="0.65">
      <c r="B6" s="6" t="s">
        <v>3</v>
      </c>
      <c r="C6" s="3"/>
      <c r="D6" s="7"/>
      <c r="H6" s="120" t="s">
        <v>23</v>
      </c>
      <c r="I6" s="120"/>
      <c r="J6" s="60" t="s">
        <v>10</v>
      </c>
      <c r="K6" s="60" t="s">
        <v>11</v>
      </c>
      <c r="L6" s="60" t="s">
        <v>0</v>
      </c>
    </row>
    <row r="7" spans="1:26" x14ac:dyDescent="0.65">
      <c r="D7" s="19"/>
      <c r="E7" s="19"/>
      <c r="F7" s="19"/>
      <c r="G7" s="19"/>
      <c r="H7" s="122" t="str">
        <f ca="1">DATESSEM($I$1,J7)</f>
        <v>01-janv au 07-janv 2018</v>
      </c>
      <c r="I7" s="122"/>
      <c r="J7" s="61">
        <f ca="1">NSEMAN(DATE(I1,1,1))</f>
        <v>1</v>
      </c>
      <c r="K7" s="62">
        <v>6</v>
      </c>
      <c r="L7" s="63" t="str">
        <f ca="1">IFERROR(OFFSET($Z$6,MATCH(J7,$Y$7:$Y$18,0),),"")</f>
        <v>Janvier</v>
      </c>
      <c r="Y7" s="2">
        <f ca="1">NSEMMOIS($I$1,ROW(1:1))</f>
        <v>1</v>
      </c>
      <c r="Z7" s="2" t="s">
        <v>1</v>
      </c>
    </row>
    <row r="8" spans="1:26" x14ac:dyDescent="0.65">
      <c r="B8" s="3" t="s">
        <v>4</v>
      </c>
      <c r="C8" s="3" t="s">
        <v>5</v>
      </c>
      <c r="D8" s="8" t="s">
        <v>24</v>
      </c>
      <c r="E8" s="8" t="s">
        <v>25</v>
      </c>
      <c r="H8" s="121" t="str">
        <f t="shared" ref="H8:H21" ca="1" si="0">DATESSEM($I$1,J8)</f>
        <v>08-janv au 14-janv 2018</v>
      </c>
      <c r="I8" s="121"/>
      <c r="J8" s="64">
        <f ca="1">J7+1</f>
        <v>2</v>
      </c>
      <c r="K8" s="64">
        <v>6</v>
      </c>
      <c r="L8" s="65" t="str">
        <f t="shared" ref="L8:L59" ca="1" si="1">IFERROR(OFFSET($Z$6,MATCH(J8,$Y$7:$Y$18,0),),"")</f>
        <v/>
      </c>
      <c r="Y8" s="2">
        <f t="shared" ref="Y8:Y18" ca="1" si="2">NSEMMOIS($I$1,ROW(2:2))</f>
        <v>5</v>
      </c>
      <c r="Z8" s="2" t="s">
        <v>12</v>
      </c>
    </row>
    <row r="9" spans="1:26" x14ac:dyDescent="0.65">
      <c r="B9" s="3" t="s">
        <v>44</v>
      </c>
      <c r="C9" s="3">
        <v>21356</v>
      </c>
      <c r="D9" s="9">
        <v>1</v>
      </c>
      <c r="E9" s="10"/>
      <c r="H9" s="121" t="str">
        <f t="shared" ca="1" si="0"/>
        <v>15-janv au 21-janv 2018</v>
      </c>
      <c r="I9" s="121"/>
      <c r="J9" s="64">
        <f t="shared" ref="J9:J59" ca="1" si="3">J8+1</f>
        <v>3</v>
      </c>
      <c r="K9" s="64">
        <v>6</v>
      </c>
      <c r="L9" s="65" t="str">
        <f t="shared" ca="1" si="1"/>
        <v/>
      </c>
      <c r="Y9" s="2">
        <f t="shared" ca="1" si="2"/>
        <v>9</v>
      </c>
      <c r="Z9" s="2" t="s">
        <v>13</v>
      </c>
    </row>
    <row r="10" spans="1:26" x14ac:dyDescent="0.65">
      <c r="B10" s="3" t="s">
        <v>45</v>
      </c>
      <c r="C10" s="3">
        <v>32512</v>
      </c>
      <c r="D10" s="9">
        <v>2</v>
      </c>
      <c r="E10" s="9"/>
      <c r="H10" s="121" t="str">
        <f t="shared" ca="1" si="0"/>
        <v>22-janv au 28-janv 2018</v>
      </c>
      <c r="I10" s="121"/>
      <c r="J10" s="64">
        <f t="shared" ca="1" si="3"/>
        <v>4</v>
      </c>
      <c r="K10" s="64">
        <v>6</v>
      </c>
      <c r="L10" s="65" t="str">
        <f t="shared" ca="1" si="1"/>
        <v/>
      </c>
      <c r="Y10" s="2">
        <f t="shared" ca="1" si="2"/>
        <v>13</v>
      </c>
      <c r="Z10" s="2" t="s">
        <v>14</v>
      </c>
    </row>
    <row r="11" spans="1:26" x14ac:dyDescent="0.65">
      <c r="B11" s="3" t="s">
        <v>46</v>
      </c>
      <c r="C11" s="3">
        <v>25635</v>
      </c>
      <c r="D11" s="9">
        <v>3</v>
      </c>
      <c r="E11" s="10"/>
      <c r="H11" s="121" t="str">
        <f t="shared" ca="1" si="0"/>
        <v>29-janv au 04-févr 2018</v>
      </c>
      <c r="I11" s="121"/>
      <c r="J11" s="64">
        <f t="shared" ca="1" si="3"/>
        <v>5</v>
      </c>
      <c r="K11" s="64">
        <v>6</v>
      </c>
      <c r="L11" s="65" t="str">
        <f t="shared" ca="1" si="1"/>
        <v>Février</v>
      </c>
      <c r="Y11" s="2">
        <f t="shared" ca="1" si="2"/>
        <v>18</v>
      </c>
      <c r="Z11" s="2" t="s">
        <v>15</v>
      </c>
    </row>
    <row r="12" spans="1:26" x14ac:dyDescent="0.65">
      <c r="B12" s="3" t="s">
        <v>47</v>
      </c>
      <c r="C12" s="3"/>
      <c r="D12" s="10">
        <v>0</v>
      </c>
      <c r="E12" s="10"/>
      <c r="H12" s="121" t="str">
        <f t="shared" ca="1" si="0"/>
        <v>05-févr au 11-févr 2018</v>
      </c>
      <c r="I12" s="121"/>
      <c r="J12" s="64">
        <f t="shared" ca="1" si="3"/>
        <v>6</v>
      </c>
      <c r="K12" s="64">
        <v>6</v>
      </c>
      <c r="L12" s="65" t="str">
        <f t="shared" ca="1" si="1"/>
        <v/>
      </c>
      <c r="Y12" s="2">
        <f t="shared" ca="1" si="2"/>
        <v>22</v>
      </c>
      <c r="Z12" s="2" t="s">
        <v>16</v>
      </c>
    </row>
    <row r="13" spans="1:26" x14ac:dyDescent="0.65">
      <c r="B13" s="3" t="s">
        <v>48</v>
      </c>
      <c r="C13" s="3"/>
      <c r="D13" s="10">
        <v>-1</v>
      </c>
      <c r="E13" s="10"/>
      <c r="H13" s="121" t="str">
        <f t="shared" ca="1" si="0"/>
        <v>12-févr au 18-févr 2018</v>
      </c>
      <c r="I13" s="121"/>
      <c r="J13" s="64">
        <f t="shared" ca="1" si="3"/>
        <v>7</v>
      </c>
      <c r="K13" s="64">
        <v>4</v>
      </c>
      <c r="L13" s="65" t="str">
        <f t="shared" ca="1" si="1"/>
        <v/>
      </c>
      <c r="Y13" s="2">
        <f t="shared" ca="1" si="2"/>
        <v>26</v>
      </c>
      <c r="Z13" s="2" t="s">
        <v>17</v>
      </c>
    </row>
    <row r="14" spans="1:26" x14ac:dyDescent="0.65">
      <c r="B14" s="3" t="s">
        <v>49</v>
      </c>
      <c r="C14" s="3"/>
      <c r="D14" s="10">
        <v>-2</v>
      </c>
      <c r="E14" s="10"/>
      <c r="H14" s="121" t="str">
        <f t="shared" ca="1" si="0"/>
        <v>19-févr au 25-févr 2018</v>
      </c>
      <c r="I14" s="121"/>
      <c r="J14" s="64">
        <f t="shared" ca="1" si="3"/>
        <v>8</v>
      </c>
      <c r="K14" s="64">
        <v>4</v>
      </c>
      <c r="L14" s="65" t="str">
        <f t="shared" ca="1" si="1"/>
        <v/>
      </c>
      <c r="Y14" s="2">
        <f t="shared" ca="1" si="2"/>
        <v>31</v>
      </c>
      <c r="Z14" s="2" t="s">
        <v>18</v>
      </c>
    </row>
    <row r="15" spans="1:26" x14ac:dyDescent="0.65">
      <c r="C15" s="3"/>
      <c r="D15" s="10"/>
      <c r="E15" s="10"/>
      <c r="H15" s="121" t="str">
        <f t="shared" ca="1" si="0"/>
        <v>26-févr au 04-mars 2018</v>
      </c>
      <c r="I15" s="121"/>
      <c r="J15" s="64">
        <f t="shared" ca="1" si="3"/>
        <v>9</v>
      </c>
      <c r="K15" s="64">
        <v>4</v>
      </c>
      <c r="L15" s="65" t="str">
        <f t="shared" ca="1" si="1"/>
        <v>Mars</v>
      </c>
      <c r="Y15" s="2">
        <f t="shared" ca="1" si="2"/>
        <v>35</v>
      </c>
      <c r="Z15" s="2" t="s">
        <v>19</v>
      </c>
    </row>
    <row r="16" spans="1:26" x14ac:dyDescent="0.65">
      <c r="H16" s="121" t="str">
        <f t="shared" ca="1" si="0"/>
        <v>05-mars au 11-mars 2018</v>
      </c>
      <c r="I16" s="121"/>
      <c r="J16" s="64">
        <f t="shared" ca="1" si="3"/>
        <v>10</v>
      </c>
      <c r="K16" s="64">
        <v>4</v>
      </c>
      <c r="L16" s="65" t="str">
        <f t="shared" ca="1" si="1"/>
        <v/>
      </c>
      <c r="Y16" s="2">
        <f ca="1">NSEMMOIS($I$1,ROW(10:10))</f>
        <v>40</v>
      </c>
      <c r="Z16" s="2" t="s">
        <v>20</v>
      </c>
    </row>
    <row r="17" spans="8:26" x14ac:dyDescent="0.65">
      <c r="H17" s="121" t="str">
        <f t="shared" ca="1" si="0"/>
        <v>12-mars au 18-mars 2018</v>
      </c>
      <c r="I17" s="121"/>
      <c r="J17" s="64">
        <f t="shared" ca="1" si="3"/>
        <v>11</v>
      </c>
      <c r="K17" s="64"/>
      <c r="L17" s="65" t="str">
        <f t="shared" ca="1" si="1"/>
        <v/>
      </c>
      <c r="Y17" s="2">
        <f t="shared" ca="1" si="2"/>
        <v>44</v>
      </c>
      <c r="Z17" s="2" t="s">
        <v>21</v>
      </c>
    </row>
    <row r="18" spans="8:26" x14ac:dyDescent="0.65">
      <c r="H18" s="121" t="str">
        <f t="shared" ca="1" si="0"/>
        <v>19-mars au 25-mars 2018</v>
      </c>
      <c r="I18" s="121"/>
      <c r="J18" s="64">
        <f t="shared" ca="1" si="3"/>
        <v>12</v>
      </c>
      <c r="K18" s="64"/>
      <c r="L18" s="65" t="str">
        <f t="shared" ca="1" si="1"/>
        <v/>
      </c>
      <c r="Y18" s="2">
        <f t="shared" ca="1" si="2"/>
        <v>48</v>
      </c>
      <c r="Z18" s="2" t="s">
        <v>22</v>
      </c>
    </row>
    <row r="19" spans="8:26" x14ac:dyDescent="0.65">
      <c r="H19" s="121" t="str">
        <f t="shared" ca="1" si="0"/>
        <v>26-mars au 01-avr 2018</v>
      </c>
      <c r="I19" s="121"/>
      <c r="J19" s="64">
        <f t="shared" ca="1" si="3"/>
        <v>13</v>
      </c>
      <c r="K19" s="64"/>
      <c r="L19" s="65" t="str">
        <f t="shared" ca="1" si="1"/>
        <v>Avril</v>
      </c>
    </row>
    <row r="20" spans="8:26" x14ac:dyDescent="0.65">
      <c r="H20" s="121" t="str">
        <f t="shared" ca="1" si="0"/>
        <v>02-avr au 08-avr 2018</v>
      </c>
      <c r="I20" s="121"/>
      <c r="J20" s="64">
        <f t="shared" ca="1" si="3"/>
        <v>14</v>
      </c>
      <c r="K20" s="64"/>
      <c r="L20" s="65" t="str">
        <f t="shared" ca="1" si="1"/>
        <v/>
      </c>
    </row>
    <row r="21" spans="8:26" x14ac:dyDescent="0.65">
      <c r="H21" s="121" t="str">
        <f t="shared" ca="1" si="0"/>
        <v>09-avr au 15-avr 2018</v>
      </c>
      <c r="I21" s="121"/>
      <c r="J21" s="64">
        <f t="shared" ca="1" si="3"/>
        <v>15</v>
      </c>
      <c r="K21" s="64"/>
      <c r="L21" s="65" t="str">
        <f t="shared" ca="1" si="1"/>
        <v/>
      </c>
    </row>
    <row r="22" spans="8:26" x14ac:dyDescent="0.65">
      <c r="H22" s="121" t="str">
        <f t="shared" ref="H22:H38" ca="1" si="4">DATESSEM($I$1,J22)</f>
        <v>16-avr au 22-avr 2018</v>
      </c>
      <c r="I22" s="121"/>
      <c r="J22" s="64">
        <f t="shared" ca="1" si="3"/>
        <v>16</v>
      </c>
      <c r="K22" s="64"/>
      <c r="L22" s="65" t="str">
        <f t="shared" ca="1" si="1"/>
        <v/>
      </c>
    </row>
    <row r="23" spans="8:26" x14ac:dyDescent="0.65">
      <c r="H23" s="121" t="str">
        <f t="shared" ca="1" si="4"/>
        <v>23-avr au 29-avr 2018</v>
      </c>
      <c r="I23" s="121"/>
      <c r="J23" s="64">
        <f t="shared" ca="1" si="3"/>
        <v>17</v>
      </c>
      <c r="K23" s="64"/>
      <c r="L23" s="65" t="str">
        <f t="shared" ca="1" si="1"/>
        <v/>
      </c>
    </row>
    <row r="24" spans="8:26" x14ac:dyDescent="0.65">
      <c r="H24" s="121" t="str">
        <f t="shared" ca="1" si="4"/>
        <v>30-avr au 06-mai 2018</v>
      </c>
      <c r="I24" s="121"/>
      <c r="J24" s="64">
        <f t="shared" ca="1" si="3"/>
        <v>18</v>
      </c>
      <c r="K24" s="64"/>
      <c r="L24" s="65" t="str">
        <f t="shared" ca="1" si="1"/>
        <v>Mai</v>
      </c>
    </row>
    <row r="25" spans="8:26" x14ac:dyDescent="0.65">
      <c r="H25" s="121" t="str">
        <f t="shared" ca="1" si="4"/>
        <v>07-mai au 13-mai 2018</v>
      </c>
      <c r="I25" s="121"/>
      <c r="J25" s="64">
        <f t="shared" ca="1" si="3"/>
        <v>19</v>
      </c>
      <c r="K25" s="64"/>
      <c r="L25" s="65" t="str">
        <f t="shared" ca="1" si="1"/>
        <v/>
      </c>
    </row>
    <row r="26" spans="8:26" x14ac:dyDescent="0.65">
      <c r="H26" s="121" t="str">
        <f t="shared" ca="1" si="4"/>
        <v>14-mai au 20-mai 2018</v>
      </c>
      <c r="I26" s="121"/>
      <c r="J26" s="64">
        <f t="shared" ca="1" si="3"/>
        <v>20</v>
      </c>
      <c r="K26" s="64"/>
      <c r="L26" s="65" t="str">
        <f t="shared" ca="1" si="1"/>
        <v/>
      </c>
    </row>
    <row r="27" spans="8:26" x14ac:dyDescent="0.65">
      <c r="H27" s="121" t="str">
        <f t="shared" ca="1" si="4"/>
        <v>21-mai au 27-mai 2018</v>
      </c>
      <c r="I27" s="121"/>
      <c r="J27" s="64">
        <f t="shared" ca="1" si="3"/>
        <v>21</v>
      </c>
      <c r="K27" s="64"/>
      <c r="L27" s="65" t="str">
        <f t="shared" ca="1" si="1"/>
        <v/>
      </c>
    </row>
    <row r="28" spans="8:26" x14ac:dyDescent="0.65">
      <c r="H28" s="121" t="str">
        <f t="shared" ca="1" si="4"/>
        <v>28-mai au 03-juin 2018</v>
      </c>
      <c r="I28" s="121"/>
      <c r="J28" s="64">
        <f t="shared" ca="1" si="3"/>
        <v>22</v>
      </c>
      <c r="K28" s="64"/>
      <c r="L28" s="65" t="str">
        <f t="shared" ca="1" si="1"/>
        <v>Juin</v>
      </c>
    </row>
    <row r="29" spans="8:26" x14ac:dyDescent="0.65">
      <c r="H29" s="121" t="str">
        <f t="shared" ca="1" si="4"/>
        <v>04-juin au 10-juin 2018</v>
      </c>
      <c r="I29" s="121"/>
      <c r="J29" s="64">
        <f t="shared" ca="1" si="3"/>
        <v>23</v>
      </c>
      <c r="K29" s="64"/>
      <c r="L29" s="65" t="str">
        <f t="shared" ca="1" si="1"/>
        <v/>
      </c>
    </row>
    <row r="30" spans="8:26" x14ac:dyDescent="0.65">
      <c r="H30" s="121" t="str">
        <f t="shared" ca="1" si="4"/>
        <v>11-juin au 17-juin 2018</v>
      </c>
      <c r="I30" s="121"/>
      <c r="J30" s="64">
        <f t="shared" ca="1" si="3"/>
        <v>24</v>
      </c>
      <c r="K30" s="64"/>
      <c r="L30" s="65" t="str">
        <f t="shared" ca="1" si="1"/>
        <v/>
      </c>
    </row>
    <row r="31" spans="8:26" x14ac:dyDescent="0.65">
      <c r="H31" s="121" t="str">
        <f t="shared" ca="1" si="4"/>
        <v>18-juin au 24-juin 2018</v>
      </c>
      <c r="I31" s="121"/>
      <c r="J31" s="64">
        <f t="shared" ca="1" si="3"/>
        <v>25</v>
      </c>
      <c r="K31" s="64"/>
      <c r="L31" s="65" t="str">
        <f t="shared" ca="1" si="1"/>
        <v/>
      </c>
    </row>
    <row r="32" spans="8:26" x14ac:dyDescent="0.65">
      <c r="H32" s="121" t="str">
        <f t="shared" ca="1" si="4"/>
        <v>25-juin au 01-juil 2018</v>
      </c>
      <c r="I32" s="121"/>
      <c r="J32" s="64">
        <f t="shared" ca="1" si="3"/>
        <v>26</v>
      </c>
      <c r="K32" s="64"/>
      <c r="L32" s="65" t="str">
        <f t="shared" ca="1" si="1"/>
        <v>Juillet</v>
      </c>
    </row>
    <row r="33" spans="8:12" x14ac:dyDescent="0.65">
      <c r="H33" s="121" t="str">
        <f t="shared" ca="1" si="4"/>
        <v>02-juil au 08-juil 2018</v>
      </c>
      <c r="I33" s="121"/>
      <c r="J33" s="64">
        <f ca="1">J32+1</f>
        <v>27</v>
      </c>
      <c r="K33" s="64"/>
      <c r="L33" s="65" t="str">
        <f t="shared" ca="1" si="1"/>
        <v/>
      </c>
    </row>
    <row r="34" spans="8:12" x14ac:dyDescent="0.65">
      <c r="H34" s="121" t="str">
        <f t="shared" ca="1" si="4"/>
        <v>09-juil au 15-juil 2018</v>
      </c>
      <c r="I34" s="121"/>
      <c r="J34" s="64">
        <f t="shared" ca="1" si="3"/>
        <v>28</v>
      </c>
      <c r="K34" s="64"/>
      <c r="L34" s="65" t="str">
        <f t="shared" ca="1" si="1"/>
        <v/>
      </c>
    </row>
    <row r="35" spans="8:12" x14ac:dyDescent="0.65">
      <c r="H35" s="121" t="str">
        <f t="shared" ca="1" si="4"/>
        <v>16-juil au 22-juil 2018</v>
      </c>
      <c r="I35" s="121"/>
      <c r="J35" s="64">
        <f t="shared" ca="1" si="3"/>
        <v>29</v>
      </c>
      <c r="K35" s="64"/>
      <c r="L35" s="65" t="str">
        <f t="shared" ca="1" si="1"/>
        <v/>
      </c>
    </row>
    <row r="36" spans="8:12" x14ac:dyDescent="0.65">
      <c r="H36" s="121" t="str">
        <f t="shared" ca="1" si="4"/>
        <v>23-juil au 29-juil 2018</v>
      </c>
      <c r="I36" s="121"/>
      <c r="J36" s="64">
        <f t="shared" ca="1" si="3"/>
        <v>30</v>
      </c>
      <c r="K36" s="64"/>
      <c r="L36" s="65" t="str">
        <f t="shared" ca="1" si="1"/>
        <v/>
      </c>
    </row>
    <row r="37" spans="8:12" x14ac:dyDescent="0.65">
      <c r="H37" s="121" t="str">
        <f t="shared" ca="1" si="4"/>
        <v>30-juil au 05-août 2018</v>
      </c>
      <c r="I37" s="121"/>
      <c r="J37" s="64">
        <f t="shared" ca="1" si="3"/>
        <v>31</v>
      </c>
      <c r="K37" s="64"/>
      <c r="L37" s="65" t="str">
        <f t="shared" ca="1" si="1"/>
        <v>Août</v>
      </c>
    </row>
    <row r="38" spans="8:12" x14ac:dyDescent="0.65">
      <c r="H38" s="121" t="str">
        <f t="shared" ca="1" si="4"/>
        <v>06-août au 12-août 2018</v>
      </c>
      <c r="I38" s="121"/>
      <c r="J38" s="64">
        <f t="shared" ca="1" si="3"/>
        <v>32</v>
      </c>
      <c r="K38" s="64"/>
      <c r="L38" s="65" t="str">
        <f t="shared" ca="1" si="1"/>
        <v/>
      </c>
    </row>
    <row r="39" spans="8:12" x14ac:dyDescent="0.65">
      <c r="H39" s="121" t="str">
        <f ca="1">DATESSEM($I$1,J39)</f>
        <v>13-août au 19-août 2018</v>
      </c>
      <c r="I39" s="121"/>
      <c r="J39" s="64">
        <f t="shared" ca="1" si="3"/>
        <v>33</v>
      </c>
      <c r="K39" s="64"/>
      <c r="L39" s="65" t="str">
        <f t="shared" ca="1" si="1"/>
        <v/>
      </c>
    </row>
    <row r="40" spans="8:12" x14ac:dyDescent="0.65">
      <c r="H40" s="121" t="str">
        <f t="shared" ref="H40:H45" ca="1" si="5">DATESSEM($I$1,J40)</f>
        <v>20-août au 26-août 2018</v>
      </c>
      <c r="I40" s="121"/>
      <c r="J40" s="64">
        <f t="shared" ca="1" si="3"/>
        <v>34</v>
      </c>
      <c r="K40" s="64"/>
      <c r="L40" s="65" t="str">
        <f t="shared" ca="1" si="1"/>
        <v/>
      </c>
    </row>
    <row r="41" spans="8:12" x14ac:dyDescent="0.65">
      <c r="H41" s="121" t="str">
        <f t="shared" ca="1" si="5"/>
        <v>27-août au 02-sept 2018</v>
      </c>
      <c r="I41" s="121"/>
      <c r="J41" s="64">
        <f t="shared" ca="1" si="3"/>
        <v>35</v>
      </c>
      <c r="K41" s="64">
        <v>4</v>
      </c>
      <c r="L41" s="65" t="str">
        <f t="shared" ca="1" si="1"/>
        <v>Septembre</v>
      </c>
    </row>
    <row r="42" spans="8:12" x14ac:dyDescent="0.65">
      <c r="H42" s="121" t="str">
        <f t="shared" ca="1" si="5"/>
        <v>03-sept au 09-sept 2018</v>
      </c>
      <c r="I42" s="121"/>
      <c r="J42" s="64">
        <f t="shared" ca="1" si="3"/>
        <v>36</v>
      </c>
      <c r="K42" s="64">
        <v>4</v>
      </c>
      <c r="L42" s="65" t="str">
        <f t="shared" ca="1" si="1"/>
        <v/>
      </c>
    </row>
    <row r="43" spans="8:12" x14ac:dyDescent="0.65">
      <c r="H43" s="121" t="str">
        <f t="shared" ca="1" si="5"/>
        <v>10-sept au 16-sept 2018</v>
      </c>
      <c r="I43" s="121"/>
      <c r="J43" s="64">
        <f t="shared" ca="1" si="3"/>
        <v>37</v>
      </c>
      <c r="K43" s="64">
        <v>4</v>
      </c>
      <c r="L43" s="65" t="str">
        <f t="shared" ca="1" si="1"/>
        <v/>
      </c>
    </row>
    <row r="44" spans="8:12" x14ac:dyDescent="0.65">
      <c r="H44" s="121" t="str">
        <f t="shared" ca="1" si="5"/>
        <v>17-sept au 23-sept 2018</v>
      </c>
      <c r="I44" s="121"/>
      <c r="J44" s="64">
        <f t="shared" ca="1" si="3"/>
        <v>38</v>
      </c>
      <c r="K44" s="64">
        <v>4</v>
      </c>
      <c r="L44" s="65" t="str">
        <f t="shared" ca="1" si="1"/>
        <v/>
      </c>
    </row>
    <row r="45" spans="8:12" x14ac:dyDescent="0.65">
      <c r="H45" s="121" t="str">
        <f t="shared" ca="1" si="5"/>
        <v>24-sept au 30-sept 2018</v>
      </c>
      <c r="I45" s="121"/>
      <c r="J45" s="64">
        <f t="shared" ca="1" si="3"/>
        <v>39</v>
      </c>
      <c r="K45" s="64">
        <v>4</v>
      </c>
      <c r="L45" s="65" t="str">
        <f t="shared" ca="1" si="1"/>
        <v/>
      </c>
    </row>
    <row r="46" spans="8:12" x14ac:dyDescent="0.65">
      <c r="H46" s="121" t="str">
        <f ca="1">DATESSEM($I$1,J46)</f>
        <v>01-oct au 07-oct 2018</v>
      </c>
      <c r="I46" s="121"/>
      <c r="J46" s="64">
        <f t="shared" ca="1" si="3"/>
        <v>40</v>
      </c>
      <c r="K46" s="64">
        <v>4</v>
      </c>
      <c r="L46" s="65" t="str">
        <f t="shared" ca="1" si="1"/>
        <v>Octobre</v>
      </c>
    </row>
    <row r="47" spans="8:12" x14ac:dyDescent="0.65">
      <c r="H47" s="121" t="str">
        <f t="shared" ref="H47:H53" ca="1" si="6">DATESSEM($I$1,J47)</f>
        <v>08-oct au 14-oct 2018</v>
      </c>
      <c r="I47" s="121"/>
      <c r="J47" s="64">
        <f t="shared" ca="1" si="3"/>
        <v>41</v>
      </c>
      <c r="K47" s="64"/>
      <c r="L47" s="65" t="str">
        <f t="shared" ca="1" si="1"/>
        <v/>
      </c>
    </row>
    <row r="48" spans="8:12" x14ac:dyDescent="0.65">
      <c r="H48" s="121" t="str">
        <f t="shared" ca="1" si="6"/>
        <v>15-oct au 21-oct 2018</v>
      </c>
      <c r="I48" s="121"/>
      <c r="J48" s="64">
        <f ca="1">J47+1</f>
        <v>42</v>
      </c>
      <c r="K48" s="64"/>
      <c r="L48" s="65" t="str">
        <f t="shared" ca="1" si="1"/>
        <v/>
      </c>
    </row>
    <row r="49" spans="8:12" x14ac:dyDescent="0.65">
      <c r="H49" s="121" t="str">
        <f t="shared" ca="1" si="6"/>
        <v>22-oct au 28-oct 2018</v>
      </c>
      <c r="I49" s="121"/>
      <c r="J49" s="64">
        <f t="shared" ca="1" si="3"/>
        <v>43</v>
      </c>
      <c r="K49" s="64"/>
      <c r="L49" s="65" t="str">
        <f t="shared" ca="1" si="1"/>
        <v/>
      </c>
    </row>
    <row r="50" spans="8:12" x14ac:dyDescent="0.65">
      <c r="H50" s="121" t="str">
        <f t="shared" ca="1" si="6"/>
        <v>29-oct au 04-nov 2018</v>
      </c>
      <c r="I50" s="121"/>
      <c r="J50" s="64">
        <f t="shared" ca="1" si="3"/>
        <v>44</v>
      </c>
      <c r="K50" s="64"/>
      <c r="L50" s="65" t="str">
        <f t="shared" ca="1" si="1"/>
        <v>Novembre</v>
      </c>
    </row>
    <row r="51" spans="8:12" x14ac:dyDescent="0.65">
      <c r="H51" s="121" t="str">
        <f t="shared" ca="1" si="6"/>
        <v>05-nov au 11-nov 2018</v>
      </c>
      <c r="I51" s="121"/>
      <c r="J51" s="64">
        <f t="shared" ca="1" si="3"/>
        <v>45</v>
      </c>
      <c r="K51" s="64"/>
      <c r="L51" s="65" t="str">
        <f t="shared" ca="1" si="1"/>
        <v/>
      </c>
    </row>
    <row r="52" spans="8:12" x14ac:dyDescent="0.65">
      <c r="H52" s="121" t="str">
        <f t="shared" ca="1" si="6"/>
        <v>12-nov au 18-nov 2018</v>
      </c>
      <c r="I52" s="121"/>
      <c r="J52" s="64">
        <f t="shared" ca="1" si="3"/>
        <v>46</v>
      </c>
      <c r="K52" s="64"/>
      <c r="L52" s="65" t="str">
        <f t="shared" ca="1" si="1"/>
        <v/>
      </c>
    </row>
    <row r="53" spans="8:12" x14ac:dyDescent="0.65">
      <c r="H53" s="121" t="str">
        <f t="shared" ca="1" si="6"/>
        <v>19-nov au 25-nov 2018</v>
      </c>
      <c r="I53" s="121"/>
      <c r="J53" s="64">
        <f t="shared" ca="1" si="3"/>
        <v>47</v>
      </c>
      <c r="K53" s="64"/>
      <c r="L53" s="65" t="str">
        <f t="shared" ca="1" si="1"/>
        <v/>
      </c>
    </row>
    <row r="54" spans="8:12" x14ac:dyDescent="0.65">
      <c r="H54" s="121" t="str">
        <f ca="1">DATESSEM($I$1,J54)</f>
        <v>26-nov au 02-déc 2018</v>
      </c>
      <c r="I54" s="121"/>
      <c r="J54" s="64">
        <f t="shared" ca="1" si="3"/>
        <v>48</v>
      </c>
      <c r="K54" s="64"/>
      <c r="L54" s="65" t="str">
        <f t="shared" ca="1" si="1"/>
        <v>Décembre</v>
      </c>
    </row>
    <row r="55" spans="8:12" x14ac:dyDescent="0.65">
      <c r="H55" s="121" t="str">
        <f t="shared" ref="H55:H59" ca="1" si="7">DATESSEM($I$1,J55)</f>
        <v>03-déc au 09-déc 2018</v>
      </c>
      <c r="I55" s="121"/>
      <c r="J55" s="64">
        <f t="shared" ca="1" si="3"/>
        <v>49</v>
      </c>
      <c r="K55" s="64"/>
      <c r="L55" s="65" t="str">
        <f t="shared" ca="1" si="1"/>
        <v/>
      </c>
    </row>
    <row r="56" spans="8:12" x14ac:dyDescent="0.65">
      <c r="H56" s="121" t="str">
        <f t="shared" ca="1" si="7"/>
        <v>10-déc au 16-déc 2018</v>
      </c>
      <c r="I56" s="121"/>
      <c r="J56" s="64">
        <f t="shared" ca="1" si="3"/>
        <v>50</v>
      </c>
      <c r="K56" s="64"/>
      <c r="L56" s="65" t="str">
        <f t="shared" ca="1" si="1"/>
        <v/>
      </c>
    </row>
    <row r="57" spans="8:12" x14ac:dyDescent="0.65">
      <c r="H57" s="121" t="str">
        <f t="shared" ca="1" si="7"/>
        <v>17-déc au 23-déc 2018</v>
      </c>
      <c r="I57" s="121"/>
      <c r="J57" s="64">
        <f t="shared" ca="1" si="3"/>
        <v>51</v>
      </c>
      <c r="K57" s="64"/>
      <c r="L57" s="65" t="str">
        <f t="shared" ca="1" si="1"/>
        <v/>
      </c>
    </row>
    <row r="58" spans="8:12" x14ac:dyDescent="0.65">
      <c r="H58" s="121" t="str">
        <f t="shared" ca="1" si="7"/>
        <v>24-déc au 30-déc 2018</v>
      </c>
      <c r="I58" s="121"/>
      <c r="J58" s="64">
        <f t="shared" ca="1" si="3"/>
        <v>52</v>
      </c>
      <c r="K58" s="64"/>
      <c r="L58" s="65" t="str">
        <f t="shared" ca="1" si="1"/>
        <v/>
      </c>
    </row>
    <row r="59" spans="8:12" x14ac:dyDescent="0.65">
      <c r="H59" s="121" t="str">
        <f t="shared" ca="1" si="7"/>
        <v>31-déc au 06-janv 2019</v>
      </c>
      <c r="I59" s="121"/>
      <c r="J59" s="64">
        <f t="shared" ca="1" si="3"/>
        <v>53</v>
      </c>
      <c r="K59" s="64"/>
      <c r="L59" s="65" t="str">
        <f t="shared" ca="1" si="1"/>
        <v/>
      </c>
    </row>
    <row r="60" spans="8:12" x14ac:dyDescent="0.65">
      <c r="H60" s="121" t="str">
        <f ca="1">IF(J60&lt;&gt;"",DATESSEM($I$1,J60),"")</f>
        <v/>
      </c>
      <c r="I60" s="121"/>
      <c r="J60" s="64" t="str">
        <f ca="1">IF(NSEMMOIS(I1,12)=J55,J59+1,"")</f>
        <v/>
      </c>
      <c r="K60" s="64"/>
      <c r="L60" s="66"/>
    </row>
  </sheetData>
  <mergeCells count="55"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H37:I37"/>
    <mergeCell ref="H38:I38"/>
    <mergeCell ref="H39:I39"/>
    <mergeCell ref="H40:I40"/>
    <mergeCell ref="H31:I31"/>
    <mergeCell ref="H32:I32"/>
    <mergeCell ref="H33:I33"/>
    <mergeCell ref="H34:I34"/>
    <mergeCell ref="H35:I35"/>
    <mergeCell ref="H60:I60"/>
    <mergeCell ref="H51:I51"/>
    <mergeCell ref="H52:I52"/>
    <mergeCell ref="H53:I53"/>
    <mergeCell ref="H54:I54"/>
    <mergeCell ref="H55:I55"/>
    <mergeCell ref="H6:I6"/>
    <mergeCell ref="H56:I56"/>
    <mergeCell ref="H57:I57"/>
    <mergeCell ref="H58:I58"/>
    <mergeCell ref="H59:I59"/>
    <mergeCell ref="H46:I46"/>
    <mergeCell ref="H47:I47"/>
    <mergeCell ref="H48:I48"/>
    <mergeCell ref="H49:I49"/>
    <mergeCell ref="H50:I50"/>
    <mergeCell ref="H41:I41"/>
    <mergeCell ref="H42:I42"/>
    <mergeCell ref="H43:I43"/>
    <mergeCell ref="H44:I44"/>
    <mergeCell ref="H45:I45"/>
    <mergeCell ref="H36:I36"/>
  </mergeCells>
  <dataValidations count="2">
    <dataValidation type="list" allowBlank="1" showInputMessage="1" showErrorMessage="1" sqref="I2">
      <formula1>$Z$7:$Z$18</formula1>
    </dataValidation>
    <dataValidation type="list" allowBlank="1" showInputMessage="1" showErrorMessage="1" sqref="K7:K60">
      <formula1>"3,4,5,6"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itMois">
                <anchor moveWithCells="1" sizeWithCells="1">
                  <from>
                    <xdr:col>4</xdr:col>
                    <xdr:colOff>704850</xdr:colOff>
                    <xdr:row>0</xdr:row>
                    <xdr:rowOff>85725</xdr:rowOff>
                  </from>
                  <to>
                    <xdr:col>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L61"/>
  <sheetViews>
    <sheetView zoomScaleNormal="100" workbookViewId="0">
      <selection activeCell="G3" sqref="G3:J3"/>
    </sheetView>
  </sheetViews>
  <sheetFormatPr baseColWidth="10" defaultRowHeight="14.25" x14ac:dyDescent="0.65"/>
  <cols>
    <col min="3" max="30" width="3.7265625" customWidth="1"/>
  </cols>
  <sheetData>
    <row r="1" spans="1:38" ht="25.25" thickBot="1" x14ac:dyDescent="1">
      <c r="A1" s="11"/>
      <c r="B1" s="11"/>
      <c r="C1" s="11"/>
      <c r="D1" s="12"/>
      <c r="E1" s="11"/>
      <c r="F1" s="11"/>
      <c r="G1" s="13"/>
      <c r="H1" s="11"/>
      <c r="I1" s="11"/>
      <c r="J1" s="11"/>
      <c r="K1" s="14" t="s">
        <v>6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1"/>
      <c r="W1" s="11"/>
      <c r="X1" s="20"/>
      <c r="Y1" s="126">
        <f>DATE(AE1,AD1,1)</f>
        <v>43101</v>
      </c>
      <c r="Z1" s="127"/>
      <c r="AA1" s="127"/>
      <c r="AB1" s="127"/>
      <c r="AC1" s="128"/>
      <c r="AD1" s="53">
        <v>1</v>
      </c>
      <c r="AE1" s="54">
        <v>2018</v>
      </c>
      <c r="AF1" s="2"/>
      <c r="AG1" s="2"/>
      <c r="AH1" s="2"/>
      <c r="AI1" s="2"/>
      <c r="AJ1" s="2"/>
      <c r="AK1" s="2"/>
      <c r="AL1" s="2"/>
    </row>
    <row r="2" spans="1:38" ht="22.5" x14ac:dyDescent="0.9">
      <c r="A2" s="11"/>
      <c r="B2" s="18"/>
      <c r="C2" s="2"/>
      <c r="D2" s="2"/>
      <c r="E2" s="2"/>
      <c r="F2" s="2"/>
      <c r="G2" s="15"/>
      <c r="H2" s="16"/>
      <c r="I2" s="16"/>
      <c r="J2" s="16"/>
      <c r="K2" s="16"/>
      <c r="L2" s="16"/>
      <c r="M2" s="16"/>
      <c r="N2" s="16" t="str">
        <f>"Semaine du "&amp;TEXT(Y1,"jj/mm")&amp;" au "&amp;TEXT(C3+6,"jj/mm aaaa")</f>
        <v>Semaine du 01/01 au 07/01 2018</v>
      </c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1"/>
      <c r="AF2" s="2"/>
      <c r="AG2" s="2"/>
      <c r="AH2" s="2"/>
      <c r="AI2" s="2"/>
      <c r="AJ2" s="2"/>
      <c r="AK2" s="2"/>
      <c r="AL2" s="2"/>
    </row>
    <row r="3" spans="1:38" x14ac:dyDescent="0.65">
      <c r="A3" s="54">
        <v>6</v>
      </c>
      <c r="B3" s="59">
        <f ca="1">NSEMMOIS(AE1,AD1)</f>
        <v>1</v>
      </c>
      <c r="C3" s="123">
        <f>Y1-WEEKDAY(Y1,2)+1</f>
        <v>43101</v>
      </c>
      <c r="D3" s="124"/>
      <c r="E3" s="124"/>
      <c r="F3" s="125"/>
      <c r="G3" s="123">
        <f>C3+1</f>
        <v>43102</v>
      </c>
      <c r="H3" s="124"/>
      <c r="I3" s="124"/>
      <c r="J3" s="125"/>
      <c r="K3" s="123">
        <f>G3+1</f>
        <v>43103</v>
      </c>
      <c r="L3" s="124"/>
      <c r="M3" s="124"/>
      <c r="N3" s="125"/>
      <c r="O3" s="123">
        <f>K3+1</f>
        <v>43104</v>
      </c>
      <c r="P3" s="124"/>
      <c r="Q3" s="124"/>
      <c r="R3" s="125"/>
      <c r="S3" s="123">
        <f>O3+1</f>
        <v>43105</v>
      </c>
      <c r="T3" s="124"/>
      <c r="U3" s="124"/>
      <c r="V3" s="125"/>
      <c r="W3" s="123">
        <f>S3+1</f>
        <v>43106</v>
      </c>
      <c r="X3" s="124"/>
      <c r="Y3" s="124"/>
      <c r="Z3" s="125"/>
      <c r="AA3" s="123">
        <f>W3+1</f>
        <v>43107</v>
      </c>
      <c r="AB3" s="124"/>
      <c r="AC3" s="124"/>
      <c r="AD3" s="125"/>
      <c r="AE3" s="2"/>
      <c r="AF3" s="2"/>
      <c r="AG3" s="2"/>
      <c r="AH3" s="2"/>
      <c r="AI3" s="2"/>
      <c r="AJ3" s="2"/>
      <c r="AK3" s="2"/>
      <c r="AL3" s="2"/>
    </row>
    <row r="4" spans="1:38" x14ac:dyDescent="0.65">
      <c r="A4" s="11"/>
      <c r="B4" s="17" t="s">
        <v>9</v>
      </c>
      <c r="C4" s="21">
        <v>0</v>
      </c>
      <c r="D4" s="21">
        <v>0.29166666666666669</v>
      </c>
      <c r="E4" s="22">
        <v>0.58333333333333337</v>
      </c>
      <c r="F4" s="22">
        <v>0.83333333333333337</v>
      </c>
      <c r="G4" s="23">
        <v>0</v>
      </c>
      <c r="H4" s="23">
        <v>0.29166666666666669</v>
      </c>
      <c r="I4" s="24">
        <v>0.58333333333333337</v>
      </c>
      <c r="J4" s="24">
        <v>0.83333333333333337</v>
      </c>
      <c r="K4" s="21">
        <v>0</v>
      </c>
      <c r="L4" s="21">
        <v>0.29166666666666669</v>
      </c>
      <c r="M4" s="22">
        <v>0.58333333333333337</v>
      </c>
      <c r="N4" s="22">
        <v>0.83333333333333337</v>
      </c>
      <c r="O4" s="23">
        <v>0</v>
      </c>
      <c r="P4" s="23">
        <v>0.29166666666666669</v>
      </c>
      <c r="Q4" s="24">
        <v>0.58333333333333337</v>
      </c>
      <c r="R4" s="24">
        <v>0.83333333333333337</v>
      </c>
      <c r="S4" s="21">
        <v>0</v>
      </c>
      <c r="T4" s="21">
        <v>0.29166666666666669</v>
      </c>
      <c r="U4" s="22">
        <v>0.58333333333333337</v>
      </c>
      <c r="V4" s="22">
        <v>0.83333333333333337</v>
      </c>
      <c r="W4" s="23">
        <v>0</v>
      </c>
      <c r="X4" s="23">
        <v>0.29166666666666669</v>
      </c>
      <c r="Y4" s="24">
        <v>0.58333333333333337</v>
      </c>
      <c r="Z4" s="24">
        <v>0.83333333333333337</v>
      </c>
      <c r="AA4" s="21">
        <v>0</v>
      </c>
      <c r="AB4" s="21">
        <v>0.29166666666666669</v>
      </c>
      <c r="AC4" s="22">
        <v>0.58333333333333337</v>
      </c>
      <c r="AD4" s="22">
        <v>0.83333333333333337</v>
      </c>
      <c r="AE4" s="2"/>
      <c r="AF4" s="2"/>
      <c r="AG4" s="2"/>
      <c r="AH4" s="2"/>
      <c r="AI4" s="2"/>
      <c r="AJ4" s="2"/>
      <c r="AK4" s="2"/>
      <c r="AL4" s="2"/>
    </row>
    <row r="5" spans="1:38" x14ac:dyDescent="0.65">
      <c r="A5" s="11"/>
      <c r="B5" s="17" t="s">
        <v>7</v>
      </c>
      <c r="C5" s="22">
        <v>0.29166666666666669</v>
      </c>
      <c r="D5" s="22">
        <v>0.58333333333333337</v>
      </c>
      <c r="E5" s="22">
        <v>0.83333333333333337</v>
      </c>
      <c r="F5" s="22">
        <v>1</v>
      </c>
      <c r="G5" s="24">
        <v>0.29166666666666669</v>
      </c>
      <c r="H5" s="24">
        <v>0.58333333333333337</v>
      </c>
      <c r="I5" s="24">
        <v>0.83333333333333337</v>
      </c>
      <c r="J5" s="24">
        <v>1</v>
      </c>
      <c r="K5" s="22">
        <v>0.29166666666666669</v>
      </c>
      <c r="L5" s="22">
        <v>0.58333333333333337</v>
      </c>
      <c r="M5" s="22">
        <v>0.83333333333333337</v>
      </c>
      <c r="N5" s="22">
        <v>1</v>
      </c>
      <c r="O5" s="24">
        <v>0.29166666666666669</v>
      </c>
      <c r="P5" s="24">
        <v>0.58333333333333337</v>
      </c>
      <c r="Q5" s="24">
        <v>0.83333333333333337</v>
      </c>
      <c r="R5" s="24">
        <v>1</v>
      </c>
      <c r="S5" s="22">
        <v>0.29166666666666669</v>
      </c>
      <c r="T5" s="22">
        <v>0.58333333333333337</v>
      </c>
      <c r="U5" s="22">
        <v>0.83333333333333337</v>
      </c>
      <c r="V5" s="22">
        <v>1</v>
      </c>
      <c r="W5" s="24">
        <v>0.29166666666666669</v>
      </c>
      <c r="X5" s="24">
        <v>0.58333333333333337</v>
      </c>
      <c r="Y5" s="24">
        <v>0.83333333333333337</v>
      </c>
      <c r="Z5" s="24">
        <v>1</v>
      </c>
      <c r="AA5" s="22">
        <v>0.29166666666666669</v>
      </c>
      <c r="AB5" s="22">
        <v>0.58333333333333337</v>
      </c>
      <c r="AC5" s="22">
        <v>0.83333333333333337</v>
      </c>
      <c r="AD5" s="22">
        <v>1</v>
      </c>
      <c r="AE5" s="2"/>
      <c r="AF5" s="2"/>
      <c r="AG5" s="2"/>
      <c r="AH5" s="2"/>
      <c r="AI5" s="2"/>
      <c r="AJ5" s="2"/>
      <c r="AK5" s="2"/>
      <c r="AL5" s="2"/>
    </row>
    <row r="6" spans="1:38" x14ac:dyDescent="0.65">
      <c r="A6" s="25"/>
      <c r="B6" s="50" t="s">
        <v>44</v>
      </c>
      <c r="C6" s="51" t="s">
        <v>26</v>
      </c>
      <c r="D6" s="51"/>
      <c r="E6" s="51"/>
      <c r="F6" s="51"/>
      <c r="G6" s="50"/>
      <c r="H6" s="50"/>
      <c r="I6" s="50"/>
      <c r="J6" s="50"/>
      <c r="K6" s="52"/>
      <c r="L6" s="52"/>
      <c r="M6" s="52"/>
      <c r="N6" s="52"/>
      <c r="O6" s="50"/>
      <c r="P6" s="50"/>
      <c r="Q6" s="50"/>
      <c r="R6" s="50"/>
      <c r="S6" s="52"/>
      <c r="T6" s="52"/>
      <c r="U6" s="52" t="s">
        <v>26</v>
      </c>
      <c r="V6" s="52"/>
      <c r="W6" s="50"/>
      <c r="X6" s="50" t="s">
        <v>26</v>
      </c>
      <c r="Y6" s="50"/>
      <c r="Z6" s="50" t="s">
        <v>26</v>
      </c>
      <c r="AA6" s="52" t="s">
        <v>26</v>
      </c>
      <c r="AB6" s="52"/>
      <c r="AC6" s="52"/>
      <c r="AD6" s="52"/>
      <c r="AE6" s="2"/>
      <c r="AF6" s="2"/>
      <c r="AG6" s="2"/>
      <c r="AH6" s="2"/>
      <c r="AI6" s="2"/>
      <c r="AJ6" s="2"/>
      <c r="AK6" s="2"/>
    </row>
    <row r="7" spans="1:38" x14ac:dyDescent="0.65">
      <c r="A7" s="11"/>
      <c r="B7" s="35" t="s">
        <v>45</v>
      </c>
      <c r="C7" s="36"/>
      <c r="D7" s="36" t="s">
        <v>26</v>
      </c>
      <c r="E7" s="36"/>
      <c r="F7" s="37" t="s">
        <v>26</v>
      </c>
      <c r="G7" s="35" t="s">
        <v>26</v>
      </c>
      <c r="H7" s="35"/>
      <c r="I7" s="35"/>
      <c r="J7" s="35"/>
      <c r="K7" s="38"/>
      <c r="L7" s="38"/>
      <c r="M7" s="38"/>
      <c r="N7" s="38"/>
      <c r="O7" s="35"/>
      <c r="P7" s="35"/>
      <c r="Q7" s="35"/>
      <c r="R7" s="35"/>
      <c r="S7" s="38"/>
      <c r="T7" s="38"/>
      <c r="U7" s="38"/>
      <c r="V7" s="38"/>
      <c r="W7" s="35"/>
      <c r="X7" s="35"/>
      <c r="Y7" s="35" t="s">
        <v>26</v>
      </c>
      <c r="Z7" s="35"/>
      <c r="AA7" s="38"/>
      <c r="AB7" s="38" t="s">
        <v>26</v>
      </c>
      <c r="AC7" s="38"/>
      <c r="AD7" s="38" t="s">
        <v>26</v>
      </c>
      <c r="AE7" s="2"/>
      <c r="AF7" s="2"/>
      <c r="AG7" s="2"/>
      <c r="AH7" s="2"/>
      <c r="AI7" s="2"/>
      <c r="AJ7" s="2"/>
      <c r="AK7" s="2"/>
    </row>
    <row r="8" spans="1:38" x14ac:dyDescent="0.65">
      <c r="A8" s="11"/>
      <c r="B8" s="39" t="s">
        <v>46</v>
      </c>
      <c r="C8" s="40"/>
      <c r="D8" s="40"/>
      <c r="E8" s="40" t="s">
        <v>26</v>
      </c>
      <c r="F8" s="40"/>
      <c r="G8" s="39"/>
      <c r="H8" s="39" t="s">
        <v>26</v>
      </c>
      <c r="I8" s="39"/>
      <c r="J8" s="39" t="s">
        <v>26</v>
      </c>
      <c r="K8" s="34" t="s">
        <v>26</v>
      </c>
      <c r="L8" s="34"/>
      <c r="M8" s="34"/>
      <c r="N8" s="34"/>
      <c r="O8" s="39"/>
      <c r="P8" s="39"/>
      <c r="Q8" s="39"/>
      <c r="R8" s="39"/>
      <c r="S8" s="34"/>
      <c r="T8" s="34"/>
      <c r="U8" s="34"/>
      <c r="V8" s="34"/>
      <c r="W8" s="39"/>
      <c r="X8" s="39"/>
      <c r="Y8" s="39"/>
      <c r="Z8" s="39"/>
      <c r="AA8" s="34"/>
      <c r="AB8" s="34"/>
      <c r="AC8" s="34" t="s">
        <v>26</v>
      </c>
      <c r="AD8" s="34"/>
      <c r="AE8" s="2"/>
      <c r="AF8" s="2"/>
      <c r="AG8" s="2"/>
      <c r="AH8" s="2"/>
      <c r="AI8" s="2"/>
      <c r="AJ8" s="2"/>
      <c r="AK8" s="2"/>
    </row>
    <row r="9" spans="1:38" x14ac:dyDescent="0.65">
      <c r="A9" s="11"/>
      <c r="B9" s="35" t="s">
        <v>47</v>
      </c>
      <c r="C9" s="36"/>
      <c r="D9" s="36"/>
      <c r="E9" s="36"/>
      <c r="F9" s="37"/>
      <c r="G9" s="35"/>
      <c r="H9" s="35"/>
      <c r="I9" s="35"/>
      <c r="J9" s="35"/>
      <c r="K9" s="38"/>
      <c r="L9" s="38"/>
      <c r="M9" s="38"/>
      <c r="N9" s="38"/>
      <c r="O9" s="35"/>
      <c r="P9" s="35"/>
      <c r="Q9" s="35" t="s">
        <v>26</v>
      </c>
      <c r="R9" s="35"/>
      <c r="S9" s="38"/>
      <c r="T9" s="38" t="s">
        <v>26</v>
      </c>
      <c r="U9" s="38"/>
      <c r="V9" s="38" t="s">
        <v>26</v>
      </c>
      <c r="W9" s="35" t="s">
        <v>26</v>
      </c>
      <c r="X9" s="35"/>
      <c r="Y9" s="35"/>
      <c r="Z9" s="35"/>
      <c r="AA9" s="38"/>
      <c r="AB9" s="38"/>
      <c r="AC9" s="38"/>
      <c r="AD9" s="38"/>
      <c r="AE9" s="2"/>
      <c r="AF9" s="2"/>
      <c r="AG9" s="2"/>
      <c r="AH9" s="2"/>
      <c r="AI9" s="2"/>
      <c r="AJ9" s="2"/>
      <c r="AK9" s="2"/>
      <c r="AL9" s="2"/>
    </row>
    <row r="10" spans="1:38" x14ac:dyDescent="0.65">
      <c r="A10" s="11"/>
      <c r="B10" s="39" t="s">
        <v>48</v>
      </c>
      <c r="C10" s="40"/>
      <c r="D10" s="40"/>
      <c r="E10" s="40"/>
      <c r="F10" s="40"/>
      <c r="G10" s="39"/>
      <c r="H10" s="39"/>
      <c r="I10" s="39"/>
      <c r="J10" s="39"/>
      <c r="K10" s="34"/>
      <c r="L10" s="34"/>
      <c r="M10" s="34" t="s">
        <v>26</v>
      </c>
      <c r="N10" s="34"/>
      <c r="O10" s="39"/>
      <c r="P10" s="39" t="s">
        <v>26</v>
      </c>
      <c r="Q10" s="39"/>
      <c r="R10" s="39" t="s">
        <v>26</v>
      </c>
      <c r="S10" s="34" t="s">
        <v>26</v>
      </c>
      <c r="T10" s="34"/>
      <c r="U10" s="34"/>
      <c r="V10" s="34"/>
      <c r="W10" s="39"/>
      <c r="X10" s="39"/>
      <c r="Y10" s="39"/>
      <c r="Z10" s="39"/>
      <c r="AA10" s="34"/>
      <c r="AB10" s="34"/>
      <c r="AC10" s="34"/>
      <c r="AD10" s="34"/>
      <c r="AE10" s="2"/>
      <c r="AF10" s="2"/>
      <c r="AG10" s="2"/>
      <c r="AH10" s="2"/>
      <c r="AI10" s="2"/>
      <c r="AJ10" s="2"/>
      <c r="AK10" s="2"/>
      <c r="AL10" s="2"/>
    </row>
    <row r="11" spans="1:38" x14ac:dyDescent="0.65">
      <c r="A11" s="11"/>
      <c r="B11" s="35" t="s">
        <v>49</v>
      </c>
      <c r="C11" s="36"/>
      <c r="D11" s="36"/>
      <c r="E11" s="36"/>
      <c r="F11" s="37"/>
      <c r="G11" s="35"/>
      <c r="H11" s="35"/>
      <c r="I11" s="35" t="s">
        <v>26</v>
      </c>
      <c r="J11" s="35"/>
      <c r="K11" s="38"/>
      <c r="L11" s="38" t="s">
        <v>26</v>
      </c>
      <c r="M11" s="38"/>
      <c r="N11" s="38" t="s">
        <v>26</v>
      </c>
      <c r="O11" s="35" t="s">
        <v>26</v>
      </c>
      <c r="P11" s="35"/>
      <c r="Q11" s="35"/>
      <c r="R11" s="35"/>
      <c r="S11" s="38"/>
      <c r="T11" s="38"/>
      <c r="U11" s="38"/>
      <c r="V11" s="38"/>
      <c r="W11" s="35"/>
      <c r="X11" s="35"/>
      <c r="Y11" s="35"/>
      <c r="Z11" s="35"/>
      <c r="AA11" s="38"/>
      <c r="AB11" s="38"/>
      <c r="AC11" s="38"/>
      <c r="AD11" s="38"/>
      <c r="AE11" s="2"/>
      <c r="AF11" s="2"/>
      <c r="AG11" s="2"/>
      <c r="AH11" s="2"/>
      <c r="AI11" s="2"/>
      <c r="AJ11" s="2"/>
      <c r="AK11" s="2"/>
      <c r="AL11" s="2"/>
    </row>
    <row r="12" spans="1:38" ht="22.5" x14ac:dyDescent="0.9">
      <c r="A12" s="11"/>
      <c r="B12" s="18"/>
      <c r="C12" s="2"/>
      <c r="D12" s="2"/>
      <c r="E12" s="2"/>
      <c r="F12" s="2"/>
      <c r="G12" s="15"/>
      <c r="H12" s="16"/>
      <c r="I12" s="16"/>
      <c r="J12" s="16"/>
      <c r="K12" s="16"/>
      <c r="L12" s="16"/>
      <c r="M12" s="16"/>
      <c r="N12" s="16" t="str">
        <f>"Semaine du "&amp;TEXT(C13,"jj/mm")&amp;" au "&amp;TEXT(C13+6,"jj/mm aaaa")</f>
        <v>Semaine du 08/01 au 14/01 2018</v>
      </c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2"/>
      <c r="AF12" s="2"/>
      <c r="AG12" s="2"/>
      <c r="AH12" s="2"/>
      <c r="AI12" s="2"/>
      <c r="AJ12" s="2"/>
      <c r="AK12" s="2"/>
      <c r="AL12" s="2"/>
    </row>
    <row r="13" spans="1:38" x14ac:dyDescent="0.65">
      <c r="A13" s="54">
        <v>6</v>
      </c>
      <c r="B13" s="59">
        <f ca="1">B3+1</f>
        <v>2</v>
      </c>
      <c r="C13" s="123">
        <f>C3+7</f>
        <v>43108</v>
      </c>
      <c r="D13" s="124"/>
      <c r="E13" s="124"/>
      <c r="F13" s="125"/>
      <c r="G13" s="123">
        <f>C13+1</f>
        <v>43109</v>
      </c>
      <c r="H13" s="124"/>
      <c r="I13" s="124"/>
      <c r="J13" s="125"/>
      <c r="K13" s="123">
        <f>G13+1</f>
        <v>43110</v>
      </c>
      <c r="L13" s="124"/>
      <c r="M13" s="124"/>
      <c r="N13" s="125"/>
      <c r="O13" s="123">
        <f>K13+1</f>
        <v>43111</v>
      </c>
      <c r="P13" s="124"/>
      <c r="Q13" s="124"/>
      <c r="R13" s="125"/>
      <c r="S13" s="123">
        <f>O13+1</f>
        <v>43112</v>
      </c>
      <c r="T13" s="124"/>
      <c r="U13" s="124"/>
      <c r="V13" s="125"/>
      <c r="W13" s="123">
        <f>S13+1</f>
        <v>43113</v>
      </c>
      <c r="X13" s="124"/>
      <c r="Y13" s="124"/>
      <c r="Z13" s="125"/>
      <c r="AA13" s="123">
        <f>W13+1</f>
        <v>43114</v>
      </c>
      <c r="AB13" s="124"/>
      <c r="AC13" s="124"/>
      <c r="AD13" s="125"/>
      <c r="AE13" s="2"/>
      <c r="AF13" s="2"/>
      <c r="AG13" s="2"/>
      <c r="AH13" s="2"/>
      <c r="AI13" s="2"/>
      <c r="AJ13" s="2"/>
      <c r="AK13" s="2"/>
      <c r="AL13" s="2"/>
    </row>
    <row r="14" spans="1:38" x14ac:dyDescent="0.65">
      <c r="A14" s="11"/>
      <c r="B14" s="17" t="s">
        <v>9</v>
      </c>
      <c r="C14" s="23">
        <v>0</v>
      </c>
      <c r="D14" s="23">
        <v>0.29166666666666669</v>
      </c>
      <c r="E14" s="24">
        <v>0.58333333333333337</v>
      </c>
      <c r="F14" s="24">
        <v>0.83333333333333337</v>
      </c>
      <c r="G14" s="21">
        <v>0</v>
      </c>
      <c r="H14" s="21">
        <v>0.29166666666666669</v>
      </c>
      <c r="I14" s="22">
        <v>0.58333333333333337</v>
      </c>
      <c r="J14" s="22">
        <v>0.83333333333333337</v>
      </c>
      <c r="K14" s="23">
        <v>0</v>
      </c>
      <c r="L14" s="23">
        <v>0.29166666666666669</v>
      </c>
      <c r="M14" s="24">
        <v>0.58333333333333337</v>
      </c>
      <c r="N14" s="24">
        <v>0.83333333333333337</v>
      </c>
      <c r="O14" s="21">
        <v>0</v>
      </c>
      <c r="P14" s="21">
        <v>0.29166666666666669</v>
      </c>
      <c r="Q14" s="22">
        <v>0.58333333333333337</v>
      </c>
      <c r="R14" s="22">
        <v>0.83333333333333337</v>
      </c>
      <c r="S14" s="23">
        <v>0</v>
      </c>
      <c r="T14" s="23">
        <v>0.29166666666666669</v>
      </c>
      <c r="U14" s="24">
        <v>0.58333333333333337</v>
      </c>
      <c r="V14" s="24">
        <v>0.83333333333333337</v>
      </c>
      <c r="W14" s="21">
        <v>0</v>
      </c>
      <c r="X14" s="21">
        <v>0.29166666666666669</v>
      </c>
      <c r="Y14" s="22">
        <v>0.58333333333333337</v>
      </c>
      <c r="Z14" s="22">
        <v>0.83333333333333337</v>
      </c>
      <c r="AA14" s="23">
        <v>0</v>
      </c>
      <c r="AB14" s="23">
        <v>0.29166666666666669</v>
      </c>
      <c r="AC14" s="24">
        <v>0.58333333333333337</v>
      </c>
      <c r="AD14" s="24">
        <v>0.83333333333333337</v>
      </c>
      <c r="AE14" s="2"/>
      <c r="AF14" s="2"/>
      <c r="AG14" s="2"/>
      <c r="AH14" s="2"/>
      <c r="AI14" s="2"/>
      <c r="AJ14" s="2"/>
      <c r="AK14" s="2"/>
      <c r="AL14" s="2"/>
    </row>
    <row r="15" spans="1:38" x14ac:dyDescent="0.65">
      <c r="A15" s="11"/>
      <c r="B15" s="17" t="s">
        <v>7</v>
      </c>
      <c r="C15" s="24">
        <v>0.29166666666666669</v>
      </c>
      <c r="D15" s="24">
        <v>0.58333333333333337</v>
      </c>
      <c r="E15" s="24">
        <v>0.83333333333333337</v>
      </c>
      <c r="F15" s="24">
        <v>1</v>
      </c>
      <c r="G15" s="22">
        <v>0.29166666666666669</v>
      </c>
      <c r="H15" s="22">
        <v>0.58333333333333337</v>
      </c>
      <c r="I15" s="22">
        <v>0.83333333333333337</v>
      </c>
      <c r="J15" s="22">
        <v>1</v>
      </c>
      <c r="K15" s="24">
        <v>0.29166666666666669</v>
      </c>
      <c r="L15" s="24">
        <v>0.58333333333333337</v>
      </c>
      <c r="M15" s="24">
        <v>0.83333333333333337</v>
      </c>
      <c r="N15" s="24">
        <v>1</v>
      </c>
      <c r="O15" s="22">
        <v>0.29166666666666669</v>
      </c>
      <c r="P15" s="22">
        <v>0.58333333333333337</v>
      </c>
      <c r="Q15" s="22">
        <v>0.83333333333333337</v>
      </c>
      <c r="R15" s="22">
        <v>1</v>
      </c>
      <c r="S15" s="24">
        <v>0.29166666666666669</v>
      </c>
      <c r="T15" s="24">
        <v>0.58333333333333337</v>
      </c>
      <c r="U15" s="24">
        <v>0.83333333333333337</v>
      </c>
      <c r="V15" s="24">
        <v>1</v>
      </c>
      <c r="W15" s="22">
        <v>0.29166666666666669</v>
      </c>
      <c r="X15" s="22">
        <v>0.58333333333333337</v>
      </c>
      <c r="Y15" s="22">
        <v>0.83333333333333337</v>
      </c>
      <c r="Z15" s="22">
        <v>1</v>
      </c>
      <c r="AA15" s="24">
        <v>0.29166666666666669</v>
      </c>
      <c r="AB15" s="24">
        <v>0.58333333333333337</v>
      </c>
      <c r="AC15" s="24">
        <v>0.83333333333333337</v>
      </c>
      <c r="AD15" s="24">
        <v>1</v>
      </c>
      <c r="AE15" s="2"/>
      <c r="AF15" s="2"/>
      <c r="AG15" s="2"/>
      <c r="AH15" s="2"/>
      <c r="AI15" s="2"/>
      <c r="AJ15" s="2"/>
      <c r="AK15" s="2"/>
      <c r="AL15" s="2"/>
    </row>
    <row r="16" spans="1:38" x14ac:dyDescent="0.65">
      <c r="A16" s="11"/>
      <c r="B16" s="45" t="s">
        <v>44</v>
      </c>
      <c r="C16" s="46"/>
      <c r="D16" s="46"/>
      <c r="E16" s="46"/>
      <c r="F16" s="47"/>
      <c r="G16" s="45"/>
      <c r="H16" s="45"/>
      <c r="I16" s="45"/>
      <c r="J16" s="45"/>
      <c r="K16" s="48"/>
      <c r="L16" s="48"/>
      <c r="M16" s="48"/>
      <c r="N16" s="48"/>
      <c r="O16" s="45"/>
      <c r="P16" s="45"/>
      <c r="Q16" s="45" t="s">
        <v>26</v>
      </c>
      <c r="R16" s="45"/>
      <c r="S16" s="48"/>
      <c r="T16" s="48" t="s">
        <v>26</v>
      </c>
      <c r="U16" s="48"/>
      <c r="V16" s="48" t="s">
        <v>26</v>
      </c>
      <c r="W16" s="45" t="s">
        <v>26</v>
      </c>
      <c r="X16" s="45"/>
      <c r="Y16" s="45"/>
      <c r="Z16" s="45"/>
      <c r="AA16" s="48"/>
      <c r="AB16" s="48"/>
      <c r="AC16" s="48"/>
      <c r="AD16" s="49"/>
      <c r="AE16" s="2"/>
      <c r="AF16" s="2"/>
      <c r="AG16" s="2"/>
      <c r="AH16" s="2"/>
      <c r="AI16" s="2"/>
      <c r="AJ16" s="2"/>
      <c r="AK16" s="2"/>
    </row>
    <row r="17" spans="1:38" x14ac:dyDescent="0.65">
      <c r="A17" s="11"/>
      <c r="B17" s="26" t="s">
        <v>45</v>
      </c>
      <c r="C17" s="43" t="s">
        <v>26</v>
      </c>
      <c r="D17" s="43"/>
      <c r="E17" s="43"/>
      <c r="F17" s="43"/>
      <c r="G17" s="26"/>
      <c r="H17" s="26"/>
      <c r="I17" s="26"/>
      <c r="J17" s="26"/>
      <c r="K17" s="29"/>
      <c r="L17" s="29"/>
      <c r="M17" s="29"/>
      <c r="N17" s="29"/>
      <c r="O17" s="26"/>
      <c r="P17" s="26"/>
      <c r="Q17" s="26"/>
      <c r="R17" s="26"/>
      <c r="S17" s="29"/>
      <c r="T17" s="29"/>
      <c r="U17" s="29" t="s">
        <v>26</v>
      </c>
      <c r="V17" s="29"/>
      <c r="W17" s="26"/>
      <c r="X17" s="26" t="s">
        <v>26</v>
      </c>
      <c r="Y17" s="26"/>
      <c r="Z17" s="26" t="s">
        <v>26</v>
      </c>
      <c r="AA17" s="29" t="s">
        <v>26</v>
      </c>
      <c r="AB17" s="29"/>
      <c r="AC17" s="29"/>
      <c r="AD17" s="30"/>
      <c r="AE17" s="2"/>
      <c r="AF17" s="2"/>
      <c r="AG17" s="2"/>
      <c r="AH17" s="2"/>
      <c r="AI17" s="2"/>
      <c r="AJ17" s="2"/>
      <c r="AK17" s="2"/>
    </row>
    <row r="18" spans="1:38" x14ac:dyDescent="0.65">
      <c r="A18" s="11"/>
      <c r="B18" s="27" t="s">
        <v>46</v>
      </c>
      <c r="C18" s="41"/>
      <c r="D18" s="41" t="s">
        <v>26</v>
      </c>
      <c r="E18" s="41"/>
      <c r="F18" s="42" t="s">
        <v>26</v>
      </c>
      <c r="G18" s="27" t="s">
        <v>26</v>
      </c>
      <c r="H18" s="27"/>
      <c r="I18" s="27"/>
      <c r="J18" s="27"/>
      <c r="K18" s="31"/>
      <c r="L18" s="31"/>
      <c r="M18" s="31"/>
      <c r="N18" s="31"/>
      <c r="O18" s="27"/>
      <c r="P18" s="27"/>
      <c r="Q18" s="27"/>
      <c r="R18" s="27"/>
      <c r="S18" s="31"/>
      <c r="T18" s="31"/>
      <c r="U18" s="31"/>
      <c r="V18" s="31"/>
      <c r="W18" s="27"/>
      <c r="X18" s="27"/>
      <c r="Y18" s="27" t="s">
        <v>26</v>
      </c>
      <c r="Z18" s="27"/>
      <c r="AA18" s="31"/>
      <c r="AB18" s="31" t="s">
        <v>26</v>
      </c>
      <c r="AC18" s="31"/>
      <c r="AD18" s="32" t="s">
        <v>26</v>
      </c>
      <c r="AE18" s="2"/>
      <c r="AF18" s="2"/>
      <c r="AG18" s="2"/>
      <c r="AH18" s="2"/>
      <c r="AI18" s="2"/>
      <c r="AJ18" s="2"/>
      <c r="AK18" s="2"/>
    </row>
    <row r="19" spans="1:38" x14ac:dyDescent="0.65">
      <c r="A19" s="11"/>
      <c r="B19" s="26" t="s">
        <v>47</v>
      </c>
      <c r="C19" s="43"/>
      <c r="D19" s="43"/>
      <c r="E19" s="43"/>
      <c r="F19" s="43"/>
      <c r="G19" s="26"/>
      <c r="H19" s="26"/>
      <c r="I19" s="26"/>
      <c r="J19" s="26"/>
      <c r="K19" s="29"/>
      <c r="L19" s="29"/>
      <c r="M19" s="29" t="s">
        <v>26</v>
      </c>
      <c r="N19" s="29"/>
      <c r="O19" s="26"/>
      <c r="P19" s="26" t="s">
        <v>26</v>
      </c>
      <c r="Q19" s="26"/>
      <c r="R19" s="26" t="s">
        <v>26</v>
      </c>
      <c r="S19" s="29" t="s">
        <v>26</v>
      </c>
      <c r="T19" s="29"/>
      <c r="U19" s="29"/>
      <c r="V19" s="29"/>
      <c r="W19" s="26"/>
      <c r="X19" s="26"/>
      <c r="Y19" s="26"/>
      <c r="Z19" s="26"/>
      <c r="AA19" s="29"/>
      <c r="AB19" s="29"/>
      <c r="AC19" s="29"/>
      <c r="AD19" s="30"/>
      <c r="AE19" s="2"/>
      <c r="AF19" s="2"/>
      <c r="AG19" s="2"/>
      <c r="AH19" s="2"/>
      <c r="AI19" s="2"/>
      <c r="AJ19" s="2"/>
      <c r="AK19" s="2"/>
      <c r="AL19" s="2"/>
    </row>
    <row r="20" spans="1:38" x14ac:dyDescent="0.65">
      <c r="A20" s="11"/>
      <c r="B20" s="27" t="s">
        <v>48</v>
      </c>
      <c r="C20" s="41"/>
      <c r="D20" s="41"/>
      <c r="E20" s="41"/>
      <c r="F20" s="42"/>
      <c r="G20" s="27"/>
      <c r="H20" s="27"/>
      <c r="I20" s="27" t="s">
        <v>26</v>
      </c>
      <c r="J20" s="27"/>
      <c r="K20" s="31"/>
      <c r="L20" s="31" t="s">
        <v>26</v>
      </c>
      <c r="M20" s="31"/>
      <c r="N20" s="31" t="s">
        <v>26</v>
      </c>
      <c r="O20" s="27" t="s">
        <v>26</v>
      </c>
      <c r="P20" s="27"/>
      <c r="Q20" s="27"/>
      <c r="R20" s="27"/>
      <c r="S20" s="31"/>
      <c r="T20" s="31"/>
      <c r="U20" s="31"/>
      <c r="V20" s="31"/>
      <c r="W20" s="27"/>
      <c r="X20" s="27"/>
      <c r="Y20" s="27"/>
      <c r="Z20" s="27"/>
      <c r="AA20" s="31"/>
      <c r="AB20" s="31"/>
      <c r="AC20" s="31"/>
      <c r="AD20" s="32"/>
      <c r="AE20" s="2"/>
      <c r="AF20" s="2"/>
      <c r="AG20" s="2"/>
      <c r="AH20" s="2"/>
      <c r="AI20" s="2"/>
      <c r="AJ20" s="2"/>
      <c r="AK20" s="2"/>
      <c r="AL20" s="2"/>
    </row>
    <row r="21" spans="1:38" x14ac:dyDescent="0.65">
      <c r="A21" s="11"/>
      <c r="B21" s="28" t="s">
        <v>49</v>
      </c>
      <c r="C21" s="44"/>
      <c r="D21" s="44"/>
      <c r="E21" s="44" t="s">
        <v>26</v>
      </c>
      <c r="F21" s="44"/>
      <c r="G21" s="28"/>
      <c r="H21" s="28" t="s">
        <v>26</v>
      </c>
      <c r="I21" s="28"/>
      <c r="J21" s="28" t="s">
        <v>26</v>
      </c>
      <c r="K21" s="33" t="s">
        <v>26</v>
      </c>
      <c r="L21" s="33"/>
      <c r="M21" s="33"/>
      <c r="N21" s="33"/>
      <c r="O21" s="28"/>
      <c r="P21" s="28"/>
      <c r="Q21" s="28"/>
      <c r="R21" s="28"/>
      <c r="S21" s="33"/>
      <c r="T21" s="33"/>
      <c r="U21" s="33"/>
      <c r="V21" s="33"/>
      <c r="W21" s="28"/>
      <c r="X21" s="28"/>
      <c r="Y21" s="28"/>
      <c r="Z21" s="28"/>
      <c r="AA21" s="33"/>
      <c r="AB21" s="33"/>
      <c r="AC21" s="33" t="s">
        <v>26</v>
      </c>
      <c r="AD21" s="34"/>
      <c r="AE21" s="2"/>
      <c r="AF21" s="2"/>
      <c r="AG21" s="2"/>
      <c r="AH21" s="2"/>
      <c r="AI21" s="2"/>
      <c r="AJ21" s="2"/>
      <c r="AK21" s="2"/>
      <c r="AL21" s="2"/>
    </row>
    <row r="22" spans="1:38" ht="22.5" x14ac:dyDescent="0.9">
      <c r="A22" s="11"/>
      <c r="B22" s="18"/>
      <c r="C22" s="2"/>
      <c r="D22" s="2"/>
      <c r="E22" s="2"/>
      <c r="F22" s="2"/>
      <c r="G22" s="15"/>
      <c r="H22" s="16"/>
      <c r="I22" s="16"/>
      <c r="J22" s="16"/>
      <c r="K22" s="16"/>
      <c r="L22" s="16"/>
      <c r="M22" s="16"/>
      <c r="N22" s="16" t="str">
        <f>"Semaine du "&amp;TEXT(C23,"jj/mm")&amp;" au "&amp;TEXT(C23+6,"jj/mm aaaa")</f>
        <v>Semaine du 15/01 au 21/01 2018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2"/>
      <c r="AF22" s="2"/>
      <c r="AG22" s="2"/>
      <c r="AH22" s="2"/>
      <c r="AI22" s="2"/>
      <c r="AJ22" s="2"/>
      <c r="AK22" s="2"/>
      <c r="AL22" s="2"/>
    </row>
    <row r="23" spans="1:38" x14ac:dyDescent="0.65">
      <c r="A23" s="54">
        <v>6</v>
      </c>
      <c r="B23" s="59">
        <f ca="1">B13+1</f>
        <v>3</v>
      </c>
      <c r="C23" s="123">
        <f>C13+7</f>
        <v>43115</v>
      </c>
      <c r="D23" s="124"/>
      <c r="E23" s="124"/>
      <c r="F23" s="125"/>
      <c r="G23" s="123">
        <f>C23+1</f>
        <v>43116</v>
      </c>
      <c r="H23" s="124"/>
      <c r="I23" s="124"/>
      <c r="J23" s="125"/>
      <c r="K23" s="123">
        <f>G23+1</f>
        <v>43117</v>
      </c>
      <c r="L23" s="124"/>
      <c r="M23" s="124"/>
      <c r="N23" s="125"/>
      <c r="O23" s="123">
        <f>K23+1</f>
        <v>43118</v>
      </c>
      <c r="P23" s="124"/>
      <c r="Q23" s="124"/>
      <c r="R23" s="125"/>
      <c r="S23" s="123">
        <f>O23+1</f>
        <v>43119</v>
      </c>
      <c r="T23" s="124"/>
      <c r="U23" s="124"/>
      <c r="V23" s="125"/>
      <c r="W23" s="123">
        <f>S23+1</f>
        <v>43120</v>
      </c>
      <c r="X23" s="124"/>
      <c r="Y23" s="124"/>
      <c r="Z23" s="125"/>
      <c r="AA23" s="123">
        <f>W23+1</f>
        <v>43121</v>
      </c>
      <c r="AB23" s="124"/>
      <c r="AC23" s="124"/>
      <c r="AD23" s="125"/>
      <c r="AE23" s="2"/>
      <c r="AF23" s="2"/>
      <c r="AG23" s="2"/>
      <c r="AH23" s="2"/>
      <c r="AI23" s="2"/>
      <c r="AJ23" s="2"/>
      <c r="AK23" s="2"/>
      <c r="AL23" s="2"/>
    </row>
    <row r="24" spans="1:38" x14ac:dyDescent="0.65">
      <c r="A24" s="11"/>
      <c r="B24" s="17" t="s">
        <v>9</v>
      </c>
      <c r="C24" s="21">
        <v>0</v>
      </c>
      <c r="D24" s="21">
        <v>0.29166666666666669</v>
      </c>
      <c r="E24" s="22">
        <v>0.58333333333333337</v>
      </c>
      <c r="F24" s="22">
        <v>0.83333333333333337</v>
      </c>
      <c r="G24" s="23">
        <v>0</v>
      </c>
      <c r="H24" s="23">
        <v>0.29166666666666669</v>
      </c>
      <c r="I24" s="24">
        <v>0.58333333333333337</v>
      </c>
      <c r="J24" s="24">
        <v>0.83333333333333337</v>
      </c>
      <c r="K24" s="21">
        <v>0</v>
      </c>
      <c r="L24" s="21">
        <v>0.29166666666666669</v>
      </c>
      <c r="M24" s="22">
        <v>0.58333333333333337</v>
      </c>
      <c r="N24" s="22">
        <v>0.83333333333333337</v>
      </c>
      <c r="O24" s="23">
        <v>0</v>
      </c>
      <c r="P24" s="23">
        <v>0.29166666666666669</v>
      </c>
      <c r="Q24" s="24">
        <v>0.58333333333333337</v>
      </c>
      <c r="R24" s="24">
        <v>0.83333333333333337</v>
      </c>
      <c r="S24" s="21">
        <v>0</v>
      </c>
      <c r="T24" s="21">
        <v>0.29166666666666669</v>
      </c>
      <c r="U24" s="22">
        <v>0.58333333333333337</v>
      </c>
      <c r="V24" s="22">
        <v>0.83333333333333337</v>
      </c>
      <c r="W24" s="23">
        <v>0</v>
      </c>
      <c r="X24" s="23">
        <v>0.29166666666666669</v>
      </c>
      <c r="Y24" s="24">
        <v>0.58333333333333337</v>
      </c>
      <c r="Z24" s="24">
        <v>0.83333333333333337</v>
      </c>
      <c r="AA24" s="21">
        <v>0</v>
      </c>
      <c r="AB24" s="21">
        <v>0.29166666666666669</v>
      </c>
      <c r="AC24" s="22">
        <v>0.58333333333333337</v>
      </c>
      <c r="AD24" s="22">
        <v>0.83333333333333337</v>
      </c>
      <c r="AE24" s="2"/>
      <c r="AF24" s="2"/>
      <c r="AG24" s="2"/>
      <c r="AH24" s="2"/>
      <c r="AI24" s="2"/>
      <c r="AJ24" s="2"/>
      <c r="AK24" s="2"/>
      <c r="AL24" s="2"/>
    </row>
    <row r="25" spans="1:38" x14ac:dyDescent="0.65">
      <c r="B25" s="17" t="s">
        <v>7</v>
      </c>
      <c r="C25" s="22">
        <v>0.29166666666666669</v>
      </c>
      <c r="D25" s="22">
        <v>0.58333333333333337</v>
      </c>
      <c r="E25" s="22">
        <v>0.83333333333333337</v>
      </c>
      <c r="F25" s="22">
        <v>1</v>
      </c>
      <c r="G25" s="24">
        <v>0.29166666666666669</v>
      </c>
      <c r="H25" s="24">
        <v>0.58333333333333337</v>
      </c>
      <c r="I25" s="24">
        <v>0.83333333333333337</v>
      </c>
      <c r="J25" s="24">
        <v>1</v>
      </c>
      <c r="K25" s="22">
        <v>0.29166666666666669</v>
      </c>
      <c r="L25" s="22">
        <v>0.58333333333333337</v>
      </c>
      <c r="M25" s="22">
        <v>0.83333333333333337</v>
      </c>
      <c r="N25" s="22">
        <v>1</v>
      </c>
      <c r="O25" s="24">
        <v>0.29166666666666669</v>
      </c>
      <c r="P25" s="24">
        <v>0.58333333333333337</v>
      </c>
      <c r="Q25" s="24">
        <v>0.83333333333333337</v>
      </c>
      <c r="R25" s="24">
        <v>1</v>
      </c>
      <c r="S25" s="22">
        <v>0.29166666666666669</v>
      </c>
      <c r="T25" s="22">
        <v>0.58333333333333337</v>
      </c>
      <c r="U25" s="22">
        <v>0.83333333333333337</v>
      </c>
      <c r="V25" s="22">
        <v>1</v>
      </c>
      <c r="W25" s="24">
        <v>0.29166666666666669</v>
      </c>
      <c r="X25" s="24">
        <v>0.58333333333333337</v>
      </c>
      <c r="Y25" s="24">
        <v>0.83333333333333337</v>
      </c>
      <c r="Z25" s="24">
        <v>1</v>
      </c>
      <c r="AA25" s="22">
        <v>0.29166666666666669</v>
      </c>
      <c r="AB25" s="22">
        <v>0.58333333333333337</v>
      </c>
      <c r="AC25" s="22">
        <v>0.83333333333333337</v>
      </c>
      <c r="AD25" s="22">
        <v>1</v>
      </c>
    </row>
    <row r="26" spans="1:38" x14ac:dyDescent="0.65">
      <c r="B26" s="50" t="s">
        <v>44</v>
      </c>
      <c r="C26" s="51"/>
      <c r="D26" s="51"/>
      <c r="E26" s="51"/>
      <c r="F26" s="51"/>
      <c r="G26" s="50"/>
      <c r="H26" s="50"/>
      <c r="I26" s="50"/>
      <c r="J26" s="50"/>
      <c r="K26" s="52"/>
      <c r="L26" s="52"/>
      <c r="M26" s="52" t="s">
        <v>26</v>
      </c>
      <c r="N26" s="52"/>
      <c r="O26" s="50"/>
      <c r="P26" s="50" t="s">
        <v>26</v>
      </c>
      <c r="Q26" s="50"/>
      <c r="R26" s="50" t="s">
        <v>26</v>
      </c>
      <c r="S26" s="52" t="s">
        <v>26</v>
      </c>
      <c r="T26" s="52"/>
      <c r="U26" s="52"/>
      <c r="V26" s="52"/>
      <c r="W26" s="50"/>
      <c r="X26" s="50"/>
      <c r="Y26" s="50"/>
      <c r="Z26" s="50"/>
      <c r="AA26" s="52"/>
      <c r="AB26" s="52"/>
      <c r="AC26" s="52"/>
      <c r="AD26" s="52"/>
    </row>
    <row r="27" spans="1:38" x14ac:dyDescent="0.65">
      <c r="B27" s="35" t="s">
        <v>45</v>
      </c>
      <c r="C27" s="36"/>
      <c r="D27" s="36"/>
      <c r="E27" s="36"/>
      <c r="F27" s="37"/>
      <c r="G27" s="35"/>
      <c r="H27" s="35"/>
      <c r="I27" s="35"/>
      <c r="J27" s="35"/>
      <c r="K27" s="38"/>
      <c r="L27" s="38"/>
      <c r="M27" s="38"/>
      <c r="N27" s="38"/>
      <c r="O27" s="35"/>
      <c r="P27" s="35"/>
      <c r="Q27" s="35" t="s">
        <v>26</v>
      </c>
      <c r="R27" s="35"/>
      <c r="S27" s="38"/>
      <c r="T27" s="38" t="s">
        <v>26</v>
      </c>
      <c r="U27" s="38"/>
      <c r="V27" s="38" t="s">
        <v>26</v>
      </c>
      <c r="W27" s="35" t="s">
        <v>26</v>
      </c>
      <c r="X27" s="35"/>
      <c r="Y27" s="35"/>
      <c r="Z27" s="35"/>
      <c r="AA27" s="38"/>
      <c r="AB27" s="38"/>
      <c r="AC27" s="38"/>
      <c r="AD27" s="38"/>
    </row>
    <row r="28" spans="1:38" x14ac:dyDescent="0.65">
      <c r="B28" s="39" t="s">
        <v>46</v>
      </c>
      <c r="C28" s="40" t="s">
        <v>26</v>
      </c>
      <c r="D28" s="40"/>
      <c r="E28" s="40"/>
      <c r="F28" s="40"/>
      <c r="G28" s="39"/>
      <c r="H28" s="39"/>
      <c r="I28" s="39"/>
      <c r="J28" s="39"/>
      <c r="K28" s="34"/>
      <c r="L28" s="34"/>
      <c r="M28" s="34"/>
      <c r="N28" s="34"/>
      <c r="O28" s="39"/>
      <c r="P28" s="39"/>
      <c r="Q28" s="39"/>
      <c r="R28" s="39"/>
      <c r="S28" s="34"/>
      <c r="T28" s="34"/>
      <c r="U28" s="34" t="s">
        <v>26</v>
      </c>
      <c r="V28" s="34"/>
      <c r="W28" s="39"/>
      <c r="X28" s="39" t="s">
        <v>26</v>
      </c>
      <c r="Y28" s="39"/>
      <c r="Z28" s="39" t="s">
        <v>26</v>
      </c>
      <c r="AA28" s="34" t="s">
        <v>26</v>
      </c>
      <c r="AB28" s="34"/>
      <c r="AC28" s="34"/>
      <c r="AD28" s="34"/>
    </row>
    <row r="29" spans="1:38" x14ac:dyDescent="0.65">
      <c r="B29" s="35" t="s">
        <v>47</v>
      </c>
      <c r="C29" s="36"/>
      <c r="D29" s="36"/>
      <c r="E29" s="36"/>
      <c r="F29" s="37"/>
      <c r="G29" s="35"/>
      <c r="H29" s="35"/>
      <c r="I29" s="35" t="s">
        <v>26</v>
      </c>
      <c r="J29" s="35"/>
      <c r="K29" s="38"/>
      <c r="L29" s="38" t="s">
        <v>26</v>
      </c>
      <c r="M29" s="38"/>
      <c r="N29" s="38" t="s">
        <v>26</v>
      </c>
      <c r="O29" s="35" t="s">
        <v>26</v>
      </c>
      <c r="P29" s="35"/>
      <c r="Q29" s="35"/>
      <c r="R29" s="35"/>
      <c r="S29" s="38"/>
      <c r="T29" s="38"/>
      <c r="U29" s="38"/>
      <c r="V29" s="38"/>
      <c r="W29" s="35"/>
      <c r="X29" s="35"/>
      <c r="Y29" s="35"/>
      <c r="Z29" s="35"/>
      <c r="AA29" s="38"/>
      <c r="AB29" s="38"/>
      <c r="AC29" s="38"/>
      <c r="AD29" s="38"/>
    </row>
    <row r="30" spans="1:38" x14ac:dyDescent="0.65">
      <c r="B30" s="39" t="s">
        <v>48</v>
      </c>
      <c r="C30" s="40"/>
      <c r="D30" s="40"/>
      <c r="E30" s="40" t="s">
        <v>26</v>
      </c>
      <c r="F30" s="40"/>
      <c r="G30" s="39"/>
      <c r="H30" s="39" t="s">
        <v>26</v>
      </c>
      <c r="I30" s="39"/>
      <c r="J30" s="39" t="s">
        <v>26</v>
      </c>
      <c r="K30" s="34" t="s">
        <v>26</v>
      </c>
      <c r="L30" s="34"/>
      <c r="M30" s="34"/>
      <c r="N30" s="34"/>
      <c r="O30" s="39"/>
      <c r="P30" s="39"/>
      <c r="Q30" s="39"/>
      <c r="R30" s="39"/>
      <c r="S30" s="34"/>
      <c r="T30" s="34"/>
      <c r="U30" s="34"/>
      <c r="V30" s="34"/>
      <c r="W30" s="39"/>
      <c r="X30" s="39"/>
      <c r="Y30" s="39"/>
      <c r="Z30" s="39"/>
      <c r="AA30" s="34"/>
      <c r="AB30" s="34"/>
      <c r="AC30" s="34" t="s">
        <v>26</v>
      </c>
      <c r="AD30" s="34"/>
    </row>
    <row r="31" spans="1:38" x14ac:dyDescent="0.65">
      <c r="B31" s="35" t="s">
        <v>49</v>
      </c>
      <c r="C31" s="36"/>
      <c r="D31" s="36" t="s">
        <v>26</v>
      </c>
      <c r="E31" s="36"/>
      <c r="F31" s="37" t="s">
        <v>26</v>
      </c>
      <c r="G31" s="35" t="s">
        <v>26</v>
      </c>
      <c r="H31" s="35"/>
      <c r="I31" s="35"/>
      <c r="J31" s="35"/>
      <c r="K31" s="38"/>
      <c r="L31" s="38"/>
      <c r="M31" s="38"/>
      <c r="N31" s="38"/>
      <c r="O31" s="35"/>
      <c r="P31" s="35"/>
      <c r="Q31" s="35"/>
      <c r="R31" s="35"/>
      <c r="S31" s="38"/>
      <c r="T31" s="38"/>
      <c r="U31" s="38"/>
      <c r="V31" s="38"/>
      <c r="W31" s="35"/>
      <c r="X31" s="35"/>
      <c r="Y31" s="35" t="s">
        <v>26</v>
      </c>
      <c r="Z31" s="35"/>
      <c r="AA31" s="38"/>
      <c r="AB31" s="38" t="s">
        <v>26</v>
      </c>
      <c r="AC31" s="38"/>
      <c r="AD31" s="38" t="s">
        <v>26</v>
      </c>
    </row>
    <row r="32" spans="1:38" ht="22.5" x14ac:dyDescent="0.9">
      <c r="B32" s="18"/>
      <c r="C32" s="2"/>
      <c r="D32" s="2"/>
      <c r="E32" s="2"/>
      <c r="F32" s="2"/>
      <c r="G32" s="15"/>
      <c r="H32" s="16"/>
      <c r="I32" s="16"/>
      <c r="J32" s="16"/>
      <c r="K32" s="16"/>
      <c r="L32" s="16"/>
      <c r="M32" s="16"/>
      <c r="N32" s="16" t="str">
        <f>"Semaine du "&amp;TEXT(C33,"jj/mm")&amp;" au "&amp;TEXT(C33+6,"jj/mm aaaa")</f>
        <v>Semaine du 22/01 au 28/01 2018</v>
      </c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</row>
    <row r="33" spans="1:30" x14ac:dyDescent="0.65">
      <c r="A33" s="67">
        <v>6</v>
      </c>
      <c r="B33" s="59">
        <f ca="1">B23+1</f>
        <v>4</v>
      </c>
      <c r="C33" s="123">
        <f>C23+7</f>
        <v>43122</v>
      </c>
      <c r="D33" s="124"/>
      <c r="E33" s="124"/>
      <c r="F33" s="125"/>
      <c r="G33" s="123">
        <f>C33+1</f>
        <v>43123</v>
      </c>
      <c r="H33" s="124"/>
      <c r="I33" s="124"/>
      <c r="J33" s="125"/>
      <c r="K33" s="123">
        <f>G33+1</f>
        <v>43124</v>
      </c>
      <c r="L33" s="124"/>
      <c r="M33" s="124"/>
      <c r="N33" s="125"/>
      <c r="O33" s="123">
        <f>K33+1</f>
        <v>43125</v>
      </c>
      <c r="P33" s="124"/>
      <c r="Q33" s="124"/>
      <c r="R33" s="125"/>
      <c r="S33" s="123">
        <f>O33+1</f>
        <v>43126</v>
      </c>
      <c r="T33" s="124"/>
      <c r="U33" s="124"/>
      <c r="V33" s="125"/>
      <c r="W33" s="123">
        <f>S33+1</f>
        <v>43127</v>
      </c>
      <c r="X33" s="124"/>
      <c r="Y33" s="124"/>
      <c r="Z33" s="125"/>
      <c r="AA33" s="123">
        <f>W33+1</f>
        <v>43128</v>
      </c>
      <c r="AB33" s="124"/>
      <c r="AC33" s="124"/>
      <c r="AD33" s="125"/>
    </row>
    <row r="34" spans="1:30" x14ac:dyDescent="0.65">
      <c r="B34" s="17" t="s">
        <v>9</v>
      </c>
      <c r="C34" s="23">
        <v>0</v>
      </c>
      <c r="D34" s="23">
        <v>0.29166666666666669</v>
      </c>
      <c r="E34" s="24">
        <v>0.58333333333333337</v>
      </c>
      <c r="F34" s="24">
        <v>0.83333333333333337</v>
      </c>
      <c r="G34" s="21">
        <v>0</v>
      </c>
      <c r="H34" s="21">
        <v>0.29166666666666669</v>
      </c>
      <c r="I34" s="22">
        <v>0.58333333333333337</v>
      </c>
      <c r="J34" s="22">
        <v>0.83333333333333337</v>
      </c>
      <c r="K34" s="23">
        <v>0</v>
      </c>
      <c r="L34" s="23">
        <v>0.29166666666666669</v>
      </c>
      <c r="M34" s="24">
        <v>0.58333333333333337</v>
      </c>
      <c r="N34" s="24">
        <v>0.83333333333333337</v>
      </c>
      <c r="O34" s="21">
        <v>0</v>
      </c>
      <c r="P34" s="21">
        <v>0.29166666666666669</v>
      </c>
      <c r="Q34" s="22">
        <v>0.58333333333333337</v>
      </c>
      <c r="R34" s="22">
        <v>0.83333333333333337</v>
      </c>
      <c r="S34" s="23">
        <v>0</v>
      </c>
      <c r="T34" s="23">
        <v>0.29166666666666669</v>
      </c>
      <c r="U34" s="24">
        <v>0.58333333333333337</v>
      </c>
      <c r="V34" s="24">
        <v>0.83333333333333337</v>
      </c>
      <c r="W34" s="21">
        <v>0</v>
      </c>
      <c r="X34" s="21">
        <v>0.29166666666666669</v>
      </c>
      <c r="Y34" s="22">
        <v>0.58333333333333337</v>
      </c>
      <c r="Z34" s="22">
        <v>0.83333333333333337</v>
      </c>
      <c r="AA34" s="23">
        <v>0</v>
      </c>
      <c r="AB34" s="23">
        <v>0.29166666666666669</v>
      </c>
      <c r="AC34" s="24">
        <v>0.58333333333333337</v>
      </c>
      <c r="AD34" s="24">
        <v>0.83333333333333337</v>
      </c>
    </row>
    <row r="35" spans="1:30" x14ac:dyDescent="0.65">
      <c r="B35" s="17" t="s">
        <v>7</v>
      </c>
      <c r="C35" s="24">
        <v>0.29166666666666669</v>
      </c>
      <c r="D35" s="24">
        <v>0.58333333333333337</v>
      </c>
      <c r="E35" s="24">
        <v>0.83333333333333337</v>
      </c>
      <c r="F35" s="24">
        <v>1</v>
      </c>
      <c r="G35" s="22">
        <v>0.29166666666666669</v>
      </c>
      <c r="H35" s="22">
        <v>0.58333333333333337</v>
      </c>
      <c r="I35" s="22">
        <v>0.83333333333333337</v>
      </c>
      <c r="J35" s="22">
        <v>1</v>
      </c>
      <c r="K35" s="24">
        <v>0.29166666666666669</v>
      </c>
      <c r="L35" s="24">
        <v>0.58333333333333337</v>
      </c>
      <c r="M35" s="24">
        <v>0.83333333333333337</v>
      </c>
      <c r="N35" s="24">
        <v>1</v>
      </c>
      <c r="O35" s="22">
        <v>0.29166666666666669</v>
      </c>
      <c r="P35" s="22">
        <v>0.58333333333333337</v>
      </c>
      <c r="Q35" s="22">
        <v>0.83333333333333337</v>
      </c>
      <c r="R35" s="22">
        <v>1</v>
      </c>
      <c r="S35" s="24">
        <v>0.29166666666666669</v>
      </c>
      <c r="T35" s="24">
        <v>0.58333333333333337</v>
      </c>
      <c r="U35" s="24">
        <v>0.83333333333333337</v>
      </c>
      <c r="V35" s="24">
        <v>1</v>
      </c>
      <c r="W35" s="22">
        <v>0.29166666666666669</v>
      </c>
      <c r="X35" s="22">
        <v>0.58333333333333337</v>
      </c>
      <c r="Y35" s="22">
        <v>0.83333333333333337</v>
      </c>
      <c r="Z35" s="22">
        <v>1</v>
      </c>
      <c r="AA35" s="24">
        <v>0.29166666666666669</v>
      </c>
      <c r="AB35" s="24">
        <v>0.58333333333333337</v>
      </c>
      <c r="AC35" s="24">
        <v>0.83333333333333337</v>
      </c>
      <c r="AD35" s="24">
        <v>1</v>
      </c>
    </row>
    <row r="36" spans="1:30" x14ac:dyDescent="0.65">
      <c r="B36" s="45" t="s">
        <v>44</v>
      </c>
      <c r="C36" s="46"/>
      <c r="D36" s="46"/>
      <c r="E36" s="46"/>
      <c r="F36" s="47"/>
      <c r="G36" s="45"/>
      <c r="H36" s="45"/>
      <c r="I36" s="45" t="s">
        <v>26</v>
      </c>
      <c r="J36" s="45"/>
      <c r="K36" s="48"/>
      <c r="L36" s="48" t="s">
        <v>26</v>
      </c>
      <c r="M36" s="48"/>
      <c r="N36" s="48" t="s">
        <v>26</v>
      </c>
      <c r="O36" s="45" t="s">
        <v>26</v>
      </c>
      <c r="P36" s="45"/>
      <c r="Q36" s="45"/>
      <c r="R36" s="45"/>
      <c r="S36" s="48"/>
      <c r="T36" s="48"/>
      <c r="U36" s="48"/>
      <c r="V36" s="48"/>
      <c r="W36" s="45"/>
      <c r="X36" s="45"/>
      <c r="Y36" s="45"/>
      <c r="Z36" s="45"/>
      <c r="AA36" s="48"/>
      <c r="AB36" s="48"/>
      <c r="AC36" s="48"/>
      <c r="AD36" s="49"/>
    </row>
    <row r="37" spans="1:30" x14ac:dyDescent="0.65">
      <c r="B37" s="26" t="s">
        <v>45</v>
      </c>
      <c r="C37" s="43"/>
      <c r="D37" s="43"/>
      <c r="E37" s="43"/>
      <c r="F37" s="43"/>
      <c r="G37" s="26"/>
      <c r="H37" s="26"/>
      <c r="I37" s="26"/>
      <c r="J37" s="26"/>
      <c r="K37" s="29"/>
      <c r="L37" s="29"/>
      <c r="M37" s="29" t="s">
        <v>26</v>
      </c>
      <c r="N37" s="29"/>
      <c r="O37" s="26"/>
      <c r="P37" s="26" t="s">
        <v>26</v>
      </c>
      <c r="Q37" s="26"/>
      <c r="R37" s="26" t="s">
        <v>26</v>
      </c>
      <c r="S37" s="29" t="s">
        <v>26</v>
      </c>
      <c r="T37" s="29"/>
      <c r="U37" s="29"/>
      <c r="V37" s="29"/>
      <c r="W37" s="26"/>
      <c r="X37" s="26"/>
      <c r="Y37" s="26"/>
      <c r="Z37" s="26"/>
      <c r="AA37" s="29"/>
      <c r="AB37" s="29"/>
      <c r="AC37" s="29"/>
      <c r="AD37" s="30"/>
    </row>
    <row r="38" spans="1:30" x14ac:dyDescent="0.65">
      <c r="B38" s="27" t="s">
        <v>46</v>
      </c>
      <c r="C38" s="41"/>
      <c r="D38" s="41"/>
      <c r="E38" s="41"/>
      <c r="F38" s="42"/>
      <c r="G38" s="27"/>
      <c r="H38" s="27"/>
      <c r="I38" s="27"/>
      <c r="J38" s="27"/>
      <c r="K38" s="31"/>
      <c r="L38" s="31"/>
      <c r="M38" s="31"/>
      <c r="N38" s="31"/>
      <c r="O38" s="27"/>
      <c r="P38" s="27"/>
      <c r="Q38" s="27" t="s">
        <v>26</v>
      </c>
      <c r="R38" s="27"/>
      <c r="S38" s="31"/>
      <c r="T38" s="31" t="s">
        <v>26</v>
      </c>
      <c r="U38" s="31"/>
      <c r="V38" s="31" t="s">
        <v>26</v>
      </c>
      <c r="W38" s="27" t="s">
        <v>26</v>
      </c>
      <c r="X38" s="27"/>
      <c r="Y38" s="27"/>
      <c r="Z38" s="27"/>
      <c r="AA38" s="31"/>
      <c r="AB38" s="31"/>
      <c r="AC38" s="31"/>
      <c r="AD38" s="32"/>
    </row>
    <row r="39" spans="1:30" x14ac:dyDescent="0.65">
      <c r="B39" s="26" t="s">
        <v>47</v>
      </c>
      <c r="C39" s="43"/>
      <c r="D39" s="43"/>
      <c r="E39" s="43" t="s">
        <v>26</v>
      </c>
      <c r="F39" s="43"/>
      <c r="G39" s="26"/>
      <c r="H39" s="26" t="s">
        <v>26</v>
      </c>
      <c r="I39" s="26"/>
      <c r="J39" s="26" t="s">
        <v>26</v>
      </c>
      <c r="K39" s="29" t="s">
        <v>26</v>
      </c>
      <c r="L39" s="29"/>
      <c r="M39" s="29"/>
      <c r="N39" s="29"/>
      <c r="O39" s="26"/>
      <c r="P39" s="26"/>
      <c r="Q39" s="26"/>
      <c r="R39" s="26"/>
      <c r="S39" s="29"/>
      <c r="T39" s="29"/>
      <c r="U39" s="29"/>
      <c r="V39" s="29"/>
      <c r="W39" s="26"/>
      <c r="X39" s="26"/>
      <c r="Y39" s="26"/>
      <c r="Z39" s="26"/>
      <c r="AA39" s="29"/>
      <c r="AB39" s="29"/>
      <c r="AC39" s="29" t="s">
        <v>26</v>
      </c>
      <c r="AD39" s="30"/>
    </row>
    <row r="40" spans="1:30" x14ac:dyDescent="0.65">
      <c r="B40" s="27" t="s">
        <v>48</v>
      </c>
      <c r="C40" s="41"/>
      <c r="D40" s="41" t="s">
        <v>26</v>
      </c>
      <c r="E40" s="41"/>
      <c r="F40" s="42" t="s">
        <v>26</v>
      </c>
      <c r="G40" s="27" t="s">
        <v>26</v>
      </c>
      <c r="H40" s="27"/>
      <c r="I40" s="27"/>
      <c r="J40" s="27"/>
      <c r="K40" s="31"/>
      <c r="L40" s="31"/>
      <c r="M40" s="31"/>
      <c r="N40" s="31"/>
      <c r="O40" s="27"/>
      <c r="P40" s="27"/>
      <c r="Q40" s="27"/>
      <c r="R40" s="27"/>
      <c r="S40" s="31"/>
      <c r="T40" s="31"/>
      <c r="U40" s="31"/>
      <c r="V40" s="31"/>
      <c r="W40" s="27"/>
      <c r="X40" s="27"/>
      <c r="Y40" s="27" t="s">
        <v>26</v>
      </c>
      <c r="Z40" s="27"/>
      <c r="AA40" s="31"/>
      <c r="AB40" s="31" t="s">
        <v>26</v>
      </c>
      <c r="AC40" s="31"/>
      <c r="AD40" s="32" t="s">
        <v>26</v>
      </c>
    </row>
    <row r="41" spans="1:30" x14ac:dyDescent="0.65">
      <c r="B41" s="28" t="s">
        <v>49</v>
      </c>
      <c r="C41" s="44" t="s">
        <v>26</v>
      </c>
      <c r="D41" s="44"/>
      <c r="E41" s="44"/>
      <c r="F41" s="44"/>
      <c r="G41" s="28"/>
      <c r="H41" s="28"/>
      <c r="I41" s="28"/>
      <c r="J41" s="28"/>
      <c r="K41" s="33"/>
      <c r="L41" s="33"/>
      <c r="M41" s="33"/>
      <c r="N41" s="33"/>
      <c r="O41" s="28"/>
      <c r="P41" s="28"/>
      <c r="Q41" s="28"/>
      <c r="R41" s="28"/>
      <c r="S41" s="33"/>
      <c r="T41" s="33"/>
      <c r="U41" s="33" t="s">
        <v>26</v>
      </c>
      <c r="V41" s="33"/>
      <c r="W41" s="28"/>
      <c r="X41" s="28" t="s">
        <v>26</v>
      </c>
      <c r="Y41" s="28"/>
      <c r="Z41" s="28" t="s">
        <v>26</v>
      </c>
      <c r="AA41" s="33" t="s">
        <v>26</v>
      </c>
      <c r="AB41" s="33"/>
      <c r="AC41" s="33"/>
      <c r="AD41" s="34"/>
    </row>
    <row r="42" spans="1:30" ht="22.5" x14ac:dyDescent="0.9">
      <c r="B42" s="18"/>
      <c r="C42" s="2"/>
      <c r="D42" s="2"/>
      <c r="E42" s="2"/>
      <c r="F42" s="2"/>
      <c r="G42" s="15"/>
      <c r="H42" s="16"/>
      <c r="I42" s="16"/>
      <c r="J42" s="16"/>
      <c r="K42" s="16"/>
      <c r="L42" s="16"/>
      <c r="M42" s="16"/>
      <c r="N42" s="16" t="str">
        <f>"Semaine du "&amp;TEXT(C43,"jj/mm")&amp;" au "&amp;TEXT(C43+6,"jj/mm aaaa")</f>
        <v>Semaine du 29/01 au 04/02 2018</v>
      </c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</row>
    <row r="43" spans="1:30" x14ac:dyDescent="0.65">
      <c r="A43" s="67">
        <v>6</v>
      </c>
      <c r="B43" s="59">
        <f ca="1">B33+1</f>
        <v>5</v>
      </c>
      <c r="C43" s="123">
        <f>C33+7</f>
        <v>43129</v>
      </c>
      <c r="D43" s="124"/>
      <c r="E43" s="124"/>
      <c r="F43" s="125"/>
      <c r="G43" s="123">
        <f>C43+1</f>
        <v>43130</v>
      </c>
      <c r="H43" s="124"/>
      <c r="I43" s="124"/>
      <c r="J43" s="125"/>
      <c r="K43" s="123">
        <f>G43+1</f>
        <v>43131</v>
      </c>
      <c r="L43" s="124"/>
      <c r="M43" s="124"/>
      <c r="N43" s="125"/>
      <c r="O43" s="123">
        <f>K43+1</f>
        <v>43132</v>
      </c>
      <c r="P43" s="124"/>
      <c r="Q43" s="124"/>
      <c r="R43" s="125"/>
      <c r="S43" s="123">
        <f>O43+1</f>
        <v>43133</v>
      </c>
      <c r="T43" s="124"/>
      <c r="U43" s="124"/>
      <c r="V43" s="125"/>
      <c r="W43" s="123">
        <f>S43+1</f>
        <v>43134</v>
      </c>
      <c r="X43" s="124"/>
      <c r="Y43" s="124"/>
      <c r="Z43" s="125"/>
      <c r="AA43" s="123">
        <f>W43+1</f>
        <v>43135</v>
      </c>
      <c r="AB43" s="124"/>
      <c r="AC43" s="124"/>
      <c r="AD43" s="125"/>
    </row>
    <row r="44" spans="1:30" x14ac:dyDescent="0.65">
      <c r="B44" s="17" t="s">
        <v>9</v>
      </c>
      <c r="C44" s="21">
        <v>0</v>
      </c>
      <c r="D44" s="21">
        <v>0.29166666666666669</v>
      </c>
      <c r="E44" s="22">
        <v>0.58333333333333337</v>
      </c>
      <c r="F44" s="22">
        <v>0.83333333333333337</v>
      </c>
      <c r="G44" s="23">
        <v>0</v>
      </c>
      <c r="H44" s="23">
        <v>0.29166666666666669</v>
      </c>
      <c r="I44" s="24">
        <v>0.58333333333333337</v>
      </c>
      <c r="J44" s="24">
        <v>0.83333333333333337</v>
      </c>
      <c r="K44" s="21">
        <v>0</v>
      </c>
      <c r="L44" s="21">
        <v>0.29166666666666669</v>
      </c>
      <c r="M44" s="22">
        <v>0.58333333333333337</v>
      </c>
      <c r="N44" s="22">
        <v>0.83333333333333337</v>
      </c>
      <c r="O44" s="23">
        <v>0</v>
      </c>
      <c r="P44" s="23">
        <v>0.29166666666666669</v>
      </c>
      <c r="Q44" s="24">
        <v>0.58333333333333337</v>
      </c>
      <c r="R44" s="24">
        <v>0.83333333333333337</v>
      </c>
      <c r="S44" s="21">
        <v>0</v>
      </c>
      <c r="T44" s="21">
        <v>0.29166666666666669</v>
      </c>
      <c r="U44" s="22">
        <v>0.58333333333333337</v>
      </c>
      <c r="V44" s="22">
        <v>0.83333333333333337</v>
      </c>
      <c r="W44" s="23">
        <v>0</v>
      </c>
      <c r="X44" s="23">
        <v>0.29166666666666669</v>
      </c>
      <c r="Y44" s="24">
        <v>0.58333333333333337</v>
      </c>
      <c r="Z44" s="24">
        <v>0.83333333333333337</v>
      </c>
      <c r="AA44" s="21">
        <v>0</v>
      </c>
      <c r="AB44" s="21">
        <v>0.29166666666666669</v>
      </c>
      <c r="AC44" s="22">
        <v>0.58333333333333337</v>
      </c>
      <c r="AD44" s="22">
        <v>0.83333333333333337</v>
      </c>
    </row>
    <row r="45" spans="1:30" x14ac:dyDescent="0.65">
      <c r="B45" s="17" t="s">
        <v>7</v>
      </c>
      <c r="C45" s="22">
        <v>0.29166666666666669</v>
      </c>
      <c r="D45" s="22">
        <v>0.58333333333333337</v>
      </c>
      <c r="E45" s="22">
        <v>0.83333333333333337</v>
      </c>
      <c r="F45" s="22">
        <v>1</v>
      </c>
      <c r="G45" s="24">
        <v>0.29166666666666669</v>
      </c>
      <c r="H45" s="24">
        <v>0.58333333333333337</v>
      </c>
      <c r="I45" s="24">
        <v>0.83333333333333337</v>
      </c>
      <c r="J45" s="24">
        <v>1</v>
      </c>
      <c r="K45" s="22">
        <v>0.29166666666666669</v>
      </c>
      <c r="L45" s="22">
        <v>0.58333333333333337</v>
      </c>
      <c r="M45" s="22">
        <v>0.83333333333333337</v>
      </c>
      <c r="N45" s="22">
        <v>1</v>
      </c>
      <c r="O45" s="24">
        <v>0.29166666666666669</v>
      </c>
      <c r="P45" s="24">
        <v>0.58333333333333337</v>
      </c>
      <c r="Q45" s="24">
        <v>0.83333333333333337</v>
      </c>
      <c r="R45" s="24">
        <v>1</v>
      </c>
      <c r="S45" s="22">
        <v>0.29166666666666669</v>
      </c>
      <c r="T45" s="22">
        <v>0.58333333333333337</v>
      </c>
      <c r="U45" s="22">
        <v>0.83333333333333337</v>
      </c>
      <c r="V45" s="22">
        <v>1</v>
      </c>
      <c r="W45" s="24">
        <v>0.29166666666666669</v>
      </c>
      <c r="X45" s="24">
        <v>0.58333333333333337</v>
      </c>
      <c r="Y45" s="24">
        <v>0.83333333333333337</v>
      </c>
      <c r="Z45" s="24">
        <v>1</v>
      </c>
      <c r="AA45" s="22">
        <v>0.29166666666666669</v>
      </c>
      <c r="AB45" s="22">
        <v>0.58333333333333337</v>
      </c>
      <c r="AC45" s="22">
        <v>0.83333333333333337</v>
      </c>
      <c r="AD45" s="22">
        <v>1</v>
      </c>
    </row>
    <row r="46" spans="1:30" x14ac:dyDescent="0.65">
      <c r="B46" s="50" t="s">
        <v>44</v>
      </c>
      <c r="C46" s="51"/>
      <c r="D46" s="51"/>
      <c r="E46" s="51" t="s">
        <v>26</v>
      </c>
      <c r="F46" s="51"/>
      <c r="G46" s="50"/>
      <c r="H46" s="50" t="s">
        <v>26</v>
      </c>
      <c r="I46" s="50"/>
      <c r="J46" s="50" t="s">
        <v>26</v>
      </c>
      <c r="K46" s="52" t="s">
        <v>26</v>
      </c>
      <c r="L46" s="52"/>
      <c r="M46" s="52"/>
      <c r="N46" s="52"/>
      <c r="O46" s="50"/>
      <c r="P46" s="50"/>
      <c r="Q46" s="50"/>
      <c r="R46" s="50"/>
      <c r="S46" s="52"/>
      <c r="T46" s="52"/>
      <c r="U46" s="52"/>
      <c r="V46" s="52"/>
      <c r="W46" s="50"/>
      <c r="X46" s="50"/>
      <c r="Y46" s="50"/>
      <c r="Z46" s="50"/>
      <c r="AA46" s="52"/>
      <c r="AB46" s="52"/>
      <c r="AC46" s="52" t="s">
        <v>26</v>
      </c>
      <c r="AD46" s="52"/>
    </row>
    <row r="47" spans="1:30" x14ac:dyDescent="0.65">
      <c r="B47" s="35" t="s">
        <v>45</v>
      </c>
      <c r="C47" s="36"/>
      <c r="D47" s="36"/>
      <c r="E47" s="36"/>
      <c r="F47" s="37"/>
      <c r="G47" s="35"/>
      <c r="H47" s="35"/>
      <c r="I47" s="35" t="s">
        <v>26</v>
      </c>
      <c r="J47" s="35"/>
      <c r="K47" s="38"/>
      <c r="L47" s="38" t="s">
        <v>26</v>
      </c>
      <c r="M47" s="38"/>
      <c r="N47" s="38" t="s">
        <v>26</v>
      </c>
      <c r="O47" s="35" t="s">
        <v>26</v>
      </c>
      <c r="P47" s="35"/>
      <c r="Q47" s="35"/>
      <c r="R47" s="35"/>
      <c r="S47" s="38"/>
      <c r="T47" s="38"/>
      <c r="U47" s="38"/>
      <c r="V47" s="38"/>
      <c r="W47" s="35"/>
      <c r="X47" s="35"/>
      <c r="Y47" s="35"/>
      <c r="Z47" s="35"/>
      <c r="AA47" s="38"/>
      <c r="AB47" s="38"/>
      <c r="AC47" s="38"/>
      <c r="AD47" s="38"/>
    </row>
    <row r="48" spans="1:30" x14ac:dyDescent="0.65">
      <c r="B48" s="39" t="s">
        <v>46</v>
      </c>
      <c r="C48" s="40"/>
      <c r="D48" s="40"/>
      <c r="E48" s="40"/>
      <c r="F48" s="40"/>
      <c r="G48" s="39"/>
      <c r="H48" s="39"/>
      <c r="I48" s="39"/>
      <c r="J48" s="39"/>
      <c r="K48" s="34"/>
      <c r="L48" s="34"/>
      <c r="M48" s="34" t="s">
        <v>26</v>
      </c>
      <c r="N48" s="34"/>
      <c r="O48" s="39"/>
      <c r="P48" s="39" t="s">
        <v>26</v>
      </c>
      <c r="Q48" s="39"/>
      <c r="R48" s="39" t="s">
        <v>26</v>
      </c>
      <c r="S48" s="34" t="s">
        <v>26</v>
      </c>
      <c r="T48" s="34"/>
      <c r="U48" s="34"/>
      <c r="V48" s="34"/>
      <c r="W48" s="39"/>
      <c r="X48" s="39"/>
      <c r="Y48" s="39"/>
      <c r="Z48" s="39"/>
      <c r="AA48" s="34"/>
      <c r="AB48" s="34"/>
      <c r="AC48" s="34"/>
      <c r="AD48" s="34"/>
    </row>
    <row r="49" spans="1:30" x14ac:dyDescent="0.65">
      <c r="B49" s="35" t="s">
        <v>47</v>
      </c>
      <c r="C49" s="36"/>
      <c r="D49" s="36" t="s">
        <v>26</v>
      </c>
      <c r="E49" s="36"/>
      <c r="F49" s="37" t="s">
        <v>26</v>
      </c>
      <c r="G49" s="35" t="s">
        <v>26</v>
      </c>
      <c r="H49" s="35"/>
      <c r="I49" s="35"/>
      <c r="J49" s="35"/>
      <c r="K49" s="38"/>
      <c r="L49" s="38"/>
      <c r="M49" s="38"/>
      <c r="N49" s="38"/>
      <c r="O49" s="35"/>
      <c r="P49" s="35"/>
      <c r="Q49" s="35"/>
      <c r="R49" s="35"/>
      <c r="S49" s="38"/>
      <c r="T49" s="38"/>
      <c r="U49" s="38"/>
      <c r="V49" s="38"/>
      <c r="W49" s="35"/>
      <c r="X49" s="35"/>
      <c r="Y49" s="35" t="s">
        <v>26</v>
      </c>
      <c r="Z49" s="35"/>
      <c r="AA49" s="38"/>
      <c r="AB49" s="38" t="s">
        <v>26</v>
      </c>
      <c r="AC49" s="38"/>
      <c r="AD49" s="38" t="s">
        <v>26</v>
      </c>
    </row>
    <row r="50" spans="1:30" ht="15.75" customHeight="1" x14ac:dyDescent="0.65">
      <c r="B50" s="39" t="s">
        <v>48</v>
      </c>
      <c r="C50" s="40" t="s">
        <v>26</v>
      </c>
      <c r="D50" s="40"/>
      <c r="E50" s="40"/>
      <c r="F50" s="40"/>
      <c r="G50" s="39"/>
      <c r="H50" s="39"/>
      <c r="I50" s="39"/>
      <c r="J50" s="39"/>
      <c r="K50" s="34"/>
      <c r="L50" s="34"/>
      <c r="M50" s="34"/>
      <c r="N50" s="34"/>
      <c r="O50" s="39"/>
      <c r="P50" s="39"/>
      <c r="Q50" s="39"/>
      <c r="R50" s="39"/>
      <c r="S50" s="34"/>
      <c r="T50" s="34"/>
      <c r="U50" s="34" t="s">
        <v>26</v>
      </c>
      <c r="V50" s="34"/>
      <c r="W50" s="39"/>
      <c r="X50" s="39" t="s">
        <v>26</v>
      </c>
      <c r="Y50" s="39"/>
      <c r="Z50" s="39" t="s">
        <v>26</v>
      </c>
      <c r="AA50" s="34" t="s">
        <v>26</v>
      </c>
      <c r="AB50" s="34"/>
      <c r="AC50" s="34"/>
      <c r="AD50" s="34"/>
    </row>
    <row r="51" spans="1:30" x14ac:dyDescent="0.65">
      <c r="B51" s="35" t="s">
        <v>49</v>
      </c>
      <c r="C51" s="36"/>
      <c r="D51" s="36"/>
      <c r="E51" s="36"/>
      <c r="F51" s="37"/>
      <c r="G51" s="35"/>
      <c r="H51" s="35"/>
      <c r="I51" s="35"/>
      <c r="J51" s="35"/>
      <c r="K51" s="38"/>
      <c r="L51" s="38"/>
      <c r="M51" s="38"/>
      <c r="N51" s="38"/>
      <c r="O51" s="35"/>
      <c r="P51" s="35"/>
      <c r="Q51" s="35" t="s">
        <v>26</v>
      </c>
      <c r="R51" s="35"/>
      <c r="S51" s="38"/>
      <c r="T51" s="38" t="s">
        <v>26</v>
      </c>
      <c r="U51" s="38"/>
      <c r="V51" s="38" t="s">
        <v>26</v>
      </c>
      <c r="W51" s="35" t="s">
        <v>26</v>
      </c>
      <c r="X51" s="35"/>
      <c r="Y51" s="35"/>
      <c r="Z51" s="35"/>
      <c r="AA51" s="38"/>
      <c r="AB51" s="38"/>
      <c r="AC51" s="38"/>
      <c r="AD51" s="38"/>
    </row>
    <row r="52" spans="1:30" ht="22.5" x14ac:dyDescent="0.9">
      <c r="B52" s="18"/>
      <c r="C52" s="2"/>
      <c r="D52" s="2"/>
      <c r="E52" s="2"/>
      <c r="F52" s="2"/>
      <c r="G52" s="15"/>
      <c r="H52" s="16"/>
      <c r="I52" s="16"/>
      <c r="J52" s="16"/>
      <c r="K52" s="16"/>
      <c r="L52" s="16"/>
      <c r="M52" s="16"/>
      <c r="N52" s="16" t="str">
        <f>"Semaine du "&amp;TEXT(C53,"jj/mm")&amp;" au "&amp;TEXT(C53+6,"jj/mm aaaa")</f>
        <v>Semaine du 05/02 au 11/02 2018</v>
      </c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</row>
    <row r="53" spans="1:30" x14ac:dyDescent="0.65">
      <c r="A53" s="67">
        <v>6</v>
      </c>
      <c r="B53" s="59">
        <f ca="1">B43+1</f>
        <v>6</v>
      </c>
      <c r="C53" s="123">
        <f>C43+7</f>
        <v>43136</v>
      </c>
      <c r="D53" s="124"/>
      <c r="E53" s="124"/>
      <c r="F53" s="125"/>
      <c r="G53" s="123">
        <f>C53+1</f>
        <v>43137</v>
      </c>
      <c r="H53" s="124"/>
      <c r="I53" s="124"/>
      <c r="J53" s="125"/>
      <c r="K53" s="123">
        <f>G53+1</f>
        <v>43138</v>
      </c>
      <c r="L53" s="124"/>
      <c r="M53" s="124"/>
      <c r="N53" s="125"/>
      <c r="O53" s="123">
        <f>K53+1</f>
        <v>43139</v>
      </c>
      <c r="P53" s="124"/>
      <c r="Q53" s="124"/>
      <c r="R53" s="125"/>
      <c r="S53" s="123">
        <f>O53+1</f>
        <v>43140</v>
      </c>
      <c r="T53" s="124"/>
      <c r="U53" s="124"/>
      <c r="V53" s="125"/>
      <c r="W53" s="123">
        <f>S53+1</f>
        <v>43141</v>
      </c>
      <c r="X53" s="124"/>
      <c r="Y53" s="124"/>
      <c r="Z53" s="125"/>
      <c r="AA53" s="123">
        <f>W53+1</f>
        <v>43142</v>
      </c>
      <c r="AB53" s="124"/>
      <c r="AC53" s="124"/>
      <c r="AD53" s="125"/>
    </row>
    <row r="54" spans="1:30" x14ac:dyDescent="0.65">
      <c r="B54" s="17" t="s">
        <v>9</v>
      </c>
      <c r="C54" s="23">
        <v>0</v>
      </c>
      <c r="D54" s="23">
        <v>0.29166666666666669</v>
      </c>
      <c r="E54" s="24">
        <v>0.58333333333333337</v>
      </c>
      <c r="F54" s="24">
        <v>0.83333333333333337</v>
      </c>
      <c r="G54" s="21">
        <v>0</v>
      </c>
      <c r="H54" s="21">
        <v>0.29166666666666669</v>
      </c>
      <c r="I54" s="22">
        <v>0.58333333333333337</v>
      </c>
      <c r="J54" s="22">
        <v>0.83333333333333337</v>
      </c>
      <c r="K54" s="23">
        <v>0</v>
      </c>
      <c r="L54" s="23">
        <v>0.29166666666666669</v>
      </c>
      <c r="M54" s="24">
        <v>0.58333333333333337</v>
      </c>
      <c r="N54" s="24">
        <v>0.83333333333333337</v>
      </c>
      <c r="O54" s="21">
        <v>0</v>
      </c>
      <c r="P54" s="21">
        <v>0.29166666666666669</v>
      </c>
      <c r="Q54" s="22">
        <v>0.58333333333333337</v>
      </c>
      <c r="R54" s="22">
        <v>0.83333333333333337</v>
      </c>
      <c r="S54" s="23">
        <v>0</v>
      </c>
      <c r="T54" s="23">
        <v>0.29166666666666669</v>
      </c>
      <c r="U54" s="24">
        <v>0.58333333333333337</v>
      </c>
      <c r="V54" s="24">
        <v>0.83333333333333337</v>
      </c>
      <c r="W54" s="21">
        <v>0</v>
      </c>
      <c r="X54" s="21">
        <v>0.29166666666666669</v>
      </c>
      <c r="Y54" s="22">
        <v>0.58333333333333337</v>
      </c>
      <c r="Z54" s="22">
        <v>0.83333333333333337</v>
      </c>
      <c r="AA54" s="23">
        <v>0</v>
      </c>
      <c r="AB54" s="23">
        <v>0.29166666666666669</v>
      </c>
      <c r="AC54" s="24">
        <v>0.58333333333333337</v>
      </c>
      <c r="AD54" s="24">
        <v>0.83333333333333337</v>
      </c>
    </row>
    <row r="55" spans="1:30" x14ac:dyDescent="0.65">
      <c r="B55" s="17" t="s">
        <v>7</v>
      </c>
      <c r="C55" s="24">
        <v>0.29166666666666669</v>
      </c>
      <c r="D55" s="24">
        <v>0.58333333333333337</v>
      </c>
      <c r="E55" s="24">
        <v>0.83333333333333337</v>
      </c>
      <c r="F55" s="24">
        <v>1</v>
      </c>
      <c r="G55" s="22">
        <v>0.29166666666666669</v>
      </c>
      <c r="H55" s="22">
        <v>0.58333333333333337</v>
      </c>
      <c r="I55" s="22">
        <v>0.83333333333333337</v>
      </c>
      <c r="J55" s="22">
        <v>1</v>
      </c>
      <c r="K55" s="24">
        <v>0.29166666666666669</v>
      </c>
      <c r="L55" s="24">
        <v>0.58333333333333337</v>
      </c>
      <c r="M55" s="24">
        <v>0.83333333333333337</v>
      </c>
      <c r="N55" s="24">
        <v>1</v>
      </c>
      <c r="O55" s="22">
        <v>0.29166666666666669</v>
      </c>
      <c r="P55" s="22">
        <v>0.58333333333333337</v>
      </c>
      <c r="Q55" s="22">
        <v>0.83333333333333337</v>
      </c>
      <c r="R55" s="22">
        <v>1</v>
      </c>
      <c r="S55" s="24">
        <v>0.29166666666666669</v>
      </c>
      <c r="T55" s="24">
        <v>0.58333333333333337</v>
      </c>
      <c r="U55" s="24">
        <v>0.83333333333333337</v>
      </c>
      <c r="V55" s="24">
        <v>1</v>
      </c>
      <c r="W55" s="22">
        <v>0.29166666666666669</v>
      </c>
      <c r="X55" s="22">
        <v>0.58333333333333337</v>
      </c>
      <c r="Y55" s="22">
        <v>0.83333333333333337</v>
      </c>
      <c r="Z55" s="22">
        <v>1</v>
      </c>
      <c r="AA55" s="24">
        <v>0.29166666666666669</v>
      </c>
      <c r="AB55" s="24">
        <v>0.58333333333333337</v>
      </c>
      <c r="AC55" s="24">
        <v>0.83333333333333337</v>
      </c>
      <c r="AD55" s="24">
        <v>1</v>
      </c>
    </row>
    <row r="56" spans="1:30" x14ac:dyDescent="0.65">
      <c r="B56" s="45" t="s">
        <v>44</v>
      </c>
      <c r="C56" s="46"/>
      <c r="D56" s="46" t="s">
        <v>26</v>
      </c>
      <c r="E56" s="46"/>
      <c r="F56" s="47" t="s">
        <v>26</v>
      </c>
      <c r="G56" s="45" t="s">
        <v>26</v>
      </c>
      <c r="H56" s="45"/>
      <c r="I56" s="45"/>
      <c r="J56" s="45"/>
      <c r="K56" s="48"/>
      <c r="L56" s="48"/>
      <c r="M56" s="48"/>
      <c r="N56" s="48"/>
      <c r="O56" s="45"/>
      <c r="P56" s="45"/>
      <c r="Q56" s="45"/>
      <c r="R56" s="45"/>
      <c r="S56" s="48"/>
      <c r="T56" s="48"/>
      <c r="U56" s="48"/>
      <c r="V56" s="48"/>
      <c r="W56" s="45"/>
      <c r="X56" s="45"/>
      <c r="Y56" s="45" t="s">
        <v>26</v>
      </c>
      <c r="Z56" s="45"/>
      <c r="AA56" s="48"/>
      <c r="AB56" s="48" t="s">
        <v>26</v>
      </c>
      <c r="AC56" s="48"/>
      <c r="AD56" s="49" t="s">
        <v>26</v>
      </c>
    </row>
    <row r="57" spans="1:30" x14ac:dyDescent="0.65">
      <c r="B57" s="26" t="s">
        <v>45</v>
      </c>
      <c r="C57" s="43"/>
      <c r="D57" s="43"/>
      <c r="E57" s="43" t="s">
        <v>26</v>
      </c>
      <c r="F57" s="43"/>
      <c r="G57" s="26"/>
      <c r="H57" s="26" t="s">
        <v>26</v>
      </c>
      <c r="I57" s="26"/>
      <c r="J57" s="26" t="s">
        <v>26</v>
      </c>
      <c r="K57" s="29" t="s">
        <v>26</v>
      </c>
      <c r="L57" s="29"/>
      <c r="M57" s="29"/>
      <c r="N57" s="29"/>
      <c r="O57" s="26"/>
      <c r="P57" s="26"/>
      <c r="Q57" s="26"/>
      <c r="R57" s="26"/>
      <c r="S57" s="29"/>
      <c r="T57" s="29"/>
      <c r="U57" s="29"/>
      <c r="V57" s="29"/>
      <c r="W57" s="26"/>
      <c r="X57" s="26"/>
      <c r="Y57" s="26"/>
      <c r="Z57" s="26"/>
      <c r="AA57" s="29"/>
      <c r="AB57" s="29"/>
      <c r="AC57" s="29" t="s">
        <v>26</v>
      </c>
      <c r="AD57" s="30"/>
    </row>
    <row r="58" spans="1:30" x14ac:dyDescent="0.65">
      <c r="B58" s="27" t="s">
        <v>46</v>
      </c>
      <c r="C58" s="41"/>
      <c r="D58" s="41"/>
      <c r="E58" s="41"/>
      <c r="F58" s="42"/>
      <c r="G58" s="27"/>
      <c r="H58" s="27"/>
      <c r="I58" s="27" t="s">
        <v>26</v>
      </c>
      <c r="J58" s="27"/>
      <c r="K58" s="31"/>
      <c r="L58" s="31" t="s">
        <v>26</v>
      </c>
      <c r="M58" s="31"/>
      <c r="N58" s="31" t="s">
        <v>26</v>
      </c>
      <c r="O58" s="27" t="s">
        <v>26</v>
      </c>
      <c r="P58" s="27"/>
      <c r="Q58" s="27"/>
      <c r="R58" s="27"/>
      <c r="S58" s="31"/>
      <c r="T58" s="31"/>
      <c r="U58" s="31"/>
      <c r="V58" s="31"/>
      <c r="W58" s="27"/>
      <c r="X58" s="27"/>
      <c r="Y58" s="27"/>
      <c r="Z58" s="27"/>
      <c r="AA58" s="31"/>
      <c r="AB58" s="31"/>
      <c r="AC58" s="31"/>
      <c r="AD58" s="32"/>
    </row>
    <row r="59" spans="1:30" x14ac:dyDescent="0.65">
      <c r="B59" s="26" t="s">
        <v>47</v>
      </c>
      <c r="C59" s="43" t="s">
        <v>26</v>
      </c>
      <c r="D59" s="43"/>
      <c r="E59" s="43"/>
      <c r="F59" s="43"/>
      <c r="G59" s="26"/>
      <c r="H59" s="26"/>
      <c r="I59" s="26"/>
      <c r="J59" s="26"/>
      <c r="K59" s="29"/>
      <c r="L59" s="29"/>
      <c r="M59" s="29"/>
      <c r="N59" s="29"/>
      <c r="O59" s="26"/>
      <c r="P59" s="26"/>
      <c r="Q59" s="26"/>
      <c r="R59" s="26"/>
      <c r="S59" s="29"/>
      <c r="T59" s="29"/>
      <c r="U59" s="29" t="s">
        <v>26</v>
      </c>
      <c r="V59" s="29"/>
      <c r="W59" s="26"/>
      <c r="X59" s="26" t="s">
        <v>26</v>
      </c>
      <c r="Y59" s="26"/>
      <c r="Z59" s="26" t="s">
        <v>26</v>
      </c>
      <c r="AA59" s="29" t="s">
        <v>26</v>
      </c>
      <c r="AB59" s="29"/>
      <c r="AC59" s="29"/>
      <c r="AD59" s="30"/>
    </row>
    <row r="60" spans="1:30" x14ac:dyDescent="0.65">
      <c r="B60" s="27" t="s">
        <v>48</v>
      </c>
      <c r="C60" s="41"/>
      <c r="D60" s="41"/>
      <c r="E60" s="41"/>
      <c r="F60" s="42"/>
      <c r="G60" s="27"/>
      <c r="H60" s="27"/>
      <c r="I60" s="27"/>
      <c r="J60" s="27"/>
      <c r="K60" s="31"/>
      <c r="L60" s="31"/>
      <c r="M60" s="31"/>
      <c r="N60" s="31"/>
      <c r="O60" s="27"/>
      <c r="P60" s="27"/>
      <c r="Q60" s="27" t="s">
        <v>26</v>
      </c>
      <c r="R60" s="27"/>
      <c r="S60" s="31"/>
      <c r="T60" s="31" t="s">
        <v>26</v>
      </c>
      <c r="U60" s="31"/>
      <c r="V60" s="31" t="s">
        <v>26</v>
      </c>
      <c r="W60" s="27" t="s">
        <v>26</v>
      </c>
      <c r="X60" s="27"/>
      <c r="Y60" s="27"/>
      <c r="Z60" s="27"/>
      <c r="AA60" s="31"/>
      <c r="AB60" s="31"/>
      <c r="AC60" s="31"/>
      <c r="AD60" s="32"/>
    </row>
    <row r="61" spans="1:30" x14ac:dyDescent="0.65">
      <c r="B61" s="28" t="s">
        <v>49</v>
      </c>
      <c r="C61" s="44"/>
      <c r="D61" s="44"/>
      <c r="E61" s="44"/>
      <c r="F61" s="44"/>
      <c r="G61" s="28"/>
      <c r="H61" s="28"/>
      <c r="I61" s="28"/>
      <c r="J61" s="28"/>
      <c r="K61" s="33"/>
      <c r="L61" s="33"/>
      <c r="M61" s="33" t="s">
        <v>26</v>
      </c>
      <c r="N61" s="33"/>
      <c r="O61" s="28"/>
      <c r="P61" s="28" t="s">
        <v>26</v>
      </c>
      <c r="Q61" s="28"/>
      <c r="R61" s="28" t="s">
        <v>26</v>
      </c>
      <c r="S61" s="33" t="s">
        <v>26</v>
      </c>
      <c r="T61" s="33"/>
      <c r="U61" s="33"/>
      <c r="V61" s="33"/>
      <c r="W61" s="28"/>
      <c r="X61" s="28"/>
      <c r="Y61" s="28"/>
      <c r="Z61" s="28"/>
      <c r="AA61" s="33"/>
      <c r="AB61" s="33"/>
      <c r="AC61" s="33"/>
      <c r="AD61" s="34"/>
    </row>
  </sheetData>
  <mergeCells count="43">
    <mergeCell ref="AA53:AD53"/>
    <mergeCell ref="C53:F53"/>
    <mergeCell ref="G53:J53"/>
    <mergeCell ref="K53:N53"/>
    <mergeCell ref="O53:R53"/>
    <mergeCell ref="S53:V53"/>
    <mergeCell ref="W53:Z53"/>
    <mergeCell ref="AA33:AD33"/>
    <mergeCell ref="C43:F43"/>
    <mergeCell ref="G43:J43"/>
    <mergeCell ref="K43:N43"/>
    <mergeCell ref="O43:R43"/>
    <mergeCell ref="S43:V43"/>
    <mergeCell ref="W43:Z43"/>
    <mergeCell ref="AA43:AD43"/>
    <mergeCell ref="C33:F33"/>
    <mergeCell ref="G33:J33"/>
    <mergeCell ref="K33:N33"/>
    <mergeCell ref="O33:R33"/>
    <mergeCell ref="S33:V33"/>
    <mergeCell ref="W33:Z33"/>
    <mergeCell ref="AA13:AD13"/>
    <mergeCell ref="C23:F23"/>
    <mergeCell ref="G23:J23"/>
    <mergeCell ref="K23:N23"/>
    <mergeCell ref="O23:R23"/>
    <mergeCell ref="S23:V23"/>
    <mergeCell ref="W23:Z23"/>
    <mergeCell ref="AA23:AD23"/>
    <mergeCell ref="C13:F13"/>
    <mergeCell ref="G13:J13"/>
    <mergeCell ref="K13:N13"/>
    <mergeCell ref="O13:R13"/>
    <mergeCell ref="S13:V13"/>
    <mergeCell ref="W13:Z13"/>
    <mergeCell ref="Y1:AC1"/>
    <mergeCell ref="C3:F3"/>
    <mergeCell ref="G3:J3"/>
    <mergeCell ref="K3:N3"/>
    <mergeCell ref="O3:R3"/>
    <mergeCell ref="S3:V3"/>
    <mergeCell ref="W3:Z3"/>
    <mergeCell ref="AA3:AD3"/>
  </mergeCells>
  <conditionalFormatting sqref="C3:AD3">
    <cfRule type="timePeriod" dxfId="47" priority="6" timePeriod="lastMonth">
      <formula>AND(MONTH(C3)=MONTH(EDATE(TODAY(),0-1)),YEAR(C3)=YEAR(EDATE(TODAY(),0-1)))</formula>
    </cfRule>
  </conditionalFormatting>
  <conditionalFormatting sqref="C13:AD13">
    <cfRule type="timePeriod" dxfId="46" priority="5" timePeriod="lastMonth">
      <formula>AND(MONTH(C13)=MONTH(EDATE(TODAY(),0-1)),YEAR(C13)=YEAR(EDATE(TODAY(),0-1)))</formula>
    </cfRule>
  </conditionalFormatting>
  <conditionalFormatting sqref="C23:AD23">
    <cfRule type="timePeriod" dxfId="45" priority="4" timePeriod="lastMonth">
      <formula>AND(MONTH(C23)=MONTH(EDATE(TODAY(),0-1)),YEAR(C23)=YEAR(EDATE(TODAY(),0-1)))</formula>
    </cfRule>
  </conditionalFormatting>
  <conditionalFormatting sqref="C33:AD33">
    <cfRule type="timePeriod" dxfId="44" priority="3" timePeriod="lastMonth">
      <formula>AND(MONTH(C33)=MONTH(EDATE(TODAY(),0-1)),YEAR(C33)=YEAR(EDATE(TODAY(),0-1)))</formula>
    </cfRule>
  </conditionalFormatting>
  <conditionalFormatting sqref="C43:AD43">
    <cfRule type="timePeriod" dxfId="43" priority="2" timePeriod="lastMonth">
      <formula>AND(MONTH(C43)=MONTH(EDATE(TODAY(),0-1)),YEAR(C43)=YEAR(EDATE(TODAY(),0-1)))</formula>
    </cfRule>
  </conditionalFormatting>
  <conditionalFormatting sqref="C53:AD53">
    <cfRule type="timePeriod" dxfId="42" priority="1" timePeriod="lastMonth">
      <formula>AND(MONTH(C53)=MONTH(EDATE(TODAY(),0-1)),YEAR(C53)=YEAR(EDATE(TODAY(),0-1)))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3:G9"/>
  <sheetViews>
    <sheetView workbookViewId="0">
      <selection activeCell="G13" sqref="G13"/>
    </sheetView>
  </sheetViews>
  <sheetFormatPr baseColWidth="10" defaultRowHeight="14.25" x14ac:dyDescent="0.65"/>
  <sheetData>
    <row r="3" spans="2:7" ht="14.5" thickBot="1" x14ac:dyDescent="0.7"/>
    <row r="4" spans="2:7" ht="15.75" thickBot="1" x14ac:dyDescent="0.75">
      <c r="B4" s="129" t="s">
        <v>43</v>
      </c>
      <c r="C4" s="130"/>
      <c r="D4" s="130"/>
      <c r="E4" s="130"/>
      <c r="F4" s="130"/>
      <c r="G4" s="131"/>
    </row>
    <row r="6" spans="2:7" x14ac:dyDescent="0.65">
      <c r="B6" t="s">
        <v>44</v>
      </c>
      <c r="C6" t="s">
        <v>45</v>
      </c>
      <c r="D6" t="s">
        <v>46</v>
      </c>
      <c r="E6" t="s">
        <v>47</v>
      </c>
      <c r="F6" t="s">
        <v>48</v>
      </c>
      <c r="G6" t="s">
        <v>49</v>
      </c>
    </row>
    <row r="7" spans="2:7" x14ac:dyDescent="0.65">
      <c r="B7" t="s">
        <v>50</v>
      </c>
      <c r="C7" t="s">
        <v>53</v>
      </c>
      <c r="D7" t="s">
        <v>55</v>
      </c>
      <c r="E7" t="s">
        <v>57</v>
      </c>
      <c r="F7" t="s">
        <v>81</v>
      </c>
      <c r="G7" t="s">
        <v>83</v>
      </c>
    </row>
    <row r="8" spans="2:7" x14ac:dyDescent="0.65">
      <c r="B8" t="s">
        <v>51</v>
      </c>
      <c r="C8" t="s">
        <v>54</v>
      </c>
      <c r="D8" t="s">
        <v>56</v>
      </c>
      <c r="E8" t="s">
        <v>58</v>
      </c>
      <c r="F8" t="s">
        <v>82</v>
      </c>
      <c r="G8" t="s">
        <v>85</v>
      </c>
    </row>
    <row r="9" spans="2:7" x14ac:dyDescent="0.65">
      <c r="B9" t="s">
        <v>52</v>
      </c>
      <c r="F9" t="s">
        <v>83</v>
      </c>
      <c r="G9" t="s">
        <v>84</v>
      </c>
    </row>
  </sheetData>
  <mergeCells count="1">
    <mergeCell ref="B4:G4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L107"/>
  <sheetViews>
    <sheetView tabSelected="1" topLeftCell="A23" zoomScaleNormal="100" workbookViewId="0">
      <selection activeCell="B2" sqref="B2"/>
    </sheetView>
  </sheetViews>
  <sheetFormatPr baseColWidth="10" defaultRowHeight="14.25" x14ac:dyDescent="0.65"/>
  <cols>
    <col min="3" max="30" width="3.7265625" customWidth="1"/>
  </cols>
  <sheetData>
    <row r="1" spans="1:38" ht="25.25" thickBot="1" x14ac:dyDescent="1">
      <c r="A1" s="11"/>
      <c r="B1" s="11"/>
      <c r="C1" s="11"/>
      <c r="D1" s="12"/>
      <c r="E1" s="11"/>
      <c r="F1" s="11"/>
      <c r="G1" s="13"/>
      <c r="H1" s="11"/>
      <c r="I1" s="11"/>
      <c r="J1" s="11"/>
      <c r="K1" s="14" t="s">
        <v>6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1"/>
      <c r="W1" s="11"/>
      <c r="X1" s="20"/>
      <c r="Y1" s="126">
        <f>DATE(AE1,AD1,1)</f>
        <v>43101</v>
      </c>
      <c r="Z1" s="127"/>
      <c r="AA1" s="127"/>
      <c r="AB1" s="127"/>
      <c r="AC1" s="128"/>
      <c r="AD1" s="53">
        <v>1</v>
      </c>
      <c r="AE1" s="54">
        <v>2018</v>
      </c>
      <c r="AF1" s="2"/>
      <c r="AG1" s="2"/>
      <c r="AH1" s="2"/>
      <c r="AI1" s="2"/>
      <c r="AJ1" s="2"/>
      <c r="AK1" s="2"/>
      <c r="AL1" s="2"/>
    </row>
    <row r="2" spans="1:38" ht="22.5" x14ac:dyDescent="0.9">
      <c r="A2" s="11"/>
      <c r="B2" s="18"/>
      <c r="C2" s="2"/>
      <c r="D2" s="2"/>
      <c r="E2" s="2"/>
      <c r="F2" s="2"/>
      <c r="G2" s="15"/>
      <c r="H2" s="16"/>
      <c r="I2" s="16"/>
      <c r="J2" s="16"/>
      <c r="K2" s="16"/>
      <c r="L2" s="16"/>
      <c r="M2" s="16"/>
      <c r="N2" s="16" t="str">
        <f>"Semaine du "&amp;TEXT(Y1,"jj/mm")&amp;" au "&amp;TEXT(C3+6,"jj/mm aaaa")</f>
        <v>Semaine du 01/01 au 07/01 2018</v>
      </c>
      <c r="O2" s="16"/>
      <c r="P2" s="16"/>
      <c r="Q2" s="16"/>
      <c r="R2" s="16"/>
      <c r="S2" s="16"/>
      <c r="T2" s="16"/>
      <c r="U2" s="16"/>
      <c r="V2" s="16"/>
      <c r="W2" s="16"/>
      <c r="X2" s="16"/>
      <c r="Y2" s="132"/>
      <c r="Z2" s="16"/>
      <c r="AA2" s="16"/>
      <c r="AB2" s="16"/>
      <c r="AC2" s="16"/>
      <c r="AD2" s="16"/>
      <c r="AE2" s="11"/>
      <c r="AF2" s="2"/>
      <c r="AG2" s="2"/>
      <c r="AH2" s="2"/>
      <c r="AI2" s="2"/>
      <c r="AJ2" s="2"/>
      <c r="AK2" s="2"/>
      <c r="AL2" s="2"/>
    </row>
    <row r="3" spans="1:38" x14ac:dyDescent="0.65">
      <c r="A3" s="54"/>
      <c r="B3" s="59">
        <f ca="1">NSEMMOIS(AE1,AD1)</f>
        <v>1</v>
      </c>
      <c r="C3" s="123">
        <f>Y1-WEEKDAY(Y1,2)+1</f>
        <v>43101</v>
      </c>
      <c r="D3" s="124"/>
      <c r="E3" s="124"/>
      <c r="F3" s="125"/>
      <c r="G3" s="123">
        <f>C3+1</f>
        <v>43102</v>
      </c>
      <c r="H3" s="124"/>
      <c r="I3" s="124"/>
      <c r="J3" s="125"/>
      <c r="K3" s="123">
        <f>G3+1</f>
        <v>43103</v>
      </c>
      <c r="L3" s="124"/>
      <c r="M3" s="124"/>
      <c r="N3" s="125"/>
      <c r="O3" s="123">
        <f>K3+1</f>
        <v>43104</v>
      </c>
      <c r="P3" s="124"/>
      <c r="Q3" s="124"/>
      <c r="R3" s="125"/>
      <c r="S3" s="123">
        <f>O3+1</f>
        <v>43105</v>
      </c>
      <c r="T3" s="124"/>
      <c r="U3" s="124"/>
      <c r="V3" s="125"/>
      <c r="W3" s="123">
        <f>S3+1</f>
        <v>43106</v>
      </c>
      <c r="X3" s="124"/>
      <c r="Y3" s="124"/>
      <c r="Z3" s="125"/>
      <c r="AA3" s="123">
        <f>W3+1</f>
        <v>43107</v>
      </c>
      <c r="AB3" s="124"/>
      <c r="AC3" s="124"/>
      <c r="AD3" s="125"/>
      <c r="AE3" s="2"/>
      <c r="AF3" s="2"/>
      <c r="AG3" s="2"/>
      <c r="AH3" s="2"/>
      <c r="AI3" s="2"/>
      <c r="AJ3" s="2"/>
      <c r="AK3" s="2"/>
      <c r="AL3" s="2"/>
    </row>
    <row r="4" spans="1:38" x14ac:dyDescent="0.65">
      <c r="A4" s="11"/>
      <c r="B4" s="17" t="s">
        <v>9</v>
      </c>
      <c r="C4" s="21">
        <v>0</v>
      </c>
      <c r="D4" s="21">
        <v>0.29166666666666669</v>
      </c>
      <c r="E4" s="22">
        <v>0.58333333333333337</v>
      </c>
      <c r="F4" s="22">
        <v>0.83333333333333337</v>
      </c>
      <c r="G4" s="23">
        <v>0</v>
      </c>
      <c r="H4" s="23">
        <v>0.29166666666666669</v>
      </c>
      <c r="I4" s="24">
        <v>0.58333333333333337</v>
      </c>
      <c r="J4" s="24">
        <v>0.83333333333333337</v>
      </c>
      <c r="K4" s="21">
        <v>0</v>
      </c>
      <c r="L4" s="21">
        <v>0.29166666666666669</v>
      </c>
      <c r="M4" s="22">
        <v>0.58333333333333337</v>
      </c>
      <c r="N4" s="22">
        <v>0.83333333333333337</v>
      </c>
      <c r="O4" s="23">
        <v>0</v>
      </c>
      <c r="P4" s="23">
        <v>0.29166666666666669</v>
      </c>
      <c r="Q4" s="24">
        <v>0.58333333333333337</v>
      </c>
      <c r="R4" s="24">
        <v>0.83333333333333337</v>
      </c>
      <c r="S4" s="21">
        <v>0</v>
      </c>
      <c r="T4" s="21">
        <v>0.29166666666666669</v>
      </c>
      <c r="U4" s="22">
        <v>0.58333333333333337</v>
      </c>
      <c r="V4" s="22">
        <v>0.83333333333333337</v>
      </c>
      <c r="W4" s="23">
        <v>0</v>
      </c>
      <c r="X4" s="23">
        <v>0.29166666666666669</v>
      </c>
      <c r="Y4" s="24">
        <v>0.58333333333333337</v>
      </c>
      <c r="Z4" s="24">
        <v>0.83333333333333337</v>
      </c>
      <c r="AA4" s="21">
        <v>0</v>
      </c>
      <c r="AB4" s="21">
        <v>0.29166666666666669</v>
      </c>
      <c r="AC4" s="22">
        <v>0.58333333333333337</v>
      </c>
      <c r="AD4" s="22">
        <v>0.83333333333333337</v>
      </c>
      <c r="AE4" s="2"/>
      <c r="AF4" s="2"/>
      <c r="AG4" s="2"/>
      <c r="AH4" s="2"/>
      <c r="AI4" s="2"/>
      <c r="AJ4" s="2"/>
      <c r="AK4" s="2"/>
      <c r="AL4" s="2"/>
    </row>
    <row r="5" spans="1:38" x14ac:dyDescent="0.65">
      <c r="A5" s="11"/>
      <c r="B5" s="17" t="s">
        <v>7</v>
      </c>
      <c r="C5" s="22">
        <v>0.29166666666666669</v>
      </c>
      <c r="D5" s="22">
        <v>0.58333333333333337</v>
      </c>
      <c r="E5" s="22">
        <v>0.83333333333333337</v>
      </c>
      <c r="F5" s="22">
        <v>1</v>
      </c>
      <c r="G5" s="24">
        <v>0.29166666666666669</v>
      </c>
      <c r="H5" s="24">
        <v>0.58333333333333337</v>
      </c>
      <c r="I5" s="24">
        <v>0.83333333333333337</v>
      </c>
      <c r="J5" s="24">
        <v>1</v>
      </c>
      <c r="K5" s="22">
        <v>0.29166666666666669</v>
      </c>
      <c r="L5" s="22">
        <v>0.58333333333333337</v>
      </c>
      <c r="M5" s="22">
        <v>0.83333333333333337</v>
      </c>
      <c r="N5" s="22">
        <v>1</v>
      </c>
      <c r="O5" s="24">
        <v>0.29166666666666669</v>
      </c>
      <c r="P5" s="24">
        <v>0.58333333333333337</v>
      </c>
      <c r="Q5" s="24">
        <v>0.83333333333333337</v>
      </c>
      <c r="R5" s="24">
        <v>1</v>
      </c>
      <c r="S5" s="22">
        <v>0.29166666666666669</v>
      </c>
      <c r="T5" s="22">
        <v>0.58333333333333337</v>
      </c>
      <c r="U5" s="22">
        <v>0.83333333333333337</v>
      </c>
      <c r="V5" s="22">
        <v>1</v>
      </c>
      <c r="W5" s="24">
        <v>0.29166666666666669</v>
      </c>
      <c r="X5" s="24">
        <v>0.58333333333333337</v>
      </c>
      <c r="Y5" s="24">
        <v>0.83333333333333337</v>
      </c>
      <c r="Z5" s="24">
        <v>1</v>
      </c>
      <c r="AA5" s="22">
        <v>0.29166666666666669</v>
      </c>
      <c r="AB5" s="22">
        <v>0.58333333333333337</v>
      </c>
      <c r="AC5" s="22">
        <v>0.83333333333333337</v>
      </c>
      <c r="AD5" s="22">
        <v>1</v>
      </c>
      <c r="AE5" s="2"/>
      <c r="AF5" s="2"/>
      <c r="AG5" s="2"/>
      <c r="AH5" s="2"/>
      <c r="AI5" s="2"/>
      <c r="AJ5" s="2"/>
      <c r="AK5" s="2"/>
      <c r="AL5" s="2"/>
    </row>
    <row r="6" spans="1:38" x14ac:dyDescent="0.65">
      <c r="A6" s="25"/>
      <c r="B6" s="50" t="s">
        <v>50</v>
      </c>
      <c r="C6" s="51" t="s">
        <v>26</v>
      </c>
      <c r="D6" s="51"/>
      <c r="E6" s="51"/>
      <c r="F6" s="51"/>
      <c r="G6" s="50"/>
      <c r="H6" s="50"/>
      <c r="I6" s="50"/>
      <c r="J6" s="50"/>
      <c r="K6" s="52"/>
      <c r="L6" s="52"/>
      <c r="M6" s="52"/>
      <c r="N6" s="52"/>
      <c r="O6" s="50"/>
      <c r="P6" s="50"/>
      <c r="Q6" s="50"/>
      <c r="R6" s="50"/>
      <c r="S6" s="52"/>
      <c r="T6" s="52"/>
      <c r="U6" s="52" t="s">
        <v>26</v>
      </c>
      <c r="V6" s="52"/>
      <c r="W6" s="50"/>
      <c r="X6" s="50" t="s">
        <v>26</v>
      </c>
      <c r="Y6" s="50"/>
      <c r="Z6" s="50" t="s">
        <v>26</v>
      </c>
      <c r="AA6" s="52" t="s">
        <v>26</v>
      </c>
      <c r="AB6" s="52"/>
      <c r="AC6" s="52"/>
      <c r="AD6" s="52"/>
      <c r="AE6" s="2"/>
      <c r="AF6" s="2"/>
      <c r="AG6" s="2"/>
      <c r="AH6" s="2"/>
      <c r="AI6" s="2"/>
      <c r="AJ6" s="2"/>
      <c r="AK6" s="2"/>
    </row>
    <row r="7" spans="1:38" x14ac:dyDescent="0.65">
      <c r="A7" s="25"/>
      <c r="B7" s="35" t="s">
        <v>51</v>
      </c>
      <c r="C7" s="36" t="s">
        <v>26</v>
      </c>
      <c r="D7" s="36"/>
      <c r="E7" s="36"/>
      <c r="F7" s="37"/>
      <c r="G7" s="35"/>
      <c r="H7" s="35"/>
      <c r="I7" s="35"/>
      <c r="J7" s="35"/>
      <c r="K7" s="38"/>
      <c r="L7" s="38"/>
      <c r="M7" s="38"/>
      <c r="N7" s="38"/>
      <c r="O7" s="35"/>
      <c r="P7" s="35"/>
      <c r="Q7" s="35"/>
      <c r="R7" s="35"/>
      <c r="S7" s="38"/>
      <c r="T7" s="38"/>
      <c r="U7" s="38" t="s">
        <v>26</v>
      </c>
      <c r="V7" s="38"/>
      <c r="W7" s="35"/>
      <c r="X7" s="35" t="s">
        <v>26</v>
      </c>
      <c r="Y7" s="35"/>
      <c r="Z7" s="35" t="s">
        <v>26</v>
      </c>
      <c r="AA7" s="38" t="s">
        <v>26</v>
      </c>
      <c r="AB7" s="38"/>
      <c r="AC7" s="38"/>
      <c r="AD7" s="38"/>
      <c r="AE7" s="2"/>
      <c r="AF7" s="2"/>
      <c r="AG7" s="2"/>
      <c r="AH7" s="2"/>
      <c r="AI7" s="2"/>
      <c r="AJ7" s="2"/>
      <c r="AK7" s="2"/>
    </row>
    <row r="8" spans="1:38" x14ac:dyDescent="0.65">
      <c r="A8" s="25"/>
      <c r="B8" s="50" t="s">
        <v>52</v>
      </c>
      <c r="C8" s="51" t="s">
        <v>26</v>
      </c>
      <c r="D8" s="51"/>
      <c r="E8" s="51"/>
      <c r="F8" s="51"/>
      <c r="G8" s="50"/>
      <c r="H8" s="50"/>
      <c r="I8" s="50"/>
      <c r="J8" s="50"/>
      <c r="K8" s="52"/>
      <c r="L8" s="52"/>
      <c r="M8" s="52"/>
      <c r="N8" s="52"/>
      <c r="O8" s="50"/>
      <c r="P8" s="50"/>
      <c r="Q8" s="50"/>
      <c r="R8" s="50"/>
      <c r="S8" s="52"/>
      <c r="T8" s="52"/>
      <c r="U8" s="52" t="s">
        <v>26</v>
      </c>
      <c r="V8" s="52"/>
      <c r="W8" s="50"/>
      <c r="X8" s="50" t="s">
        <v>26</v>
      </c>
      <c r="Y8" s="50"/>
      <c r="Z8" s="50" t="s">
        <v>26</v>
      </c>
      <c r="AA8" s="52" t="s">
        <v>26</v>
      </c>
      <c r="AB8" s="52"/>
      <c r="AC8" s="52"/>
      <c r="AD8" s="52"/>
      <c r="AE8" s="2"/>
      <c r="AF8" s="2"/>
      <c r="AG8" s="2"/>
      <c r="AH8" s="2"/>
      <c r="AI8" s="2"/>
      <c r="AJ8" s="2"/>
      <c r="AK8" s="2"/>
    </row>
    <row r="9" spans="1:38" x14ac:dyDescent="0.65">
      <c r="A9" s="25"/>
      <c r="B9" s="35" t="s">
        <v>53</v>
      </c>
      <c r="C9" s="36"/>
      <c r="D9" s="36" t="s">
        <v>26</v>
      </c>
      <c r="E9" s="36"/>
      <c r="F9" s="37" t="s">
        <v>26</v>
      </c>
      <c r="G9" s="35" t="s">
        <v>26</v>
      </c>
      <c r="H9" s="35"/>
      <c r="I9" s="35"/>
      <c r="J9" s="35"/>
      <c r="K9" s="38"/>
      <c r="L9" s="38"/>
      <c r="M9" s="38"/>
      <c r="N9" s="38"/>
      <c r="O9" s="35"/>
      <c r="P9" s="35"/>
      <c r="Q9" s="35"/>
      <c r="R9" s="35"/>
      <c r="S9" s="38"/>
      <c r="T9" s="38"/>
      <c r="U9" s="38"/>
      <c r="V9" s="38"/>
      <c r="W9" s="35"/>
      <c r="X9" s="35"/>
      <c r="Y9" s="35" t="s">
        <v>26</v>
      </c>
      <c r="Z9" s="35"/>
      <c r="AA9" s="38"/>
      <c r="AB9" s="38" t="s">
        <v>26</v>
      </c>
      <c r="AC9" s="38"/>
      <c r="AD9" s="38" t="s">
        <v>26</v>
      </c>
      <c r="AE9" s="2"/>
      <c r="AF9" s="2"/>
      <c r="AG9" s="2"/>
      <c r="AH9" s="2"/>
      <c r="AI9" s="2"/>
      <c r="AJ9" s="2"/>
      <c r="AK9" s="2"/>
    </row>
    <row r="10" spans="1:38" x14ac:dyDescent="0.65">
      <c r="A10" s="25"/>
      <c r="B10" s="50" t="s">
        <v>54</v>
      </c>
      <c r="C10" s="51"/>
      <c r="D10" s="51" t="s">
        <v>26</v>
      </c>
      <c r="E10" s="51"/>
      <c r="F10" s="51" t="s">
        <v>26</v>
      </c>
      <c r="G10" s="50" t="s">
        <v>26</v>
      </c>
      <c r="H10" s="50"/>
      <c r="I10" s="50"/>
      <c r="J10" s="50"/>
      <c r="K10" s="52"/>
      <c r="L10" s="52"/>
      <c r="M10" s="52"/>
      <c r="N10" s="52"/>
      <c r="O10" s="50"/>
      <c r="P10" s="50"/>
      <c r="Q10" s="50"/>
      <c r="R10" s="50"/>
      <c r="S10" s="52"/>
      <c r="T10" s="52"/>
      <c r="U10" s="52"/>
      <c r="V10" s="52"/>
      <c r="W10" s="50"/>
      <c r="X10" s="50"/>
      <c r="Y10" s="50" t="s">
        <v>26</v>
      </c>
      <c r="Z10" s="50"/>
      <c r="AA10" s="52"/>
      <c r="AB10" s="52" t="s">
        <v>26</v>
      </c>
      <c r="AC10" s="52"/>
      <c r="AD10" s="52" t="s">
        <v>26</v>
      </c>
      <c r="AE10" s="2"/>
      <c r="AF10" s="2"/>
      <c r="AG10" s="2"/>
      <c r="AH10" s="2"/>
      <c r="AI10" s="2"/>
      <c r="AJ10" s="2"/>
      <c r="AK10" s="2"/>
    </row>
    <row r="11" spans="1:38" x14ac:dyDescent="0.65">
      <c r="A11" s="25"/>
      <c r="B11" s="35" t="s">
        <v>55</v>
      </c>
      <c r="C11" s="36"/>
      <c r="D11" s="36"/>
      <c r="E11" s="36" t="s">
        <v>26</v>
      </c>
      <c r="F11" s="37"/>
      <c r="G11" s="35"/>
      <c r="H11" s="35" t="s">
        <v>26</v>
      </c>
      <c r="I11" s="35"/>
      <c r="J11" s="35" t="s">
        <v>26</v>
      </c>
      <c r="K11" s="38" t="s">
        <v>26</v>
      </c>
      <c r="L11" s="38"/>
      <c r="M11" s="38"/>
      <c r="N11" s="38"/>
      <c r="O11" s="35"/>
      <c r="P11" s="35"/>
      <c r="Q11" s="35"/>
      <c r="R11" s="35"/>
      <c r="S11" s="38"/>
      <c r="T11" s="38"/>
      <c r="U11" s="38"/>
      <c r="V11" s="38"/>
      <c r="W11" s="35"/>
      <c r="X11" s="35"/>
      <c r="Y11" s="35"/>
      <c r="Z11" s="35"/>
      <c r="AA11" s="38"/>
      <c r="AB11" s="38"/>
      <c r="AC11" s="38" t="s">
        <v>26</v>
      </c>
      <c r="AD11" s="38"/>
      <c r="AE11" s="2"/>
      <c r="AF11" s="2"/>
      <c r="AG11" s="2"/>
      <c r="AH11" s="2"/>
      <c r="AI11" s="2"/>
      <c r="AJ11" s="2"/>
      <c r="AK11" s="2"/>
    </row>
    <row r="12" spans="1:38" x14ac:dyDescent="0.65">
      <c r="A12" s="25"/>
      <c r="B12" s="50" t="s">
        <v>56</v>
      </c>
      <c r="C12" s="51"/>
      <c r="D12" s="51"/>
      <c r="E12" s="51" t="s">
        <v>26</v>
      </c>
      <c r="F12" s="51"/>
      <c r="G12" s="50"/>
      <c r="H12" s="50" t="s">
        <v>26</v>
      </c>
      <c r="I12" s="50"/>
      <c r="J12" s="50" t="s">
        <v>26</v>
      </c>
      <c r="K12" s="52" t="s">
        <v>26</v>
      </c>
      <c r="L12" s="52"/>
      <c r="M12" s="52"/>
      <c r="N12" s="52"/>
      <c r="O12" s="50"/>
      <c r="P12" s="50"/>
      <c r="Q12" s="50"/>
      <c r="R12" s="50"/>
      <c r="S12" s="52"/>
      <c r="T12" s="52"/>
      <c r="U12" s="52"/>
      <c r="V12" s="52"/>
      <c r="W12" s="50"/>
      <c r="X12" s="50"/>
      <c r="Y12" s="50"/>
      <c r="Z12" s="50"/>
      <c r="AA12" s="52"/>
      <c r="AB12" s="52"/>
      <c r="AC12" s="52" t="s">
        <v>26</v>
      </c>
      <c r="AD12" s="52"/>
      <c r="AE12" s="2"/>
      <c r="AF12" s="2"/>
      <c r="AG12" s="2"/>
      <c r="AH12" s="2"/>
      <c r="AI12" s="2"/>
      <c r="AJ12" s="2"/>
      <c r="AK12" s="2"/>
    </row>
    <row r="13" spans="1:38" x14ac:dyDescent="0.65">
      <c r="A13" s="25"/>
      <c r="B13" s="35" t="s">
        <v>57</v>
      </c>
      <c r="C13" s="36"/>
      <c r="D13" s="36"/>
      <c r="E13" s="36"/>
      <c r="F13" s="37"/>
      <c r="G13" s="35"/>
      <c r="H13" s="35"/>
      <c r="I13" s="35"/>
      <c r="J13" s="35"/>
      <c r="K13" s="38"/>
      <c r="L13" s="38"/>
      <c r="M13" s="38"/>
      <c r="N13" s="38"/>
      <c r="O13" s="35"/>
      <c r="P13" s="35"/>
      <c r="Q13" s="35" t="s">
        <v>26</v>
      </c>
      <c r="R13" s="35"/>
      <c r="S13" s="38"/>
      <c r="T13" s="38" t="s">
        <v>26</v>
      </c>
      <c r="U13" s="38"/>
      <c r="V13" s="38" t="s">
        <v>26</v>
      </c>
      <c r="W13" s="35" t="s">
        <v>26</v>
      </c>
      <c r="X13" s="35"/>
      <c r="Y13" s="35"/>
      <c r="Z13" s="35"/>
      <c r="AA13" s="38"/>
      <c r="AB13" s="38"/>
      <c r="AC13" s="38"/>
      <c r="AD13" s="38"/>
      <c r="AE13" s="2"/>
      <c r="AF13" s="2"/>
      <c r="AG13" s="2"/>
      <c r="AH13" s="2"/>
      <c r="AI13" s="2"/>
      <c r="AJ13" s="2"/>
      <c r="AK13" s="2"/>
      <c r="AL13" s="2"/>
    </row>
    <row r="14" spans="1:38" x14ac:dyDescent="0.65">
      <c r="A14" s="25"/>
      <c r="B14" s="50" t="s">
        <v>58</v>
      </c>
      <c r="C14" s="51"/>
      <c r="D14" s="51"/>
      <c r="E14" s="51"/>
      <c r="F14" s="51"/>
      <c r="G14" s="50"/>
      <c r="H14" s="50"/>
      <c r="I14" s="50"/>
      <c r="J14" s="50"/>
      <c r="K14" s="52"/>
      <c r="L14" s="52"/>
      <c r="M14" s="52"/>
      <c r="N14" s="52"/>
      <c r="O14" s="50"/>
      <c r="P14" s="50"/>
      <c r="Q14" s="50" t="s">
        <v>26</v>
      </c>
      <c r="R14" s="50"/>
      <c r="S14" s="52"/>
      <c r="T14" s="52" t="s">
        <v>26</v>
      </c>
      <c r="U14" s="52"/>
      <c r="V14" s="52" t="s">
        <v>26</v>
      </c>
      <c r="W14" s="50" t="s">
        <v>26</v>
      </c>
      <c r="X14" s="50"/>
      <c r="Y14" s="50"/>
      <c r="Z14" s="50"/>
      <c r="AA14" s="52"/>
      <c r="AB14" s="52"/>
      <c r="AC14" s="52"/>
      <c r="AD14" s="52"/>
      <c r="AE14" s="2"/>
      <c r="AF14" s="2"/>
      <c r="AG14" s="2"/>
      <c r="AH14" s="2"/>
      <c r="AI14" s="2"/>
      <c r="AJ14" s="2"/>
      <c r="AK14" s="2"/>
      <c r="AL14" s="2"/>
    </row>
    <row r="15" spans="1:38" x14ac:dyDescent="0.65">
      <c r="A15" s="25"/>
      <c r="B15" s="35" t="s">
        <v>81</v>
      </c>
      <c r="C15" s="36"/>
      <c r="D15" s="36"/>
      <c r="E15" s="36"/>
      <c r="F15" s="37"/>
      <c r="G15" s="35"/>
      <c r="H15" s="35"/>
      <c r="I15" s="35"/>
      <c r="J15" s="35"/>
      <c r="K15" s="38"/>
      <c r="L15" s="38"/>
      <c r="M15" s="38" t="s">
        <v>26</v>
      </c>
      <c r="N15" s="38"/>
      <c r="O15" s="35"/>
      <c r="P15" s="35" t="s">
        <v>26</v>
      </c>
      <c r="Q15" s="35"/>
      <c r="R15" s="35" t="s">
        <v>26</v>
      </c>
      <c r="S15" s="38" t="s">
        <v>26</v>
      </c>
      <c r="T15" s="38"/>
      <c r="U15" s="38"/>
      <c r="V15" s="38"/>
      <c r="W15" s="35"/>
      <c r="X15" s="35"/>
      <c r="Y15" s="35"/>
      <c r="Z15" s="35"/>
      <c r="AA15" s="38"/>
      <c r="AB15" s="38"/>
      <c r="AC15" s="38"/>
      <c r="AD15" s="38"/>
      <c r="AE15" s="2"/>
      <c r="AF15" s="2"/>
      <c r="AG15" s="2"/>
      <c r="AH15" s="2"/>
      <c r="AI15" s="2"/>
      <c r="AJ15" s="2"/>
      <c r="AK15" s="2"/>
      <c r="AL15" s="2"/>
    </row>
    <row r="16" spans="1:38" x14ac:dyDescent="0.65">
      <c r="A16" s="25"/>
      <c r="B16" s="50" t="s">
        <v>82</v>
      </c>
      <c r="C16" s="51"/>
      <c r="D16" s="51"/>
      <c r="E16" s="51"/>
      <c r="F16" s="51"/>
      <c r="G16" s="50"/>
      <c r="H16" s="50"/>
      <c r="I16" s="50"/>
      <c r="J16" s="50"/>
      <c r="K16" s="52"/>
      <c r="L16" s="52"/>
      <c r="M16" s="52" t="s">
        <v>26</v>
      </c>
      <c r="N16" s="52"/>
      <c r="O16" s="50"/>
      <c r="P16" s="50" t="s">
        <v>26</v>
      </c>
      <c r="Q16" s="50"/>
      <c r="R16" s="50" t="s">
        <v>26</v>
      </c>
      <c r="S16" s="52" t="s">
        <v>26</v>
      </c>
      <c r="T16" s="52"/>
      <c r="U16" s="52"/>
      <c r="V16" s="52"/>
      <c r="W16" s="50"/>
      <c r="X16" s="50"/>
      <c r="Y16" s="50"/>
      <c r="Z16" s="50"/>
      <c r="AA16" s="52"/>
      <c r="AB16" s="52"/>
      <c r="AC16" s="52"/>
      <c r="AD16" s="52"/>
      <c r="AE16" s="2"/>
      <c r="AF16" s="2"/>
      <c r="AG16" s="2"/>
      <c r="AH16" s="2"/>
      <c r="AI16" s="2"/>
      <c r="AJ16" s="2"/>
      <c r="AK16" s="2"/>
      <c r="AL16" s="2"/>
    </row>
    <row r="17" spans="1:38" x14ac:dyDescent="0.65">
      <c r="A17" s="25"/>
      <c r="B17" s="35" t="s">
        <v>83</v>
      </c>
      <c r="C17" s="36"/>
      <c r="D17" s="36"/>
      <c r="E17" s="36"/>
      <c r="F17" s="37"/>
      <c r="G17" s="35"/>
      <c r="H17" s="35"/>
      <c r="I17" s="35"/>
      <c r="J17" s="35"/>
      <c r="K17" s="38"/>
      <c r="L17" s="38"/>
      <c r="M17" s="38" t="s">
        <v>26</v>
      </c>
      <c r="N17" s="38"/>
      <c r="O17" s="35"/>
      <c r="P17" s="35" t="s">
        <v>26</v>
      </c>
      <c r="Q17" s="35"/>
      <c r="R17" s="35" t="s">
        <v>26</v>
      </c>
      <c r="S17" s="38" t="s">
        <v>26</v>
      </c>
      <c r="T17" s="38"/>
      <c r="U17" s="38"/>
      <c r="V17" s="38"/>
      <c r="W17" s="35"/>
      <c r="X17" s="35"/>
      <c r="Y17" s="35"/>
      <c r="Z17" s="35"/>
      <c r="AA17" s="38"/>
      <c r="AB17" s="38"/>
      <c r="AC17" s="38"/>
      <c r="AD17" s="38"/>
      <c r="AE17" s="2"/>
      <c r="AF17" s="2"/>
      <c r="AG17" s="2"/>
      <c r="AH17" s="2"/>
      <c r="AI17" s="2"/>
      <c r="AJ17" s="2"/>
      <c r="AK17" s="2"/>
      <c r="AL17" s="2"/>
    </row>
    <row r="18" spans="1:38" x14ac:dyDescent="0.65">
      <c r="A18" s="25"/>
      <c r="B18" s="50" t="s">
        <v>83</v>
      </c>
      <c r="C18" s="51"/>
      <c r="D18" s="51"/>
      <c r="E18" s="51"/>
      <c r="F18" s="51"/>
      <c r="G18" s="50"/>
      <c r="H18" s="50"/>
      <c r="I18" s="50" t="s">
        <v>26</v>
      </c>
      <c r="J18" s="50"/>
      <c r="K18" s="52"/>
      <c r="L18" s="52" t="s">
        <v>26</v>
      </c>
      <c r="M18" s="52"/>
      <c r="N18" s="52" t="s">
        <v>26</v>
      </c>
      <c r="O18" s="50" t="s">
        <v>26</v>
      </c>
      <c r="P18" s="50"/>
      <c r="Q18" s="50"/>
      <c r="R18" s="50"/>
      <c r="S18" s="52"/>
      <c r="T18" s="52"/>
      <c r="U18" s="52"/>
      <c r="V18" s="52"/>
      <c r="W18" s="50"/>
      <c r="X18" s="50"/>
      <c r="Y18" s="50"/>
      <c r="Z18" s="50"/>
      <c r="AA18" s="52"/>
      <c r="AB18" s="52"/>
      <c r="AC18" s="52"/>
      <c r="AD18" s="52"/>
      <c r="AE18" s="2"/>
      <c r="AF18" s="2"/>
      <c r="AG18" s="2"/>
      <c r="AH18" s="2"/>
      <c r="AI18" s="2"/>
      <c r="AJ18" s="2"/>
      <c r="AK18" s="2"/>
      <c r="AL18" s="2"/>
    </row>
    <row r="19" spans="1:38" x14ac:dyDescent="0.65">
      <c r="A19" s="25"/>
      <c r="B19" s="35" t="s">
        <v>85</v>
      </c>
      <c r="C19" s="36"/>
      <c r="D19" s="36"/>
      <c r="E19" s="36"/>
      <c r="F19" s="37"/>
      <c r="G19" s="35"/>
      <c r="H19" s="35"/>
      <c r="I19" s="35" t="s">
        <v>26</v>
      </c>
      <c r="J19" s="35"/>
      <c r="K19" s="38"/>
      <c r="L19" s="38" t="s">
        <v>26</v>
      </c>
      <c r="M19" s="38"/>
      <c r="N19" s="38" t="s">
        <v>26</v>
      </c>
      <c r="O19" s="35" t="s">
        <v>26</v>
      </c>
      <c r="P19" s="35"/>
      <c r="Q19" s="35"/>
      <c r="R19" s="35"/>
      <c r="S19" s="38"/>
      <c r="T19" s="38"/>
      <c r="U19" s="38"/>
      <c r="V19" s="38"/>
      <c r="W19" s="35"/>
      <c r="X19" s="35"/>
      <c r="Y19" s="35"/>
      <c r="Z19" s="35"/>
      <c r="AA19" s="38"/>
      <c r="AB19" s="38"/>
      <c r="AC19" s="38"/>
      <c r="AD19" s="38"/>
      <c r="AE19" s="2"/>
      <c r="AF19" s="2"/>
      <c r="AG19" s="2"/>
      <c r="AH19" s="2"/>
      <c r="AI19" s="2"/>
      <c r="AJ19" s="2"/>
      <c r="AK19" s="2"/>
      <c r="AL19" s="2"/>
    </row>
    <row r="20" spans="1:38" x14ac:dyDescent="0.65">
      <c r="A20" s="25"/>
      <c r="B20" s="50" t="s">
        <v>84</v>
      </c>
      <c r="C20" s="51"/>
      <c r="D20" s="51"/>
      <c r="E20" s="51"/>
      <c r="F20" s="51"/>
      <c r="G20" s="50"/>
      <c r="H20" s="50"/>
      <c r="I20" s="50" t="s">
        <v>26</v>
      </c>
      <c r="J20" s="50"/>
      <c r="K20" s="52"/>
      <c r="L20" s="52" t="s">
        <v>26</v>
      </c>
      <c r="M20" s="52"/>
      <c r="N20" s="52" t="s">
        <v>26</v>
      </c>
      <c r="O20" s="50" t="s">
        <v>26</v>
      </c>
      <c r="P20" s="50"/>
      <c r="Q20" s="50"/>
      <c r="R20" s="50"/>
      <c r="S20" s="52"/>
      <c r="T20" s="52"/>
      <c r="U20" s="52"/>
      <c r="V20" s="52"/>
      <c r="W20" s="50"/>
      <c r="X20" s="50"/>
      <c r="Y20" s="50"/>
      <c r="Z20" s="50"/>
      <c r="AA20" s="52"/>
      <c r="AB20" s="52"/>
      <c r="AC20" s="52"/>
      <c r="AD20" s="52"/>
      <c r="AE20" s="2"/>
      <c r="AF20" s="2"/>
      <c r="AG20" s="2"/>
      <c r="AH20" s="2"/>
      <c r="AI20" s="2"/>
      <c r="AJ20" s="2"/>
      <c r="AK20" s="2"/>
    </row>
    <row r="21" spans="1:38" x14ac:dyDescent="0.65">
      <c r="A21" s="11"/>
      <c r="B21" s="35"/>
      <c r="C21" s="36"/>
      <c r="D21" s="36"/>
      <c r="E21" s="36"/>
      <c r="F21" s="37"/>
      <c r="G21" s="35"/>
      <c r="H21" s="35"/>
      <c r="I21" s="35"/>
      <c r="J21" s="35"/>
      <c r="K21" s="38"/>
      <c r="L21" s="38"/>
      <c r="M21" s="38"/>
      <c r="N21" s="38"/>
      <c r="O21" s="35"/>
      <c r="P21" s="35"/>
      <c r="Q21" s="35"/>
      <c r="R21" s="35"/>
      <c r="S21" s="38"/>
      <c r="T21" s="38"/>
      <c r="U21" s="38"/>
      <c r="V21" s="38"/>
      <c r="W21" s="35"/>
      <c r="X21" s="35"/>
      <c r="Y21" s="35"/>
      <c r="Z21" s="35"/>
      <c r="AA21" s="38"/>
      <c r="AB21" s="38"/>
      <c r="AC21" s="38"/>
      <c r="AD21" s="38"/>
      <c r="AE21" s="2"/>
      <c r="AF21" s="2"/>
      <c r="AG21" s="2"/>
      <c r="AH21" s="2"/>
      <c r="AI21" s="2"/>
      <c r="AJ21" s="2"/>
      <c r="AK21" s="2"/>
    </row>
    <row r="22" spans="1:38" ht="22.5" x14ac:dyDescent="0.9">
      <c r="A22" s="11"/>
      <c r="B22" s="18"/>
      <c r="C22" s="2"/>
      <c r="D22" s="2"/>
      <c r="E22" s="2"/>
      <c r="F22" s="2"/>
      <c r="G22" s="15"/>
      <c r="H22" s="16"/>
      <c r="I22" s="16"/>
      <c r="J22" s="16"/>
      <c r="K22" s="16"/>
      <c r="L22" s="16"/>
      <c r="M22" s="16"/>
      <c r="N22" s="16" t="str">
        <f>"Semaine du "&amp;TEXT(C23,"jj/mm")&amp;" au "&amp;TEXT(C23+6,"jj/mm aaaa")</f>
        <v>Semaine du 08/01 au 14/01 2018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2"/>
      <c r="AF22" s="2"/>
      <c r="AG22" s="2"/>
      <c r="AH22" s="2"/>
      <c r="AI22" s="2"/>
      <c r="AJ22" s="2"/>
      <c r="AK22" s="2"/>
    </row>
    <row r="23" spans="1:38" x14ac:dyDescent="0.65">
      <c r="A23" s="54"/>
      <c r="B23" s="59">
        <f ca="1">B3+1</f>
        <v>2</v>
      </c>
      <c r="C23" s="123">
        <f>C3+7</f>
        <v>43108</v>
      </c>
      <c r="D23" s="124"/>
      <c r="E23" s="124"/>
      <c r="F23" s="125"/>
      <c r="G23" s="123">
        <f>C23+1</f>
        <v>43109</v>
      </c>
      <c r="H23" s="124"/>
      <c r="I23" s="124"/>
      <c r="J23" s="125"/>
      <c r="K23" s="123">
        <f>G23+1</f>
        <v>43110</v>
      </c>
      <c r="L23" s="124"/>
      <c r="M23" s="124"/>
      <c r="N23" s="125"/>
      <c r="O23" s="123">
        <f>K23+1</f>
        <v>43111</v>
      </c>
      <c r="P23" s="124"/>
      <c r="Q23" s="124"/>
      <c r="R23" s="125"/>
      <c r="S23" s="123">
        <f>O23+1</f>
        <v>43112</v>
      </c>
      <c r="T23" s="124"/>
      <c r="U23" s="124"/>
      <c r="V23" s="125"/>
      <c r="W23" s="123">
        <f>S23+1</f>
        <v>43113</v>
      </c>
      <c r="X23" s="124"/>
      <c r="Y23" s="124"/>
      <c r="Z23" s="125"/>
      <c r="AA23" s="123">
        <f>W23+1</f>
        <v>43114</v>
      </c>
      <c r="AB23" s="124"/>
      <c r="AC23" s="124"/>
      <c r="AD23" s="125"/>
      <c r="AE23" s="2"/>
      <c r="AF23" s="2"/>
      <c r="AG23" s="2"/>
      <c r="AH23" s="2"/>
      <c r="AI23" s="2"/>
      <c r="AJ23" s="2"/>
      <c r="AK23" s="2"/>
    </row>
    <row r="24" spans="1:38" x14ac:dyDescent="0.65">
      <c r="A24" s="11"/>
      <c r="B24" s="17" t="s">
        <v>9</v>
      </c>
      <c r="C24" s="23">
        <v>0</v>
      </c>
      <c r="D24" s="23">
        <v>0.29166666666666669</v>
      </c>
      <c r="E24" s="24">
        <v>0.58333333333333337</v>
      </c>
      <c r="F24" s="24">
        <v>0.83333333333333337</v>
      </c>
      <c r="G24" s="21">
        <v>0</v>
      </c>
      <c r="H24" s="21">
        <v>0.29166666666666669</v>
      </c>
      <c r="I24" s="22">
        <v>0.58333333333333337</v>
      </c>
      <c r="J24" s="22">
        <v>0.83333333333333337</v>
      </c>
      <c r="K24" s="23">
        <v>0</v>
      </c>
      <c r="L24" s="23">
        <v>0.29166666666666669</v>
      </c>
      <c r="M24" s="24">
        <v>0.58333333333333337</v>
      </c>
      <c r="N24" s="24">
        <v>0.83333333333333337</v>
      </c>
      <c r="O24" s="21">
        <v>0</v>
      </c>
      <c r="P24" s="21">
        <v>0.29166666666666669</v>
      </c>
      <c r="Q24" s="22">
        <v>0.58333333333333337</v>
      </c>
      <c r="R24" s="22">
        <v>0.83333333333333337</v>
      </c>
      <c r="S24" s="23">
        <v>0</v>
      </c>
      <c r="T24" s="23">
        <v>0.29166666666666669</v>
      </c>
      <c r="U24" s="24">
        <v>0.58333333333333337</v>
      </c>
      <c r="V24" s="24">
        <v>0.83333333333333337</v>
      </c>
      <c r="W24" s="21">
        <v>0</v>
      </c>
      <c r="X24" s="21">
        <v>0.29166666666666669</v>
      </c>
      <c r="Y24" s="22">
        <v>0.58333333333333337</v>
      </c>
      <c r="Z24" s="22">
        <v>0.83333333333333337</v>
      </c>
      <c r="AA24" s="23">
        <v>0</v>
      </c>
      <c r="AB24" s="23">
        <v>0.29166666666666669</v>
      </c>
      <c r="AC24" s="24">
        <v>0.58333333333333337</v>
      </c>
      <c r="AD24" s="24">
        <v>0.83333333333333337</v>
      </c>
      <c r="AE24" s="2"/>
      <c r="AF24" s="2"/>
      <c r="AG24" s="2"/>
      <c r="AH24" s="2"/>
      <c r="AI24" s="2"/>
      <c r="AJ24" s="2"/>
      <c r="AK24" s="2"/>
    </row>
    <row r="25" spans="1:38" x14ac:dyDescent="0.65">
      <c r="A25" s="11"/>
      <c r="B25" s="17" t="s">
        <v>7</v>
      </c>
      <c r="C25" s="24">
        <v>0.29166666666666669</v>
      </c>
      <c r="D25" s="24">
        <v>0.58333333333333337</v>
      </c>
      <c r="E25" s="24">
        <v>0.83333333333333337</v>
      </c>
      <c r="F25" s="24">
        <v>1</v>
      </c>
      <c r="G25" s="22">
        <v>0.29166666666666669</v>
      </c>
      <c r="H25" s="22">
        <v>0.58333333333333337</v>
      </c>
      <c r="I25" s="22">
        <v>0.83333333333333337</v>
      </c>
      <c r="J25" s="22">
        <v>1</v>
      </c>
      <c r="K25" s="24">
        <v>0.29166666666666669</v>
      </c>
      <c r="L25" s="24">
        <v>0.58333333333333337</v>
      </c>
      <c r="M25" s="24">
        <v>0.83333333333333337</v>
      </c>
      <c r="N25" s="24">
        <v>1</v>
      </c>
      <c r="O25" s="22">
        <v>0.29166666666666669</v>
      </c>
      <c r="P25" s="22">
        <v>0.58333333333333337</v>
      </c>
      <c r="Q25" s="22">
        <v>0.83333333333333337</v>
      </c>
      <c r="R25" s="22">
        <v>1</v>
      </c>
      <c r="S25" s="24">
        <v>0.29166666666666669</v>
      </c>
      <c r="T25" s="24">
        <v>0.58333333333333337</v>
      </c>
      <c r="U25" s="24">
        <v>0.83333333333333337</v>
      </c>
      <c r="V25" s="24">
        <v>1</v>
      </c>
      <c r="W25" s="22">
        <v>0.29166666666666669</v>
      </c>
      <c r="X25" s="22">
        <v>0.58333333333333337</v>
      </c>
      <c r="Y25" s="22">
        <v>0.83333333333333337</v>
      </c>
      <c r="Z25" s="22">
        <v>1</v>
      </c>
      <c r="AA25" s="24">
        <v>0.29166666666666669</v>
      </c>
      <c r="AB25" s="24">
        <v>0.58333333333333337</v>
      </c>
      <c r="AC25" s="24">
        <v>0.83333333333333337</v>
      </c>
      <c r="AD25" s="24">
        <v>1</v>
      </c>
      <c r="AE25" s="2"/>
      <c r="AF25" s="2"/>
      <c r="AG25" s="2"/>
      <c r="AH25" s="2"/>
      <c r="AI25" s="2"/>
      <c r="AJ25" s="2"/>
      <c r="AK25" s="2"/>
    </row>
    <row r="26" spans="1:38" x14ac:dyDescent="0.65">
      <c r="A26" s="11"/>
      <c r="B26" s="45"/>
      <c r="C26" s="46"/>
      <c r="D26" s="46"/>
      <c r="E26" s="46"/>
      <c r="F26" s="47"/>
      <c r="G26" s="45"/>
      <c r="H26" s="45"/>
      <c r="I26" s="45"/>
      <c r="J26" s="45"/>
      <c r="K26" s="48"/>
      <c r="L26" s="48"/>
      <c r="M26" s="48"/>
      <c r="N26" s="48"/>
      <c r="O26" s="45"/>
      <c r="P26" s="45"/>
      <c r="Q26" s="45"/>
      <c r="R26" s="45"/>
      <c r="S26" s="48"/>
      <c r="T26" s="48"/>
      <c r="U26" s="48"/>
      <c r="V26" s="48"/>
      <c r="W26" s="45"/>
      <c r="X26" s="45"/>
      <c r="Y26" s="45"/>
      <c r="Z26" s="45"/>
      <c r="AA26" s="48"/>
      <c r="AB26" s="48"/>
      <c r="AC26" s="48"/>
      <c r="AD26" s="49"/>
      <c r="AE26" s="2"/>
      <c r="AF26" s="2"/>
      <c r="AG26" s="2"/>
      <c r="AH26" s="2"/>
      <c r="AI26" s="2"/>
      <c r="AJ26" s="2"/>
      <c r="AK26" s="2"/>
    </row>
    <row r="27" spans="1:38" x14ac:dyDescent="0.65">
      <c r="A27" s="11"/>
      <c r="B27" s="28"/>
      <c r="C27" s="44"/>
      <c r="D27" s="44"/>
      <c r="E27" s="44"/>
      <c r="F27" s="44"/>
      <c r="G27" s="28"/>
      <c r="H27" s="28"/>
      <c r="I27" s="28"/>
      <c r="J27" s="28"/>
      <c r="K27" s="33"/>
      <c r="L27" s="33"/>
      <c r="M27" s="33"/>
      <c r="N27" s="33"/>
      <c r="O27" s="28"/>
      <c r="P27" s="28"/>
      <c r="Q27" s="28"/>
      <c r="R27" s="28"/>
      <c r="S27" s="33"/>
      <c r="T27" s="33"/>
      <c r="U27" s="33"/>
      <c r="V27" s="33"/>
      <c r="W27" s="28"/>
      <c r="X27" s="28"/>
      <c r="Y27" s="28"/>
      <c r="Z27" s="28"/>
      <c r="AA27" s="33"/>
      <c r="AB27" s="33"/>
      <c r="AC27" s="33"/>
      <c r="AD27" s="34"/>
      <c r="AE27" s="2"/>
      <c r="AF27" s="2"/>
      <c r="AG27" s="2"/>
      <c r="AH27" s="2"/>
      <c r="AI27" s="2"/>
      <c r="AJ27" s="2"/>
      <c r="AK27" s="2"/>
      <c r="AL27" s="2"/>
    </row>
    <row r="28" spans="1:38" x14ac:dyDescent="0.65">
      <c r="A28" s="11"/>
      <c r="B28" s="45"/>
      <c r="C28" s="46"/>
      <c r="D28" s="46"/>
      <c r="E28" s="46"/>
      <c r="F28" s="47"/>
      <c r="G28" s="45"/>
      <c r="H28" s="45"/>
      <c r="I28" s="45"/>
      <c r="J28" s="45"/>
      <c r="K28" s="48"/>
      <c r="L28" s="48"/>
      <c r="M28" s="48"/>
      <c r="N28" s="48"/>
      <c r="O28" s="45"/>
      <c r="P28" s="45"/>
      <c r="Q28" s="45"/>
      <c r="R28" s="45"/>
      <c r="S28" s="48"/>
      <c r="T28" s="48"/>
      <c r="U28" s="48"/>
      <c r="V28" s="48"/>
      <c r="W28" s="45"/>
      <c r="X28" s="45"/>
      <c r="Y28" s="45"/>
      <c r="Z28" s="45"/>
      <c r="AA28" s="48"/>
      <c r="AB28" s="48"/>
      <c r="AC28" s="48"/>
      <c r="AD28" s="49"/>
      <c r="AE28" s="2"/>
      <c r="AF28" s="2"/>
      <c r="AG28" s="2"/>
      <c r="AH28" s="2"/>
      <c r="AI28" s="2"/>
      <c r="AJ28" s="2"/>
      <c r="AK28" s="2"/>
      <c r="AL28" s="2"/>
    </row>
    <row r="29" spans="1:38" x14ac:dyDescent="0.65">
      <c r="A29" s="11"/>
      <c r="B29" s="28"/>
      <c r="C29" s="44"/>
      <c r="D29" s="44"/>
      <c r="E29" s="44"/>
      <c r="F29" s="44"/>
      <c r="G29" s="28"/>
      <c r="H29" s="28"/>
      <c r="I29" s="28"/>
      <c r="J29" s="28"/>
      <c r="K29" s="33"/>
      <c r="L29" s="33"/>
      <c r="M29" s="33"/>
      <c r="N29" s="33"/>
      <c r="O29" s="28"/>
      <c r="P29" s="28"/>
      <c r="Q29" s="28"/>
      <c r="R29" s="28"/>
      <c r="S29" s="33"/>
      <c r="T29" s="33"/>
      <c r="U29" s="33"/>
      <c r="V29" s="33"/>
      <c r="W29" s="28"/>
      <c r="X29" s="28"/>
      <c r="Y29" s="28"/>
      <c r="Z29" s="28"/>
      <c r="AA29" s="33"/>
      <c r="AB29" s="33"/>
      <c r="AC29" s="33"/>
      <c r="AD29" s="34"/>
      <c r="AE29" s="2"/>
      <c r="AF29" s="2"/>
      <c r="AG29" s="2"/>
      <c r="AH29" s="2"/>
      <c r="AI29" s="2"/>
      <c r="AJ29" s="2"/>
      <c r="AK29" s="2"/>
      <c r="AL29" s="2"/>
    </row>
    <row r="30" spans="1:38" x14ac:dyDescent="0.65">
      <c r="A30" s="11"/>
      <c r="B30" s="45"/>
      <c r="C30" s="46"/>
      <c r="D30" s="46"/>
      <c r="E30" s="46"/>
      <c r="F30" s="47"/>
      <c r="G30" s="45"/>
      <c r="H30" s="45"/>
      <c r="I30" s="45"/>
      <c r="J30" s="45"/>
      <c r="K30" s="48"/>
      <c r="L30" s="48"/>
      <c r="M30" s="48"/>
      <c r="N30" s="48"/>
      <c r="O30" s="45"/>
      <c r="P30" s="45"/>
      <c r="Q30" s="45"/>
      <c r="R30" s="45"/>
      <c r="S30" s="48"/>
      <c r="T30" s="48"/>
      <c r="U30" s="48"/>
      <c r="V30" s="48"/>
      <c r="W30" s="45"/>
      <c r="X30" s="45"/>
      <c r="Y30" s="45"/>
      <c r="Z30" s="45"/>
      <c r="AA30" s="48"/>
      <c r="AB30" s="48"/>
      <c r="AC30" s="48"/>
      <c r="AD30" s="49"/>
      <c r="AE30" s="2"/>
      <c r="AF30" s="2"/>
      <c r="AG30" s="2"/>
      <c r="AH30" s="2"/>
      <c r="AI30" s="2"/>
      <c r="AJ30" s="2"/>
      <c r="AK30" s="2"/>
      <c r="AL30" s="2"/>
    </row>
    <row r="31" spans="1:38" x14ac:dyDescent="0.65">
      <c r="A31" s="11"/>
      <c r="B31" s="28"/>
      <c r="C31" s="44"/>
      <c r="D31" s="44"/>
      <c r="E31" s="44"/>
      <c r="F31" s="44"/>
      <c r="G31" s="28"/>
      <c r="H31" s="28"/>
      <c r="I31" s="28"/>
      <c r="J31" s="28"/>
      <c r="K31" s="33"/>
      <c r="L31" s="33"/>
      <c r="M31" s="33"/>
      <c r="N31" s="33"/>
      <c r="O31" s="28"/>
      <c r="P31" s="28"/>
      <c r="Q31" s="28"/>
      <c r="R31" s="28"/>
      <c r="S31" s="33"/>
      <c r="T31" s="33"/>
      <c r="U31" s="33"/>
      <c r="V31" s="33"/>
      <c r="W31" s="28"/>
      <c r="X31" s="28"/>
      <c r="Y31" s="28"/>
      <c r="Z31" s="28"/>
      <c r="AA31" s="33"/>
      <c r="AB31" s="33"/>
      <c r="AC31" s="33"/>
      <c r="AD31" s="34"/>
      <c r="AE31" s="2"/>
      <c r="AF31" s="2"/>
      <c r="AG31" s="2"/>
      <c r="AH31" s="2"/>
      <c r="AI31" s="2"/>
      <c r="AJ31" s="2"/>
      <c r="AK31" s="2"/>
      <c r="AL31" s="2"/>
    </row>
    <row r="32" spans="1:38" x14ac:dyDescent="0.65">
      <c r="A32" s="11"/>
      <c r="B32" s="45"/>
      <c r="C32" s="46"/>
      <c r="D32" s="46"/>
      <c r="E32" s="46"/>
      <c r="F32" s="47"/>
      <c r="G32" s="45"/>
      <c r="H32" s="45"/>
      <c r="I32" s="45"/>
      <c r="J32" s="45"/>
      <c r="K32" s="48"/>
      <c r="L32" s="48"/>
      <c r="M32" s="48"/>
      <c r="N32" s="48"/>
      <c r="O32" s="45"/>
      <c r="P32" s="45"/>
      <c r="Q32" s="45"/>
      <c r="R32" s="45"/>
      <c r="S32" s="48"/>
      <c r="T32" s="48"/>
      <c r="U32" s="48"/>
      <c r="V32" s="48"/>
      <c r="W32" s="45"/>
      <c r="X32" s="45"/>
      <c r="Y32" s="45"/>
      <c r="Z32" s="45"/>
      <c r="AA32" s="48"/>
      <c r="AB32" s="48"/>
      <c r="AC32" s="48"/>
      <c r="AD32" s="49"/>
      <c r="AE32" s="2"/>
      <c r="AF32" s="2"/>
      <c r="AG32" s="2"/>
      <c r="AH32" s="2"/>
      <c r="AI32" s="2"/>
      <c r="AJ32" s="2"/>
      <c r="AK32" s="2"/>
      <c r="AL32" s="2"/>
    </row>
    <row r="33" spans="1:30" x14ac:dyDescent="0.65">
      <c r="A33" s="11"/>
      <c r="B33" s="28"/>
      <c r="C33" s="44"/>
      <c r="D33" s="44"/>
      <c r="E33" s="44"/>
      <c r="F33" s="44"/>
      <c r="G33" s="28"/>
      <c r="H33" s="28"/>
      <c r="I33" s="28"/>
      <c r="J33" s="28"/>
      <c r="K33" s="33"/>
      <c r="L33" s="33"/>
      <c r="M33" s="33"/>
      <c r="N33" s="33"/>
      <c r="O33" s="28"/>
      <c r="P33" s="28"/>
      <c r="Q33" s="28"/>
      <c r="R33" s="28"/>
      <c r="S33" s="33"/>
      <c r="T33" s="33"/>
      <c r="U33" s="33"/>
      <c r="V33" s="33"/>
      <c r="W33" s="28"/>
      <c r="X33" s="28"/>
      <c r="Y33" s="28"/>
      <c r="Z33" s="28"/>
      <c r="AA33" s="33"/>
      <c r="AB33" s="33"/>
      <c r="AC33" s="33"/>
      <c r="AD33" s="34"/>
    </row>
    <row r="34" spans="1:30" x14ac:dyDescent="0.65">
      <c r="A34" s="11"/>
      <c r="B34" s="45"/>
      <c r="C34" s="46"/>
      <c r="D34" s="46"/>
      <c r="E34" s="46"/>
      <c r="F34" s="47"/>
      <c r="G34" s="45"/>
      <c r="H34" s="45"/>
      <c r="I34" s="45"/>
      <c r="J34" s="45"/>
      <c r="K34" s="48"/>
      <c r="L34" s="48"/>
      <c r="M34" s="48"/>
      <c r="N34" s="48"/>
      <c r="O34" s="45"/>
      <c r="P34" s="45"/>
      <c r="Q34" s="45"/>
      <c r="R34" s="45"/>
      <c r="S34" s="48"/>
      <c r="T34" s="48"/>
      <c r="U34" s="48"/>
      <c r="V34" s="48"/>
      <c r="W34" s="45"/>
      <c r="X34" s="45"/>
      <c r="Y34" s="45"/>
      <c r="Z34" s="45"/>
      <c r="AA34" s="48"/>
      <c r="AB34" s="48"/>
      <c r="AC34" s="48"/>
      <c r="AD34" s="49"/>
    </row>
    <row r="35" spans="1:30" x14ac:dyDescent="0.65">
      <c r="A35" s="11"/>
      <c r="B35" s="28"/>
      <c r="C35" s="44"/>
      <c r="D35" s="44"/>
      <c r="E35" s="44"/>
      <c r="F35" s="44"/>
      <c r="G35" s="28"/>
      <c r="H35" s="28"/>
      <c r="I35" s="28"/>
      <c r="J35" s="28"/>
      <c r="K35" s="33"/>
      <c r="L35" s="33"/>
      <c r="M35" s="33"/>
      <c r="N35" s="33"/>
      <c r="O35" s="28"/>
      <c r="P35" s="28"/>
      <c r="Q35" s="28"/>
      <c r="R35" s="28"/>
      <c r="S35" s="33"/>
      <c r="T35" s="33"/>
      <c r="U35" s="33"/>
      <c r="V35" s="33"/>
      <c r="W35" s="28"/>
      <c r="X35" s="28"/>
      <c r="Y35" s="28"/>
      <c r="Z35" s="28"/>
      <c r="AA35" s="33"/>
      <c r="AB35" s="33"/>
      <c r="AC35" s="33"/>
      <c r="AD35" s="34"/>
    </row>
    <row r="36" spans="1:30" x14ac:dyDescent="0.65">
      <c r="A36" s="11"/>
      <c r="B36" s="45"/>
      <c r="C36" s="46"/>
      <c r="D36" s="46"/>
      <c r="E36" s="46"/>
      <c r="F36" s="47"/>
      <c r="G36" s="45"/>
      <c r="H36" s="45"/>
      <c r="I36" s="45"/>
      <c r="J36" s="45"/>
      <c r="K36" s="48"/>
      <c r="L36" s="48"/>
      <c r="M36" s="48"/>
      <c r="N36" s="48"/>
      <c r="O36" s="45"/>
      <c r="P36" s="45"/>
      <c r="Q36" s="45"/>
      <c r="R36" s="45"/>
      <c r="S36" s="48"/>
      <c r="T36" s="48"/>
      <c r="U36" s="48"/>
      <c r="V36" s="48"/>
      <c r="W36" s="45"/>
      <c r="X36" s="45"/>
      <c r="Y36" s="45"/>
      <c r="Z36" s="45"/>
      <c r="AA36" s="48"/>
      <c r="AB36" s="48"/>
      <c r="AC36" s="48"/>
      <c r="AD36" s="49"/>
    </row>
    <row r="37" spans="1:30" x14ac:dyDescent="0.65">
      <c r="A37" s="11"/>
      <c r="B37" s="28"/>
      <c r="C37" s="44"/>
      <c r="D37" s="44"/>
      <c r="E37" s="44"/>
      <c r="F37" s="44"/>
      <c r="G37" s="28"/>
      <c r="H37" s="28"/>
      <c r="I37" s="28"/>
      <c r="J37" s="28"/>
      <c r="K37" s="33"/>
      <c r="L37" s="33"/>
      <c r="M37" s="33"/>
      <c r="N37" s="33"/>
      <c r="O37" s="28"/>
      <c r="P37" s="28"/>
      <c r="Q37" s="28"/>
      <c r="R37" s="28"/>
      <c r="S37" s="33"/>
      <c r="T37" s="33"/>
      <c r="U37" s="33"/>
      <c r="V37" s="33"/>
      <c r="W37" s="28"/>
      <c r="X37" s="28"/>
      <c r="Y37" s="28"/>
      <c r="Z37" s="28"/>
      <c r="AA37" s="33"/>
      <c r="AB37" s="33"/>
      <c r="AC37" s="33"/>
      <c r="AD37" s="34"/>
    </row>
    <row r="38" spans="1:30" x14ac:dyDescent="0.65">
      <c r="A38" s="11"/>
      <c r="B38" s="45"/>
      <c r="C38" s="46"/>
      <c r="D38" s="46"/>
      <c r="E38" s="46"/>
      <c r="F38" s="47"/>
      <c r="G38" s="45"/>
      <c r="H38" s="45"/>
      <c r="I38" s="45"/>
      <c r="J38" s="45"/>
      <c r="K38" s="48"/>
      <c r="L38" s="48"/>
      <c r="M38" s="48"/>
      <c r="N38" s="48"/>
      <c r="O38" s="45"/>
      <c r="P38" s="45"/>
      <c r="Q38" s="45"/>
      <c r="R38" s="45"/>
      <c r="S38" s="48"/>
      <c r="T38" s="48"/>
      <c r="U38" s="48"/>
      <c r="V38" s="48"/>
      <c r="W38" s="45"/>
      <c r="X38" s="45"/>
      <c r="Y38" s="45"/>
      <c r="Z38" s="45"/>
      <c r="AA38" s="48"/>
      <c r="AB38" s="48"/>
      <c r="AC38" s="48"/>
      <c r="AD38" s="49"/>
    </row>
    <row r="39" spans="1:30" x14ac:dyDescent="0.65">
      <c r="A39" s="11"/>
      <c r="B39" s="28"/>
      <c r="C39" s="44"/>
      <c r="D39" s="44"/>
      <c r="E39" s="44"/>
      <c r="F39" s="44"/>
      <c r="G39" s="28"/>
      <c r="H39" s="28"/>
      <c r="I39" s="28"/>
      <c r="J39" s="28"/>
      <c r="K39" s="33"/>
      <c r="L39" s="33"/>
      <c r="M39" s="33"/>
      <c r="N39" s="33"/>
      <c r="O39" s="28"/>
      <c r="P39" s="28"/>
      <c r="Q39" s="28"/>
      <c r="R39" s="28"/>
      <c r="S39" s="33"/>
      <c r="T39" s="33"/>
      <c r="U39" s="33"/>
      <c r="V39" s="33"/>
      <c r="W39" s="28"/>
      <c r="X39" s="28"/>
      <c r="Y39" s="28"/>
      <c r="Z39" s="28"/>
      <c r="AA39" s="33"/>
      <c r="AB39" s="33"/>
      <c r="AC39" s="33"/>
      <c r="AD39" s="34"/>
    </row>
    <row r="40" spans="1:30" x14ac:dyDescent="0.65">
      <c r="A40" s="11"/>
      <c r="B40" s="45"/>
      <c r="C40" s="46"/>
      <c r="D40" s="46"/>
      <c r="E40" s="46"/>
      <c r="F40" s="47"/>
      <c r="G40" s="45"/>
      <c r="H40" s="45"/>
      <c r="I40" s="45"/>
      <c r="J40" s="45"/>
      <c r="K40" s="48"/>
      <c r="L40" s="48"/>
      <c r="M40" s="48"/>
      <c r="N40" s="48"/>
      <c r="O40" s="45"/>
      <c r="P40" s="45"/>
      <c r="Q40" s="45"/>
      <c r="R40" s="45"/>
      <c r="S40" s="48"/>
      <c r="T40" s="48"/>
      <c r="U40" s="48"/>
      <c r="V40" s="48"/>
      <c r="W40" s="45"/>
      <c r="X40" s="45"/>
      <c r="Y40" s="45"/>
      <c r="Z40" s="45"/>
      <c r="AA40" s="48"/>
      <c r="AB40" s="48"/>
      <c r="AC40" s="48"/>
      <c r="AD40" s="49"/>
    </row>
    <row r="41" spans="1:30" x14ac:dyDescent="0.65">
      <c r="A41" s="11"/>
      <c r="B41" s="28"/>
      <c r="C41" s="44"/>
      <c r="D41" s="44"/>
      <c r="E41" s="44"/>
      <c r="F41" s="44"/>
      <c r="G41" s="28"/>
      <c r="H41" s="28"/>
      <c r="I41" s="28"/>
      <c r="J41" s="28"/>
      <c r="K41" s="33"/>
      <c r="L41" s="33"/>
      <c r="M41" s="33"/>
      <c r="N41" s="33"/>
      <c r="O41" s="28"/>
      <c r="P41" s="28"/>
      <c r="Q41" s="28"/>
      <c r="R41" s="28"/>
      <c r="S41" s="33"/>
      <c r="T41" s="33"/>
      <c r="U41" s="33"/>
      <c r="V41" s="33"/>
      <c r="W41" s="28"/>
      <c r="X41" s="28"/>
      <c r="Y41" s="28"/>
      <c r="Z41" s="28"/>
      <c r="AA41" s="33"/>
      <c r="AB41" s="33"/>
      <c r="AC41" s="33"/>
      <c r="AD41" s="34"/>
    </row>
    <row r="42" spans="1:30" ht="22.5" x14ac:dyDescent="0.9">
      <c r="A42" s="11"/>
      <c r="B42" s="18"/>
      <c r="C42" s="2"/>
      <c r="D42" s="2"/>
      <c r="E42" s="2"/>
      <c r="F42" s="2"/>
      <c r="G42" s="15"/>
      <c r="H42" s="16"/>
      <c r="I42" s="16"/>
      <c r="J42" s="16"/>
      <c r="K42" s="16"/>
      <c r="L42" s="16"/>
      <c r="M42" s="16"/>
      <c r="N42" s="16" t="str">
        <f>"Semaine du "&amp;TEXT(C43,"jj/mm")&amp;" au "&amp;TEXT(C43+6,"jj/mm aaaa")</f>
        <v>Semaine du 15/01 au 21/01 2018</v>
      </c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</row>
    <row r="43" spans="1:30" x14ac:dyDescent="0.65">
      <c r="A43" s="54"/>
      <c r="B43" s="59">
        <f ca="1">B23+1</f>
        <v>3</v>
      </c>
      <c r="C43" s="123">
        <f>C23+7</f>
        <v>43115</v>
      </c>
      <c r="D43" s="124"/>
      <c r="E43" s="124"/>
      <c r="F43" s="125"/>
      <c r="G43" s="123">
        <f>C43+1</f>
        <v>43116</v>
      </c>
      <c r="H43" s="124"/>
      <c r="I43" s="124"/>
      <c r="J43" s="125"/>
      <c r="K43" s="123">
        <f>G43+1</f>
        <v>43117</v>
      </c>
      <c r="L43" s="124"/>
      <c r="M43" s="124"/>
      <c r="N43" s="125"/>
      <c r="O43" s="123">
        <f>K43+1</f>
        <v>43118</v>
      </c>
      <c r="P43" s="124"/>
      <c r="Q43" s="124"/>
      <c r="R43" s="125"/>
      <c r="S43" s="123">
        <f>O43+1</f>
        <v>43119</v>
      </c>
      <c r="T43" s="124"/>
      <c r="U43" s="124"/>
      <c r="V43" s="125"/>
      <c r="W43" s="123">
        <f>S43+1</f>
        <v>43120</v>
      </c>
      <c r="X43" s="124"/>
      <c r="Y43" s="124"/>
      <c r="Z43" s="125"/>
      <c r="AA43" s="123">
        <f>W43+1</f>
        <v>43121</v>
      </c>
      <c r="AB43" s="124"/>
      <c r="AC43" s="124"/>
      <c r="AD43" s="125"/>
    </row>
    <row r="44" spans="1:30" x14ac:dyDescent="0.65">
      <c r="A44" s="11"/>
      <c r="B44" s="17" t="s">
        <v>9</v>
      </c>
      <c r="C44" s="21">
        <v>0</v>
      </c>
      <c r="D44" s="21">
        <v>0.29166666666666669</v>
      </c>
      <c r="E44" s="22">
        <v>0.58333333333333337</v>
      </c>
      <c r="F44" s="22">
        <v>0.83333333333333337</v>
      </c>
      <c r="G44" s="23">
        <v>0</v>
      </c>
      <c r="H44" s="23">
        <v>0.29166666666666669</v>
      </c>
      <c r="I44" s="24">
        <v>0.58333333333333337</v>
      </c>
      <c r="J44" s="24">
        <v>0.83333333333333337</v>
      </c>
      <c r="K44" s="21">
        <v>0</v>
      </c>
      <c r="L44" s="21">
        <v>0.29166666666666669</v>
      </c>
      <c r="M44" s="22">
        <v>0.58333333333333337</v>
      </c>
      <c r="N44" s="22">
        <v>0.83333333333333337</v>
      </c>
      <c r="O44" s="23">
        <v>0</v>
      </c>
      <c r="P44" s="23">
        <v>0.29166666666666669</v>
      </c>
      <c r="Q44" s="24">
        <v>0.58333333333333337</v>
      </c>
      <c r="R44" s="24">
        <v>0.83333333333333337</v>
      </c>
      <c r="S44" s="21">
        <v>0</v>
      </c>
      <c r="T44" s="21">
        <v>0.29166666666666669</v>
      </c>
      <c r="U44" s="22">
        <v>0.58333333333333337</v>
      </c>
      <c r="V44" s="22">
        <v>0.83333333333333337</v>
      </c>
      <c r="W44" s="23">
        <v>0</v>
      </c>
      <c r="X44" s="23">
        <v>0.29166666666666669</v>
      </c>
      <c r="Y44" s="24">
        <v>0.58333333333333337</v>
      </c>
      <c r="Z44" s="24">
        <v>0.83333333333333337</v>
      </c>
      <c r="AA44" s="21">
        <v>0</v>
      </c>
      <c r="AB44" s="21">
        <v>0.29166666666666669</v>
      </c>
      <c r="AC44" s="22">
        <v>0.58333333333333337</v>
      </c>
      <c r="AD44" s="22">
        <v>0.83333333333333337</v>
      </c>
    </row>
    <row r="45" spans="1:30" x14ac:dyDescent="0.65">
      <c r="B45" s="17" t="s">
        <v>7</v>
      </c>
      <c r="C45" s="22">
        <v>0.29166666666666669</v>
      </c>
      <c r="D45" s="22">
        <v>0.58333333333333337</v>
      </c>
      <c r="E45" s="22">
        <v>0.83333333333333337</v>
      </c>
      <c r="F45" s="22">
        <v>1</v>
      </c>
      <c r="G45" s="24">
        <v>0.29166666666666669</v>
      </c>
      <c r="H45" s="24">
        <v>0.58333333333333337</v>
      </c>
      <c r="I45" s="24">
        <v>0.83333333333333337</v>
      </c>
      <c r="J45" s="24">
        <v>1</v>
      </c>
      <c r="K45" s="22">
        <v>0.29166666666666669</v>
      </c>
      <c r="L45" s="22">
        <v>0.58333333333333337</v>
      </c>
      <c r="M45" s="22">
        <v>0.83333333333333337</v>
      </c>
      <c r="N45" s="22">
        <v>1</v>
      </c>
      <c r="O45" s="24">
        <v>0.29166666666666669</v>
      </c>
      <c r="P45" s="24">
        <v>0.58333333333333337</v>
      </c>
      <c r="Q45" s="24">
        <v>0.83333333333333337</v>
      </c>
      <c r="R45" s="24">
        <v>1</v>
      </c>
      <c r="S45" s="22">
        <v>0.29166666666666669</v>
      </c>
      <c r="T45" s="22">
        <v>0.58333333333333337</v>
      </c>
      <c r="U45" s="22">
        <v>0.83333333333333337</v>
      </c>
      <c r="V45" s="22">
        <v>1</v>
      </c>
      <c r="W45" s="24">
        <v>0.29166666666666669</v>
      </c>
      <c r="X45" s="24">
        <v>0.58333333333333337</v>
      </c>
      <c r="Y45" s="24">
        <v>0.83333333333333337</v>
      </c>
      <c r="Z45" s="24">
        <v>1</v>
      </c>
      <c r="AA45" s="22">
        <v>0.29166666666666669</v>
      </c>
      <c r="AB45" s="22">
        <v>0.58333333333333337</v>
      </c>
      <c r="AC45" s="22">
        <v>0.83333333333333337</v>
      </c>
      <c r="AD45" s="22">
        <v>1</v>
      </c>
    </row>
    <row r="46" spans="1:30" x14ac:dyDescent="0.65">
      <c r="B46" s="50"/>
      <c r="C46" s="51"/>
      <c r="D46" s="51"/>
      <c r="E46" s="51"/>
      <c r="F46" s="51"/>
      <c r="G46" s="50"/>
      <c r="H46" s="50"/>
      <c r="I46" s="50"/>
      <c r="J46" s="50"/>
      <c r="K46" s="52"/>
      <c r="L46" s="52"/>
      <c r="M46" s="52"/>
      <c r="N46" s="52"/>
      <c r="O46" s="50"/>
      <c r="P46" s="50"/>
      <c r="Q46" s="50"/>
      <c r="R46" s="50"/>
      <c r="S46" s="52"/>
      <c r="T46" s="52"/>
      <c r="U46" s="52"/>
      <c r="V46" s="52"/>
      <c r="W46" s="50"/>
      <c r="X46" s="50"/>
      <c r="Y46" s="50"/>
      <c r="Z46" s="50"/>
      <c r="AA46" s="52"/>
      <c r="AB46" s="52"/>
      <c r="AC46" s="52"/>
      <c r="AD46" s="52"/>
    </row>
    <row r="47" spans="1:30" x14ac:dyDescent="0.65">
      <c r="B47" s="35"/>
      <c r="C47" s="36"/>
      <c r="D47" s="36"/>
      <c r="E47" s="36"/>
      <c r="F47" s="37"/>
      <c r="G47" s="35"/>
      <c r="H47" s="35"/>
      <c r="I47" s="35"/>
      <c r="J47" s="35"/>
      <c r="K47" s="38"/>
      <c r="L47" s="38"/>
      <c r="M47" s="38"/>
      <c r="N47" s="38"/>
      <c r="O47" s="35"/>
      <c r="P47" s="35"/>
      <c r="Q47" s="35"/>
      <c r="R47" s="35"/>
      <c r="S47" s="38"/>
      <c r="T47" s="38"/>
      <c r="U47" s="38"/>
      <c r="V47" s="38"/>
      <c r="W47" s="35"/>
      <c r="X47" s="35"/>
      <c r="Y47" s="35"/>
      <c r="Z47" s="35"/>
      <c r="AA47" s="38"/>
      <c r="AB47" s="38"/>
      <c r="AC47" s="38"/>
      <c r="AD47" s="38"/>
    </row>
    <row r="48" spans="1:30" x14ac:dyDescent="0.65">
      <c r="B48" s="50"/>
      <c r="C48" s="51"/>
      <c r="D48" s="51"/>
      <c r="E48" s="51"/>
      <c r="F48" s="51"/>
      <c r="G48" s="50"/>
      <c r="H48" s="50"/>
      <c r="I48" s="50"/>
      <c r="J48" s="50"/>
      <c r="K48" s="52"/>
      <c r="L48" s="52"/>
      <c r="M48" s="52"/>
      <c r="N48" s="52"/>
      <c r="O48" s="50"/>
      <c r="P48" s="50"/>
      <c r="Q48" s="50"/>
      <c r="R48" s="50"/>
      <c r="S48" s="52"/>
      <c r="T48" s="52"/>
      <c r="U48" s="52"/>
      <c r="V48" s="52"/>
      <c r="W48" s="50"/>
      <c r="X48" s="50"/>
      <c r="Y48" s="50"/>
      <c r="Z48" s="50"/>
      <c r="AA48" s="52"/>
      <c r="AB48" s="52"/>
      <c r="AC48" s="52"/>
      <c r="AD48" s="52"/>
    </row>
    <row r="49" spans="1:30" x14ac:dyDescent="0.65">
      <c r="B49" s="35"/>
      <c r="C49" s="36"/>
      <c r="D49" s="36"/>
      <c r="E49" s="36"/>
      <c r="F49" s="37"/>
      <c r="G49" s="35"/>
      <c r="H49" s="35"/>
      <c r="I49" s="35"/>
      <c r="J49" s="35"/>
      <c r="K49" s="38"/>
      <c r="L49" s="38"/>
      <c r="M49" s="38"/>
      <c r="N49" s="38"/>
      <c r="O49" s="35"/>
      <c r="P49" s="35"/>
      <c r="Q49" s="35"/>
      <c r="R49" s="35"/>
      <c r="S49" s="38"/>
      <c r="T49" s="38"/>
      <c r="U49" s="38"/>
      <c r="V49" s="38"/>
      <c r="W49" s="35"/>
      <c r="X49" s="35"/>
      <c r="Y49" s="35"/>
      <c r="Z49" s="35"/>
      <c r="AA49" s="38"/>
      <c r="AB49" s="38"/>
      <c r="AC49" s="38"/>
      <c r="AD49" s="38"/>
    </row>
    <row r="50" spans="1:30" x14ac:dyDescent="0.65">
      <c r="B50" s="50"/>
      <c r="C50" s="51"/>
      <c r="D50" s="51"/>
      <c r="E50" s="51"/>
      <c r="F50" s="51"/>
      <c r="G50" s="50"/>
      <c r="H50" s="50"/>
      <c r="I50" s="50"/>
      <c r="J50" s="50"/>
      <c r="K50" s="52"/>
      <c r="L50" s="52"/>
      <c r="M50" s="52"/>
      <c r="N50" s="52"/>
      <c r="O50" s="50"/>
      <c r="P50" s="50"/>
      <c r="Q50" s="50"/>
      <c r="R50" s="50"/>
      <c r="S50" s="52"/>
      <c r="T50" s="52"/>
      <c r="U50" s="52"/>
      <c r="V50" s="52"/>
      <c r="W50" s="50"/>
      <c r="X50" s="50"/>
      <c r="Y50" s="50"/>
      <c r="Z50" s="50"/>
      <c r="AA50" s="52"/>
      <c r="AB50" s="52"/>
      <c r="AC50" s="52"/>
      <c r="AD50" s="52"/>
    </row>
    <row r="51" spans="1:30" x14ac:dyDescent="0.65">
      <c r="B51" s="35"/>
      <c r="C51" s="36"/>
      <c r="D51" s="36"/>
      <c r="E51" s="36"/>
      <c r="F51" s="37"/>
      <c r="G51" s="35"/>
      <c r="H51" s="35"/>
      <c r="I51" s="35"/>
      <c r="J51" s="35"/>
      <c r="K51" s="38"/>
      <c r="L51" s="38"/>
      <c r="M51" s="38"/>
      <c r="N51" s="38"/>
      <c r="O51" s="35"/>
      <c r="P51" s="35"/>
      <c r="Q51" s="35"/>
      <c r="R51" s="35"/>
      <c r="S51" s="38"/>
      <c r="T51" s="38"/>
      <c r="U51" s="38"/>
      <c r="V51" s="38"/>
      <c r="W51" s="35"/>
      <c r="X51" s="35"/>
      <c r="Y51" s="35"/>
      <c r="Z51" s="35"/>
      <c r="AA51" s="38"/>
      <c r="AB51" s="38"/>
      <c r="AC51" s="38"/>
      <c r="AD51" s="38"/>
    </row>
    <row r="52" spans="1:30" x14ac:dyDescent="0.65">
      <c r="B52" s="50"/>
      <c r="C52" s="51"/>
      <c r="D52" s="51"/>
      <c r="E52" s="51"/>
      <c r="F52" s="51"/>
      <c r="G52" s="50"/>
      <c r="H52" s="50"/>
      <c r="I52" s="50"/>
      <c r="J52" s="50"/>
      <c r="K52" s="52"/>
      <c r="L52" s="52"/>
      <c r="M52" s="52"/>
      <c r="N52" s="52"/>
      <c r="O52" s="50"/>
      <c r="P52" s="50"/>
      <c r="Q52" s="50"/>
      <c r="R52" s="50"/>
      <c r="S52" s="52"/>
      <c r="T52" s="52"/>
      <c r="U52" s="52"/>
      <c r="V52" s="52"/>
      <c r="W52" s="50"/>
      <c r="X52" s="50"/>
      <c r="Y52" s="50"/>
      <c r="Z52" s="50"/>
      <c r="AA52" s="52"/>
      <c r="AB52" s="52"/>
      <c r="AC52" s="52"/>
      <c r="AD52" s="52"/>
    </row>
    <row r="53" spans="1:30" x14ac:dyDescent="0.65">
      <c r="B53" s="35"/>
      <c r="C53" s="36"/>
      <c r="D53" s="36"/>
      <c r="E53" s="36"/>
      <c r="F53" s="37"/>
      <c r="G53" s="35"/>
      <c r="H53" s="35"/>
      <c r="I53" s="35"/>
      <c r="J53" s="35"/>
      <c r="K53" s="38"/>
      <c r="L53" s="38"/>
      <c r="M53" s="38"/>
      <c r="N53" s="38"/>
      <c r="O53" s="35"/>
      <c r="P53" s="35"/>
      <c r="Q53" s="35"/>
      <c r="R53" s="35"/>
      <c r="S53" s="38"/>
      <c r="T53" s="38"/>
      <c r="U53" s="38"/>
      <c r="V53" s="38"/>
      <c r="W53" s="35"/>
      <c r="X53" s="35"/>
      <c r="Y53" s="35"/>
      <c r="Z53" s="35"/>
      <c r="AA53" s="38"/>
      <c r="AB53" s="38"/>
      <c r="AC53" s="38"/>
      <c r="AD53" s="38"/>
    </row>
    <row r="54" spans="1:30" x14ac:dyDescent="0.65">
      <c r="B54" s="50"/>
      <c r="C54" s="51"/>
      <c r="D54" s="51"/>
      <c r="E54" s="51"/>
      <c r="F54" s="51"/>
      <c r="G54" s="50"/>
      <c r="H54" s="50"/>
      <c r="I54" s="50"/>
      <c r="J54" s="50"/>
      <c r="K54" s="52"/>
      <c r="L54" s="52"/>
      <c r="M54" s="52"/>
      <c r="N54" s="52"/>
      <c r="O54" s="50"/>
      <c r="P54" s="50"/>
      <c r="Q54" s="50"/>
      <c r="R54" s="50"/>
      <c r="S54" s="52"/>
      <c r="T54" s="52"/>
      <c r="U54" s="52"/>
      <c r="V54" s="52"/>
      <c r="W54" s="50"/>
      <c r="X54" s="50"/>
      <c r="Y54" s="50"/>
      <c r="Z54" s="50"/>
      <c r="AA54" s="52"/>
      <c r="AB54" s="52"/>
      <c r="AC54" s="52"/>
      <c r="AD54" s="52"/>
    </row>
    <row r="55" spans="1:30" x14ac:dyDescent="0.65">
      <c r="B55" s="35"/>
      <c r="C55" s="36"/>
      <c r="D55" s="36"/>
      <c r="E55" s="36"/>
      <c r="F55" s="37"/>
      <c r="G55" s="35"/>
      <c r="H55" s="35"/>
      <c r="I55" s="35"/>
      <c r="J55" s="35"/>
      <c r="K55" s="38"/>
      <c r="L55" s="38"/>
      <c r="M55" s="38"/>
      <c r="N55" s="38"/>
      <c r="O55" s="35"/>
      <c r="P55" s="35"/>
      <c r="Q55" s="35"/>
      <c r="R55" s="35"/>
      <c r="S55" s="38"/>
      <c r="T55" s="38"/>
      <c r="U55" s="38"/>
      <c r="V55" s="38"/>
      <c r="W55" s="35"/>
      <c r="X55" s="35"/>
      <c r="Y55" s="35"/>
      <c r="Z55" s="35"/>
      <c r="AA55" s="38"/>
      <c r="AB55" s="38"/>
      <c r="AC55" s="38"/>
      <c r="AD55" s="38"/>
    </row>
    <row r="56" spans="1:30" x14ac:dyDescent="0.65">
      <c r="B56" s="50"/>
      <c r="C56" s="51"/>
      <c r="D56" s="51"/>
      <c r="E56" s="51"/>
      <c r="F56" s="51"/>
      <c r="G56" s="50"/>
      <c r="H56" s="50"/>
      <c r="I56" s="50"/>
      <c r="J56" s="50"/>
      <c r="K56" s="52"/>
      <c r="L56" s="52"/>
      <c r="M56" s="52"/>
      <c r="N56" s="52"/>
      <c r="O56" s="50"/>
      <c r="P56" s="50"/>
      <c r="Q56" s="50"/>
      <c r="R56" s="50"/>
      <c r="S56" s="52"/>
      <c r="T56" s="52"/>
      <c r="U56" s="52"/>
      <c r="V56" s="52"/>
      <c r="W56" s="50"/>
      <c r="X56" s="50"/>
      <c r="Y56" s="50"/>
      <c r="Z56" s="50"/>
      <c r="AA56" s="52"/>
      <c r="AB56" s="52"/>
      <c r="AC56" s="52"/>
      <c r="AD56" s="52"/>
    </row>
    <row r="57" spans="1:30" x14ac:dyDescent="0.65">
      <c r="B57" s="35"/>
      <c r="C57" s="36"/>
      <c r="D57" s="36"/>
      <c r="E57" s="36"/>
      <c r="F57" s="37"/>
      <c r="G57" s="35"/>
      <c r="H57" s="35"/>
      <c r="I57" s="35"/>
      <c r="J57" s="35"/>
      <c r="K57" s="38"/>
      <c r="L57" s="38"/>
      <c r="M57" s="38"/>
      <c r="N57" s="38"/>
      <c r="O57" s="35"/>
      <c r="P57" s="35"/>
      <c r="Q57" s="35"/>
      <c r="R57" s="35"/>
      <c r="S57" s="38"/>
      <c r="T57" s="38"/>
      <c r="U57" s="38"/>
      <c r="V57" s="38"/>
      <c r="W57" s="35"/>
      <c r="X57" s="35"/>
      <c r="Y57" s="35"/>
      <c r="Z57" s="35"/>
      <c r="AA57" s="38"/>
      <c r="AB57" s="38"/>
      <c r="AC57" s="38"/>
      <c r="AD57" s="38"/>
    </row>
    <row r="58" spans="1:30" x14ac:dyDescent="0.65">
      <c r="B58" s="50"/>
      <c r="C58" s="51"/>
      <c r="D58" s="51"/>
      <c r="E58" s="51"/>
      <c r="F58" s="51"/>
      <c r="G58" s="50"/>
      <c r="H58" s="50"/>
      <c r="I58" s="50"/>
      <c r="J58" s="50"/>
      <c r="K58" s="52"/>
      <c r="L58" s="52"/>
      <c r="M58" s="52"/>
      <c r="N58" s="52"/>
      <c r="O58" s="50"/>
      <c r="P58" s="50"/>
      <c r="Q58" s="50"/>
      <c r="R58" s="50"/>
      <c r="S58" s="52"/>
      <c r="T58" s="52"/>
      <c r="U58" s="52"/>
      <c r="V58" s="52"/>
      <c r="W58" s="50"/>
      <c r="X58" s="50"/>
      <c r="Y58" s="50"/>
      <c r="Z58" s="50"/>
      <c r="AA58" s="52"/>
      <c r="AB58" s="52"/>
      <c r="AC58" s="52"/>
      <c r="AD58" s="52"/>
    </row>
    <row r="59" spans="1:30" x14ac:dyDescent="0.65">
      <c r="B59" s="35"/>
      <c r="C59" s="36"/>
      <c r="D59" s="36"/>
      <c r="E59" s="36"/>
      <c r="F59" s="37"/>
      <c r="G59" s="35"/>
      <c r="H59" s="35"/>
      <c r="I59" s="35"/>
      <c r="J59" s="35"/>
      <c r="K59" s="38"/>
      <c r="L59" s="38"/>
      <c r="M59" s="38"/>
      <c r="N59" s="38"/>
      <c r="O59" s="35"/>
      <c r="P59" s="35"/>
      <c r="Q59" s="35"/>
      <c r="R59" s="35"/>
      <c r="S59" s="38"/>
      <c r="T59" s="38"/>
      <c r="U59" s="38"/>
      <c r="V59" s="38"/>
      <c r="W59" s="35"/>
      <c r="X59" s="35"/>
      <c r="Y59" s="35"/>
      <c r="Z59" s="35"/>
      <c r="AA59" s="38"/>
      <c r="AB59" s="38"/>
      <c r="AC59" s="38"/>
      <c r="AD59" s="38"/>
    </row>
    <row r="60" spans="1:30" x14ac:dyDescent="0.65">
      <c r="B60" s="50"/>
      <c r="C60" s="51"/>
      <c r="D60" s="51"/>
      <c r="E60" s="51"/>
      <c r="F60" s="51"/>
      <c r="G60" s="50"/>
      <c r="H60" s="50"/>
      <c r="I60" s="50"/>
      <c r="J60" s="50"/>
      <c r="K60" s="52"/>
      <c r="L60" s="52"/>
      <c r="M60" s="52"/>
      <c r="N60" s="52"/>
      <c r="O60" s="50"/>
      <c r="P60" s="50"/>
      <c r="Q60" s="50"/>
      <c r="R60" s="50"/>
      <c r="S60" s="52"/>
      <c r="T60" s="52"/>
      <c r="U60" s="52"/>
      <c r="V60" s="52"/>
      <c r="W60" s="50"/>
      <c r="X60" s="50"/>
      <c r="Y60" s="50"/>
      <c r="Z60" s="50"/>
      <c r="AA60" s="52"/>
      <c r="AB60" s="52"/>
      <c r="AC60" s="52"/>
      <c r="AD60" s="52"/>
    </row>
    <row r="61" spans="1:30" x14ac:dyDescent="0.65">
      <c r="B61" s="35"/>
      <c r="C61" s="36"/>
      <c r="D61" s="36"/>
      <c r="E61" s="36"/>
      <c r="F61" s="37"/>
      <c r="G61" s="35"/>
      <c r="H61" s="35"/>
      <c r="I61" s="35"/>
      <c r="J61" s="35"/>
      <c r="K61" s="38"/>
      <c r="L61" s="38"/>
      <c r="M61" s="38"/>
      <c r="N61" s="38"/>
      <c r="O61" s="35"/>
      <c r="P61" s="35"/>
      <c r="Q61" s="35"/>
      <c r="R61" s="35"/>
      <c r="S61" s="38"/>
      <c r="T61" s="38"/>
      <c r="U61" s="38"/>
      <c r="V61" s="38"/>
      <c r="W61" s="35"/>
      <c r="X61" s="35"/>
      <c r="Y61" s="35"/>
      <c r="Z61" s="35"/>
      <c r="AA61" s="38"/>
      <c r="AB61" s="38"/>
      <c r="AC61" s="38"/>
      <c r="AD61" s="38"/>
    </row>
    <row r="62" spans="1:30" ht="22.5" x14ac:dyDescent="0.9">
      <c r="B62" s="18"/>
      <c r="C62" s="2"/>
      <c r="D62" s="2"/>
      <c r="E62" s="2"/>
      <c r="F62" s="2"/>
      <c r="G62" s="15"/>
      <c r="H62" s="16"/>
      <c r="I62" s="16"/>
      <c r="J62" s="16"/>
      <c r="K62" s="16"/>
      <c r="L62" s="16"/>
      <c r="M62" s="16"/>
      <c r="N62" s="16" t="str">
        <f>"Semaine du "&amp;TEXT(C63,"jj/mm")&amp;" au "&amp;TEXT(C63+6,"jj/mm aaaa")</f>
        <v>Semaine du 22/01 au 28/01 2018</v>
      </c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</row>
    <row r="63" spans="1:30" x14ac:dyDescent="0.65">
      <c r="A63" s="67"/>
      <c r="B63" s="59">
        <f ca="1">B43+1</f>
        <v>4</v>
      </c>
      <c r="C63" s="123">
        <f>C43+7</f>
        <v>43122</v>
      </c>
      <c r="D63" s="124"/>
      <c r="E63" s="124"/>
      <c r="F63" s="125"/>
      <c r="G63" s="123">
        <f>C63+1</f>
        <v>43123</v>
      </c>
      <c r="H63" s="124"/>
      <c r="I63" s="124"/>
      <c r="J63" s="125"/>
      <c r="K63" s="123">
        <f>G63+1</f>
        <v>43124</v>
      </c>
      <c r="L63" s="124"/>
      <c r="M63" s="124"/>
      <c r="N63" s="125"/>
      <c r="O63" s="123">
        <f>K63+1</f>
        <v>43125</v>
      </c>
      <c r="P63" s="124"/>
      <c r="Q63" s="124"/>
      <c r="R63" s="125"/>
      <c r="S63" s="123">
        <f>O63+1</f>
        <v>43126</v>
      </c>
      <c r="T63" s="124"/>
      <c r="U63" s="124"/>
      <c r="V63" s="125"/>
      <c r="W63" s="123">
        <f>S63+1</f>
        <v>43127</v>
      </c>
      <c r="X63" s="124"/>
      <c r="Y63" s="124"/>
      <c r="Z63" s="125"/>
      <c r="AA63" s="123">
        <f>W63+1</f>
        <v>43128</v>
      </c>
      <c r="AB63" s="124"/>
      <c r="AC63" s="124"/>
      <c r="AD63" s="125"/>
    </row>
    <row r="64" spans="1:30" x14ac:dyDescent="0.65">
      <c r="B64" s="17" t="s">
        <v>9</v>
      </c>
      <c r="C64" s="23">
        <v>0</v>
      </c>
      <c r="D64" s="23">
        <v>0.29166666666666669</v>
      </c>
      <c r="E64" s="24">
        <v>0.58333333333333337</v>
      </c>
      <c r="F64" s="24">
        <v>0.83333333333333337</v>
      </c>
      <c r="G64" s="21">
        <v>0</v>
      </c>
      <c r="H64" s="21">
        <v>0.29166666666666669</v>
      </c>
      <c r="I64" s="22">
        <v>0.58333333333333337</v>
      </c>
      <c r="J64" s="22">
        <v>0.83333333333333337</v>
      </c>
      <c r="K64" s="23">
        <v>0</v>
      </c>
      <c r="L64" s="23">
        <v>0.29166666666666669</v>
      </c>
      <c r="M64" s="24">
        <v>0.58333333333333337</v>
      </c>
      <c r="N64" s="24">
        <v>0.83333333333333337</v>
      </c>
      <c r="O64" s="21">
        <v>0</v>
      </c>
      <c r="P64" s="21">
        <v>0.29166666666666669</v>
      </c>
      <c r="Q64" s="22">
        <v>0.58333333333333337</v>
      </c>
      <c r="R64" s="22">
        <v>0.83333333333333337</v>
      </c>
      <c r="S64" s="23">
        <v>0</v>
      </c>
      <c r="T64" s="23">
        <v>0.29166666666666669</v>
      </c>
      <c r="U64" s="24">
        <v>0.58333333333333337</v>
      </c>
      <c r="V64" s="24">
        <v>0.83333333333333337</v>
      </c>
      <c r="W64" s="21">
        <v>0</v>
      </c>
      <c r="X64" s="21">
        <v>0.29166666666666669</v>
      </c>
      <c r="Y64" s="22">
        <v>0.58333333333333337</v>
      </c>
      <c r="Z64" s="22">
        <v>0.83333333333333337</v>
      </c>
      <c r="AA64" s="23">
        <v>0</v>
      </c>
      <c r="AB64" s="23">
        <v>0.29166666666666669</v>
      </c>
      <c r="AC64" s="24">
        <v>0.58333333333333337</v>
      </c>
      <c r="AD64" s="24">
        <v>0.83333333333333337</v>
      </c>
    </row>
    <row r="65" spans="2:30" x14ac:dyDescent="0.65">
      <c r="B65" s="17" t="s">
        <v>7</v>
      </c>
      <c r="C65" s="24">
        <v>0.29166666666666669</v>
      </c>
      <c r="D65" s="24">
        <v>0.58333333333333337</v>
      </c>
      <c r="E65" s="24">
        <v>0.83333333333333337</v>
      </c>
      <c r="F65" s="24">
        <v>1</v>
      </c>
      <c r="G65" s="22">
        <v>0.29166666666666669</v>
      </c>
      <c r="H65" s="22">
        <v>0.58333333333333337</v>
      </c>
      <c r="I65" s="22">
        <v>0.83333333333333337</v>
      </c>
      <c r="J65" s="22">
        <v>1</v>
      </c>
      <c r="K65" s="24">
        <v>0.29166666666666669</v>
      </c>
      <c r="L65" s="24">
        <v>0.58333333333333337</v>
      </c>
      <c r="M65" s="24">
        <v>0.83333333333333337</v>
      </c>
      <c r="N65" s="24">
        <v>1</v>
      </c>
      <c r="O65" s="22">
        <v>0.29166666666666669</v>
      </c>
      <c r="P65" s="22">
        <v>0.58333333333333337</v>
      </c>
      <c r="Q65" s="22">
        <v>0.83333333333333337</v>
      </c>
      <c r="R65" s="22">
        <v>1</v>
      </c>
      <c r="S65" s="24">
        <v>0.29166666666666669</v>
      </c>
      <c r="T65" s="24">
        <v>0.58333333333333337</v>
      </c>
      <c r="U65" s="24">
        <v>0.83333333333333337</v>
      </c>
      <c r="V65" s="24">
        <v>1</v>
      </c>
      <c r="W65" s="22">
        <v>0.29166666666666669</v>
      </c>
      <c r="X65" s="22">
        <v>0.58333333333333337</v>
      </c>
      <c r="Y65" s="22">
        <v>0.83333333333333337</v>
      </c>
      <c r="Z65" s="22">
        <v>1</v>
      </c>
      <c r="AA65" s="24">
        <v>0.29166666666666669</v>
      </c>
      <c r="AB65" s="24">
        <v>0.58333333333333337</v>
      </c>
      <c r="AC65" s="24">
        <v>0.83333333333333337</v>
      </c>
      <c r="AD65" s="24">
        <v>1</v>
      </c>
    </row>
    <row r="66" spans="2:30" x14ac:dyDescent="0.65">
      <c r="B66" s="45"/>
      <c r="C66" s="46"/>
      <c r="D66" s="46"/>
      <c r="E66" s="46"/>
      <c r="F66" s="47"/>
      <c r="G66" s="45"/>
      <c r="H66" s="45"/>
      <c r="I66" s="45"/>
      <c r="J66" s="45"/>
      <c r="K66" s="48"/>
      <c r="L66" s="48"/>
      <c r="M66" s="48"/>
      <c r="N66" s="48"/>
      <c r="O66" s="45"/>
      <c r="P66" s="45"/>
      <c r="Q66" s="45"/>
      <c r="R66" s="45"/>
      <c r="S66" s="48"/>
      <c r="T66" s="48"/>
      <c r="U66" s="48"/>
      <c r="V66" s="48"/>
      <c r="W66" s="45"/>
      <c r="X66" s="45"/>
      <c r="Y66" s="45"/>
      <c r="Z66" s="45"/>
      <c r="AA66" s="48"/>
      <c r="AB66" s="48"/>
      <c r="AC66" s="48"/>
      <c r="AD66" s="49"/>
    </row>
    <row r="67" spans="2:30" x14ac:dyDescent="0.65">
      <c r="B67" s="28"/>
      <c r="C67" s="44"/>
      <c r="D67" s="44"/>
      <c r="E67" s="44"/>
      <c r="F67" s="44"/>
      <c r="G67" s="28"/>
      <c r="H67" s="28"/>
      <c r="I67" s="28"/>
      <c r="J67" s="28"/>
      <c r="K67" s="33"/>
      <c r="L67" s="33"/>
      <c r="M67" s="33"/>
      <c r="N67" s="33"/>
      <c r="O67" s="28"/>
      <c r="P67" s="28"/>
      <c r="Q67" s="28"/>
      <c r="R67" s="28"/>
      <c r="S67" s="33"/>
      <c r="T67" s="33"/>
      <c r="U67" s="33"/>
      <c r="V67" s="33"/>
      <c r="W67" s="28"/>
      <c r="X67" s="28"/>
      <c r="Y67" s="28"/>
      <c r="Z67" s="28"/>
      <c r="AA67" s="33"/>
      <c r="AB67" s="33"/>
      <c r="AC67" s="33"/>
      <c r="AD67" s="34"/>
    </row>
    <row r="68" spans="2:30" x14ac:dyDescent="0.65">
      <c r="B68" s="45"/>
      <c r="C68" s="46"/>
      <c r="D68" s="46"/>
      <c r="E68" s="46"/>
      <c r="F68" s="47"/>
      <c r="G68" s="45"/>
      <c r="H68" s="45"/>
      <c r="I68" s="45"/>
      <c r="J68" s="45"/>
      <c r="K68" s="48"/>
      <c r="L68" s="48"/>
      <c r="M68" s="48"/>
      <c r="N68" s="48"/>
      <c r="O68" s="45"/>
      <c r="P68" s="45"/>
      <c r="Q68" s="45"/>
      <c r="R68" s="45"/>
      <c r="S68" s="48"/>
      <c r="T68" s="48"/>
      <c r="U68" s="48"/>
      <c r="V68" s="48"/>
      <c r="W68" s="45"/>
      <c r="X68" s="45"/>
      <c r="Y68" s="45"/>
      <c r="Z68" s="45"/>
      <c r="AA68" s="48"/>
      <c r="AB68" s="48"/>
      <c r="AC68" s="48"/>
      <c r="AD68" s="49"/>
    </row>
    <row r="69" spans="2:30" x14ac:dyDescent="0.65">
      <c r="B69" s="28"/>
      <c r="C69" s="44"/>
      <c r="D69" s="44"/>
      <c r="E69" s="44"/>
      <c r="F69" s="44"/>
      <c r="G69" s="28"/>
      <c r="H69" s="28"/>
      <c r="I69" s="28"/>
      <c r="J69" s="28"/>
      <c r="K69" s="33"/>
      <c r="L69" s="33"/>
      <c r="M69" s="33"/>
      <c r="N69" s="33"/>
      <c r="O69" s="28"/>
      <c r="P69" s="28"/>
      <c r="Q69" s="28"/>
      <c r="R69" s="28"/>
      <c r="S69" s="33"/>
      <c r="T69" s="33"/>
      <c r="U69" s="33"/>
      <c r="V69" s="33"/>
      <c r="W69" s="28"/>
      <c r="X69" s="28"/>
      <c r="Y69" s="28"/>
      <c r="Z69" s="28"/>
      <c r="AA69" s="33"/>
      <c r="AB69" s="33"/>
      <c r="AC69" s="33"/>
      <c r="AD69" s="34"/>
    </row>
    <row r="70" spans="2:30" ht="15.75" customHeight="1" x14ac:dyDescent="0.65">
      <c r="B70" s="45"/>
      <c r="C70" s="46"/>
      <c r="D70" s="46"/>
      <c r="E70" s="46"/>
      <c r="F70" s="47"/>
      <c r="G70" s="45"/>
      <c r="H70" s="45"/>
      <c r="I70" s="45"/>
      <c r="J70" s="45"/>
      <c r="K70" s="48"/>
      <c r="L70" s="48"/>
      <c r="M70" s="48"/>
      <c r="N70" s="48"/>
      <c r="O70" s="45"/>
      <c r="P70" s="45"/>
      <c r="Q70" s="45"/>
      <c r="R70" s="45"/>
      <c r="S70" s="48"/>
      <c r="T70" s="48"/>
      <c r="U70" s="48"/>
      <c r="V70" s="48"/>
      <c r="W70" s="45"/>
      <c r="X70" s="45"/>
      <c r="Y70" s="45"/>
      <c r="Z70" s="45"/>
      <c r="AA70" s="48"/>
      <c r="AB70" s="48"/>
      <c r="AC70" s="48"/>
      <c r="AD70" s="49"/>
    </row>
    <row r="71" spans="2:30" x14ac:dyDescent="0.65">
      <c r="B71" s="28"/>
      <c r="C71" s="44"/>
      <c r="D71" s="44"/>
      <c r="E71" s="44"/>
      <c r="F71" s="44"/>
      <c r="G71" s="28"/>
      <c r="H71" s="28"/>
      <c r="I71" s="28"/>
      <c r="J71" s="28"/>
      <c r="K71" s="33"/>
      <c r="L71" s="33"/>
      <c r="M71" s="33"/>
      <c r="N71" s="33"/>
      <c r="O71" s="28"/>
      <c r="P71" s="28"/>
      <c r="Q71" s="28"/>
      <c r="R71" s="28"/>
      <c r="S71" s="33"/>
      <c r="T71" s="33"/>
      <c r="U71" s="33"/>
      <c r="V71" s="33"/>
      <c r="W71" s="28"/>
      <c r="X71" s="28"/>
      <c r="Y71" s="28"/>
      <c r="Z71" s="28"/>
      <c r="AA71" s="33"/>
      <c r="AB71" s="33"/>
      <c r="AC71" s="33"/>
      <c r="AD71" s="34"/>
    </row>
    <row r="72" spans="2:30" x14ac:dyDescent="0.65">
      <c r="B72" s="45"/>
      <c r="C72" s="46"/>
      <c r="D72" s="46"/>
      <c r="E72" s="46"/>
      <c r="F72" s="47"/>
      <c r="G72" s="45"/>
      <c r="H72" s="45"/>
      <c r="I72" s="45"/>
      <c r="J72" s="45"/>
      <c r="K72" s="48"/>
      <c r="L72" s="48"/>
      <c r="M72" s="48"/>
      <c r="N72" s="48"/>
      <c r="O72" s="45"/>
      <c r="P72" s="45"/>
      <c r="Q72" s="45"/>
      <c r="R72" s="45"/>
      <c r="S72" s="48"/>
      <c r="T72" s="48"/>
      <c r="U72" s="48"/>
      <c r="V72" s="48"/>
      <c r="W72" s="45"/>
      <c r="X72" s="45"/>
      <c r="Y72" s="45"/>
      <c r="Z72" s="45"/>
      <c r="AA72" s="48"/>
      <c r="AB72" s="48"/>
      <c r="AC72" s="48"/>
      <c r="AD72" s="49"/>
    </row>
    <row r="73" spans="2:30" x14ac:dyDescent="0.65">
      <c r="B73" s="28"/>
      <c r="C73" s="44"/>
      <c r="D73" s="44"/>
      <c r="E73" s="44"/>
      <c r="F73" s="44"/>
      <c r="G73" s="28"/>
      <c r="H73" s="28"/>
      <c r="I73" s="28"/>
      <c r="J73" s="28"/>
      <c r="K73" s="33"/>
      <c r="L73" s="33"/>
      <c r="M73" s="33"/>
      <c r="N73" s="33"/>
      <c r="O73" s="28"/>
      <c r="P73" s="28"/>
      <c r="Q73" s="28"/>
      <c r="R73" s="28"/>
      <c r="S73" s="33"/>
      <c r="T73" s="33"/>
      <c r="U73" s="33"/>
      <c r="V73" s="33"/>
      <c r="W73" s="28"/>
      <c r="X73" s="28"/>
      <c r="Y73" s="28"/>
      <c r="Z73" s="28"/>
      <c r="AA73" s="33"/>
      <c r="AB73" s="33"/>
      <c r="AC73" s="33"/>
      <c r="AD73" s="34"/>
    </row>
    <row r="74" spans="2:30" x14ac:dyDescent="0.65">
      <c r="B74" s="45"/>
      <c r="C74" s="46"/>
      <c r="D74" s="46"/>
      <c r="E74" s="46"/>
      <c r="F74" s="47"/>
      <c r="G74" s="45"/>
      <c r="H74" s="45"/>
      <c r="I74" s="45"/>
      <c r="J74" s="45"/>
      <c r="K74" s="48"/>
      <c r="L74" s="48"/>
      <c r="M74" s="48"/>
      <c r="N74" s="48"/>
      <c r="O74" s="45"/>
      <c r="P74" s="45"/>
      <c r="Q74" s="45"/>
      <c r="R74" s="45"/>
      <c r="S74" s="48"/>
      <c r="T74" s="48"/>
      <c r="U74" s="48"/>
      <c r="V74" s="48"/>
      <c r="W74" s="45"/>
      <c r="X74" s="45"/>
      <c r="Y74" s="45"/>
      <c r="Z74" s="45"/>
      <c r="AA74" s="48"/>
      <c r="AB74" s="48"/>
      <c r="AC74" s="48"/>
      <c r="AD74" s="49"/>
    </row>
    <row r="75" spans="2:30" x14ac:dyDescent="0.65">
      <c r="B75" s="28"/>
      <c r="C75" s="44"/>
      <c r="D75" s="44"/>
      <c r="E75" s="44"/>
      <c r="F75" s="44"/>
      <c r="G75" s="28"/>
      <c r="H75" s="28"/>
      <c r="I75" s="28"/>
      <c r="J75" s="28"/>
      <c r="K75" s="33"/>
      <c r="L75" s="33"/>
      <c r="M75" s="33"/>
      <c r="N75" s="33"/>
      <c r="O75" s="28"/>
      <c r="P75" s="28"/>
      <c r="Q75" s="28"/>
      <c r="R75" s="28"/>
      <c r="S75" s="33"/>
      <c r="T75" s="33"/>
      <c r="U75" s="33"/>
      <c r="V75" s="33"/>
      <c r="W75" s="28"/>
      <c r="X75" s="28"/>
      <c r="Y75" s="28"/>
      <c r="Z75" s="28"/>
      <c r="AA75" s="33"/>
      <c r="AB75" s="33"/>
      <c r="AC75" s="33"/>
      <c r="AD75" s="34"/>
    </row>
    <row r="76" spans="2:30" x14ac:dyDescent="0.65">
      <c r="B76" s="45"/>
      <c r="C76" s="46"/>
      <c r="D76" s="46"/>
      <c r="E76" s="46"/>
      <c r="F76" s="47"/>
      <c r="G76" s="45"/>
      <c r="H76" s="45"/>
      <c r="I76" s="45"/>
      <c r="J76" s="45"/>
      <c r="K76" s="48"/>
      <c r="L76" s="48"/>
      <c r="M76" s="48"/>
      <c r="N76" s="48"/>
      <c r="O76" s="45"/>
      <c r="P76" s="45"/>
      <c r="Q76" s="45"/>
      <c r="R76" s="45"/>
      <c r="S76" s="48"/>
      <c r="T76" s="48"/>
      <c r="U76" s="48"/>
      <c r="V76" s="48"/>
      <c r="W76" s="45"/>
      <c r="X76" s="45"/>
      <c r="Y76" s="45"/>
      <c r="Z76" s="45"/>
      <c r="AA76" s="48"/>
      <c r="AB76" s="48"/>
      <c r="AC76" s="48"/>
      <c r="AD76" s="49"/>
    </row>
    <row r="77" spans="2:30" x14ac:dyDescent="0.65">
      <c r="B77" s="28"/>
      <c r="C77" s="44"/>
      <c r="D77" s="44"/>
      <c r="E77" s="44"/>
      <c r="F77" s="44"/>
      <c r="G77" s="28"/>
      <c r="H77" s="28"/>
      <c r="I77" s="28"/>
      <c r="J77" s="28"/>
      <c r="K77" s="33"/>
      <c r="L77" s="33"/>
      <c r="M77" s="33"/>
      <c r="N77" s="33"/>
      <c r="O77" s="28"/>
      <c r="P77" s="28"/>
      <c r="Q77" s="28"/>
      <c r="R77" s="28"/>
      <c r="S77" s="33"/>
      <c r="T77" s="33"/>
      <c r="U77" s="33"/>
      <c r="V77" s="33"/>
      <c r="W77" s="28"/>
      <c r="X77" s="28"/>
      <c r="Y77" s="28"/>
      <c r="Z77" s="28"/>
      <c r="AA77" s="33"/>
      <c r="AB77" s="33"/>
      <c r="AC77" s="33"/>
      <c r="AD77" s="34"/>
    </row>
    <row r="78" spans="2:30" x14ac:dyDescent="0.65">
      <c r="B78" s="45"/>
      <c r="C78" s="46"/>
      <c r="D78" s="46"/>
      <c r="E78" s="46"/>
      <c r="F78" s="47"/>
      <c r="G78" s="45"/>
      <c r="H78" s="45"/>
      <c r="I78" s="45"/>
      <c r="J78" s="45"/>
      <c r="K78" s="48"/>
      <c r="L78" s="48"/>
      <c r="M78" s="48"/>
      <c r="N78" s="48"/>
      <c r="O78" s="45"/>
      <c r="P78" s="45"/>
      <c r="Q78" s="45"/>
      <c r="R78" s="45"/>
      <c r="S78" s="48"/>
      <c r="T78" s="48"/>
      <c r="U78" s="48"/>
      <c r="V78" s="48"/>
      <c r="W78" s="45"/>
      <c r="X78" s="45"/>
      <c r="Y78" s="45"/>
      <c r="Z78" s="45"/>
      <c r="AA78" s="48"/>
      <c r="AB78" s="48"/>
      <c r="AC78" s="48"/>
      <c r="AD78" s="49"/>
    </row>
    <row r="79" spans="2:30" x14ac:dyDescent="0.65">
      <c r="B79" s="28"/>
      <c r="C79" s="44"/>
      <c r="D79" s="44"/>
      <c r="E79" s="44"/>
      <c r="F79" s="44"/>
      <c r="G79" s="28"/>
      <c r="H79" s="28"/>
      <c r="I79" s="28"/>
      <c r="J79" s="28"/>
      <c r="K79" s="33"/>
      <c r="L79" s="33"/>
      <c r="M79" s="33"/>
      <c r="N79" s="33"/>
      <c r="O79" s="28"/>
      <c r="P79" s="28"/>
      <c r="Q79" s="28"/>
      <c r="R79" s="28"/>
      <c r="S79" s="33"/>
      <c r="T79" s="33"/>
      <c r="U79" s="33"/>
      <c r="V79" s="33"/>
      <c r="W79" s="28"/>
      <c r="X79" s="28"/>
      <c r="Y79" s="28"/>
      <c r="Z79" s="28"/>
      <c r="AA79" s="33"/>
      <c r="AB79" s="33"/>
      <c r="AC79" s="33"/>
      <c r="AD79" s="34"/>
    </row>
    <row r="80" spans="2:30" x14ac:dyDescent="0.65">
      <c r="B80" s="45"/>
      <c r="C80" s="46"/>
      <c r="D80" s="46"/>
      <c r="E80" s="46"/>
      <c r="F80" s="47"/>
      <c r="G80" s="45"/>
      <c r="H80" s="45"/>
      <c r="I80" s="45"/>
      <c r="J80" s="45"/>
      <c r="K80" s="48"/>
      <c r="L80" s="48"/>
      <c r="M80" s="48"/>
      <c r="N80" s="48"/>
      <c r="O80" s="45"/>
      <c r="P80" s="45"/>
      <c r="Q80" s="45"/>
      <c r="R80" s="45"/>
      <c r="S80" s="48"/>
      <c r="T80" s="48"/>
      <c r="U80" s="48"/>
      <c r="V80" s="48"/>
      <c r="W80" s="45"/>
      <c r="X80" s="45"/>
      <c r="Y80" s="45"/>
      <c r="Z80" s="45"/>
      <c r="AA80" s="48"/>
      <c r="AB80" s="48"/>
      <c r="AC80" s="48"/>
      <c r="AD80" s="49"/>
    </row>
    <row r="81" spans="1:30" x14ac:dyDescent="0.65">
      <c r="B81" s="28"/>
      <c r="C81" s="44"/>
      <c r="D81" s="44"/>
      <c r="E81" s="44"/>
      <c r="F81" s="44"/>
      <c r="G81" s="28"/>
      <c r="H81" s="28"/>
      <c r="I81" s="28"/>
      <c r="J81" s="28"/>
      <c r="K81" s="33"/>
      <c r="L81" s="33"/>
      <c r="M81" s="33"/>
      <c r="N81" s="33"/>
      <c r="O81" s="28"/>
      <c r="P81" s="28"/>
      <c r="Q81" s="28"/>
      <c r="R81" s="28"/>
      <c r="S81" s="33"/>
      <c r="T81" s="33"/>
      <c r="U81" s="33"/>
      <c r="V81" s="33"/>
      <c r="W81" s="28"/>
      <c r="X81" s="28"/>
      <c r="Y81" s="28"/>
      <c r="Z81" s="28"/>
      <c r="AA81" s="33"/>
      <c r="AB81" s="33"/>
      <c r="AC81" s="33"/>
      <c r="AD81" s="34"/>
    </row>
    <row r="82" spans="1:30" ht="22.5" x14ac:dyDescent="0.9">
      <c r="B82" s="18"/>
      <c r="C82" s="2"/>
      <c r="D82" s="2"/>
      <c r="E82" s="2"/>
      <c r="F82" s="2"/>
      <c r="G82" s="15"/>
      <c r="H82" s="16"/>
      <c r="I82" s="16"/>
      <c r="J82" s="16"/>
      <c r="K82" s="16"/>
      <c r="L82" s="16"/>
      <c r="M82" s="16"/>
      <c r="N82" s="16" t="str">
        <f>"Semaine du "&amp;TEXT(C83,"jj/mm")&amp;" au "&amp;TEXT(C83+6,"jj/mm aaaa")</f>
        <v>Semaine du 29/01 au 04/02 2018</v>
      </c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</row>
    <row r="83" spans="1:30" x14ac:dyDescent="0.65">
      <c r="A83" s="67"/>
      <c r="B83" s="59">
        <f ca="1">B63+1</f>
        <v>5</v>
      </c>
      <c r="C83" s="123">
        <f>C63+7</f>
        <v>43129</v>
      </c>
      <c r="D83" s="124"/>
      <c r="E83" s="124"/>
      <c r="F83" s="125"/>
      <c r="G83" s="123">
        <f>C83+1</f>
        <v>43130</v>
      </c>
      <c r="H83" s="124"/>
      <c r="I83" s="124"/>
      <c r="J83" s="125"/>
      <c r="K83" s="123">
        <f>G83+1</f>
        <v>43131</v>
      </c>
      <c r="L83" s="124"/>
      <c r="M83" s="124"/>
      <c r="N83" s="125"/>
      <c r="O83" s="123">
        <f>K83+1</f>
        <v>43132</v>
      </c>
      <c r="P83" s="124"/>
      <c r="Q83" s="124"/>
      <c r="R83" s="125"/>
      <c r="S83" s="123">
        <f>O83+1</f>
        <v>43133</v>
      </c>
      <c r="T83" s="124"/>
      <c r="U83" s="124"/>
      <c r="V83" s="125"/>
      <c r="W83" s="123">
        <f>S83+1</f>
        <v>43134</v>
      </c>
      <c r="X83" s="124"/>
      <c r="Y83" s="124"/>
      <c r="Z83" s="125"/>
      <c r="AA83" s="123">
        <f>W83+1</f>
        <v>43135</v>
      </c>
      <c r="AB83" s="124"/>
      <c r="AC83" s="124"/>
      <c r="AD83" s="125"/>
    </row>
    <row r="84" spans="1:30" x14ac:dyDescent="0.65">
      <c r="B84" s="17" t="s">
        <v>9</v>
      </c>
      <c r="C84" s="21">
        <v>0</v>
      </c>
      <c r="D84" s="21">
        <v>0.29166666666666669</v>
      </c>
      <c r="E84" s="22">
        <v>0.58333333333333337</v>
      </c>
      <c r="F84" s="22">
        <v>0.83333333333333337</v>
      </c>
      <c r="G84" s="23">
        <v>0</v>
      </c>
      <c r="H84" s="23">
        <v>0.29166666666666669</v>
      </c>
      <c r="I84" s="24">
        <v>0.58333333333333337</v>
      </c>
      <c r="J84" s="24">
        <v>0.83333333333333337</v>
      </c>
      <c r="K84" s="21">
        <v>0</v>
      </c>
      <c r="L84" s="21">
        <v>0.29166666666666669</v>
      </c>
      <c r="M84" s="22">
        <v>0.58333333333333337</v>
      </c>
      <c r="N84" s="22">
        <v>0.83333333333333337</v>
      </c>
      <c r="O84" s="23">
        <v>0</v>
      </c>
      <c r="P84" s="23">
        <v>0.29166666666666669</v>
      </c>
      <c r="Q84" s="24">
        <v>0.58333333333333337</v>
      </c>
      <c r="R84" s="24">
        <v>0.83333333333333337</v>
      </c>
      <c r="S84" s="21">
        <v>0</v>
      </c>
      <c r="T84" s="21">
        <v>0.29166666666666669</v>
      </c>
      <c r="U84" s="22">
        <v>0.58333333333333337</v>
      </c>
      <c r="V84" s="22">
        <v>0.83333333333333337</v>
      </c>
      <c r="W84" s="23">
        <v>0</v>
      </c>
      <c r="X84" s="23">
        <v>0.29166666666666669</v>
      </c>
      <c r="Y84" s="24">
        <v>0.58333333333333337</v>
      </c>
      <c r="Z84" s="24">
        <v>0.83333333333333337</v>
      </c>
      <c r="AA84" s="21">
        <v>0</v>
      </c>
      <c r="AB84" s="21">
        <v>0.29166666666666669</v>
      </c>
      <c r="AC84" s="22">
        <v>0.58333333333333337</v>
      </c>
      <c r="AD84" s="22">
        <v>0.83333333333333337</v>
      </c>
    </row>
    <row r="85" spans="1:30" x14ac:dyDescent="0.65">
      <c r="B85" s="17" t="s">
        <v>7</v>
      </c>
      <c r="C85" s="22">
        <v>0.29166666666666669</v>
      </c>
      <c r="D85" s="22">
        <v>0.58333333333333337</v>
      </c>
      <c r="E85" s="22">
        <v>0.83333333333333337</v>
      </c>
      <c r="F85" s="22">
        <v>1</v>
      </c>
      <c r="G85" s="24">
        <v>0.29166666666666669</v>
      </c>
      <c r="H85" s="24">
        <v>0.58333333333333337</v>
      </c>
      <c r="I85" s="24">
        <v>0.83333333333333337</v>
      </c>
      <c r="J85" s="24">
        <v>1</v>
      </c>
      <c r="K85" s="22">
        <v>0.29166666666666669</v>
      </c>
      <c r="L85" s="22">
        <v>0.58333333333333337</v>
      </c>
      <c r="M85" s="22">
        <v>0.83333333333333337</v>
      </c>
      <c r="N85" s="22">
        <v>1</v>
      </c>
      <c r="O85" s="24">
        <v>0.29166666666666669</v>
      </c>
      <c r="P85" s="24">
        <v>0.58333333333333337</v>
      </c>
      <c r="Q85" s="24">
        <v>0.83333333333333337</v>
      </c>
      <c r="R85" s="24">
        <v>1</v>
      </c>
      <c r="S85" s="22">
        <v>0.29166666666666669</v>
      </c>
      <c r="T85" s="22">
        <v>0.58333333333333337</v>
      </c>
      <c r="U85" s="22">
        <v>0.83333333333333337</v>
      </c>
      <c r="V85" s="22">
        <v>1</v>
      </c>
      <c r="W85" s="24">
        <v>0.29166666666666669</v>
      </c>
      <c r="X85" s="24">
        <v>0.58333333333333337</v>
      </c>
      <c r="Y85" s="24">
        <v>0.83333333333333337</v>
      </c>
      <c r="Z85" s="24">
        <v>1</v>
      </c>
      <c r="AA85" s="22">
        <v>0.29166666666666669</v>
      </c>
      <c r="AB85" s="22">
        <v>0.58333333333333337</v>
      </c>
      <c r="AC85" s="22">
        <v>0.83333333333333337</v>
      </c>
      <c r="AD85" s="22">
        <v>1</v>
      </c>
    </row>
    <row r="86" spans="1:30" x14ac:dyDescent="0.65">
      <c r="B86" s="50"/>
      <c r="C86" s="51"/>
      <c r="D86" s="51"/>
      <c r="E86" s="51"/>
      <c r="F86" s="51"/>
      <c r="G86" s="50"/>
      <c r="H86" s="50"/>
      <c r="I86" s="50"/>
      <c r="J86" s="50"/>
      <c r="K86" s="52"/>
      <c r="L86" s="52"/>
      <c r="M86" s="52"/>
      <c r="N86" s="52"/>
      <c r="O86" s="50"/>
      <c r="P86" s="50"/>
      <c r="Q86" s="50"/>
      <c r="R86" s="50"/>
      <c r="S86" s="52"/>
      <c r="T86" s="52"/>
      <c r="U86" s="52"/>
      <c r="V86" s="52"/>
      <c r="W86" s="50"/>
      <c r="X86" s="50"/>
      <c r="Y86" s="50"/>
      <c r="Z86" s="50"/>
      <c r="AA86" s="52"/>
      <c r="AB86" s="52"/>
      <c r="AC86" s="52"/>
      <c r="AD86" s="52"/>
    </row>
    <row r="87" spans="1:30" x14ac:dyDescent="0.65">
      <c r="B87" s="35"/>
      <c r="C87" s="36"/>
      <c r="D87" s="36"/>
      <c r="E87" s="36"/>
      <c r="F87" s="37"/>
      <c r="G87" s="35"/>
      <c r="H87" s="35"/>
      <c r="I87" s="35"/>
      <c r="J87" s="35"/>
      <c r="K87" s="38"/>
      <c r="L87" s="38"/>
      <c r="M87" s="38"/>
      <c r="N87" s="38"/>
      <c r="O87" s="35"/>
      <c r="P87" s="35"/>
      <c r="Q87" s="35"/>
      <c r="R87" s="35"/>
      <c r="S87" s="38"/>
      <c r="T87" s="38"/>
      <c r="U87" s="38"/>
      <c r="V87" s="38"/>
      <c r="W87" s="35"/>
      <c r="X87" s="35"/>
      <c r="Y87" s="35"/>
      <c r="Z87" s="35"/>
      <c r="AA87" s="38"/>
      <c r="AB87" s="38"/>
      <c r="AC87" s="38"/>
      <c r="AD87" s="38"/>
    </row>
    <row r="88" spans="1:30" x14ac:dyDescent="0.65">
      <c r="B88" s="50"/>
      <c r="C88" s="51"/>
      <c r="D88" s="51"/>
      <c r="E88" s="51"/>
      <c r="F88" s="51"/>
      <c r="G88" s="50"/>
      <c r="H88" s="50"/>
      <c r="I88" s="50"/>
      <c r="J88" s="50"/>
      <c r="K88" s="52"/>
      <c r="L88" s="52"/>
      <c r="M88" s="52"/>
      <c r="N88" s="52"/>
      <c r="O88" s="50"/>
      <c r="P88" s="50"/>
      <c r="Q88" s="50"/>
      <c r="R88" s="50"/>
      <c r="S88" s="52"/>
      <c r="T88" s="52"/>
      <c r="U88" s="52"/>
      <c r="V88" s="52"/>
      <c r="W88" s="50"/>
      <c r="X88" s="50"/>
      <c r="Y88" s="50"/>
      <c r="Z88" s="50"/>
      <c r="AA88" s="52"/>
      <c r="AB88" s="52"/>
      <c r="AC88" s="52"/>
      <c r="AD88" s="52"/>
    </row>
    <row r="89" spans="1:30" x14ac:dyDescent="0.65">
      <c r="B89" s="35"/>
      <c r="C89" s="36"/>
      <c r="D89" s="36"/>
      <c r="E89" s="36"/>
      <c r="F89" s="37"/>
      <c r="G89" s="35"/>
      <c r="H89" s="35"/>
      <c r="I89" s="35"/>
      <c r="J89" s="35"/>
      <c r="K89" s="38"/>
      <c r="L89" s="38"/>
      <c r="M89" s="38"/>
      <c r="N89" s="38"/>
      <c r="O89" s="35"/>
      <c r="P89" s="35"/>
      <c r="Q89" s="35"/>
      <c r="R89" s="35"/>
      <c r="S89" s="38"/>
      <c r="T89" s="38"/>
      <c r="U89" s="38"/>
      <c r="V89" s="38"/>
      <c r="W89" s="35"/>
      <c r="X89" s="35"/>
      <c r="Y89" s="35"/>
      <c r="Z89" s="35"/>
      <c r="AA89" s="38"/>
      <c r="AB89" s="38"/>
      <c r="AC89" s="38"/>
      <c r="AD89" s="38"/>
    </row>
    <row r="90" spans="1:30" x14ac:dyDescent="0.65">
      <c r="B90" s="50"/>
      <c r="C90" s="51"/>
      <c r="D90" s="51"/>
      <c r="E90" s="51"/>
      <c r="F90" s="51"/>
      <c r="G90" s="50"/>
      <c r="H90" s="50"/>
      <c r="I90" s="50"/>
      <c r="J90" s="50"/>
      <c r="K90" s="52"/>
      <c r="L90" s="52"/>
      <c r="M90" s="52"/>
      <c r="N90" s="52"/>
      <c r="O90" s="50"/>
      <c r="P90" s="50"/>
      <c r="Q90" s="50"/>
      <c r="R90" s="50"/>
      <c r="S90" s="52"/>
      <c r="T90" s="52"/>
      <c r="U90" s="52"/>
      <c r="V90" s="52"/>
      <c r="W90" s="50"/>
      <c r="X90" s="50"/>
      <c r="Y90" s="50"/>
      <c r="Z90" s="50"/>
      <c r="AA90" s="52"/>
      <c r="AB90" s="52"/>
      <c r="AC90" s="52"/>
      <c r="AD90" s="52"/>
    </row>
    <row r="91" spans="1:30" x14ac:dyDescent="0.65">
      <c r="B91" s="35"/>
      <c r="C91" s="36"/>
      <c r="D91" s="36"/>
      <c r="E91" s="36"/>
      <c r="F91" s="37"/>
      <c r="G91" s="35"/>
      <c r="H91" s="35"/>
      <c r="I91" s="35"/>
      <c r="J91" s="35"/>
      <c r="K91" s="38"/>
      <c r="L91" s="38"/>
      <c r="M91" s="38"/>
      <c r="N91" s="38"/>
      <c r="O91" s="35"/>
      <c r="P91" s="35"/>
      <c r="Q91" s="35"/>
      <c r="R91" s="35"/>
      <c r="S91" s="38"/>
      <c r="T91" s="38"/>
      <c r="U91" s="38"/>
      <c r="V91" s="38"/>
      <c r="W91" s="35"/>
      <c r="X91" s="35"/>
      <c r="Y91" s="35"/>
      <c r="Z91" s="35"/>
      <c r="AA91" s="38"/>
      <c r="AB91" s="38"/>
      <c r="AC91" s="38"/>
      <c r="AD91" s="38"/>
    </row>
    <row r="92" spans="1:30" x14ac:dyDescent="0.65">
      <c r="B92" s="50"/>
      <c r="C92" s="51"/>
      <c r="D92" s="51"/>
      <c r="E92" s="51"/>
      <c r="F92" s="51"/>
      <c r="G92" s="50"/>
      <c r="H92" s="50"/>
      <c r="I92" s="50"/>
      <c r="J92" s="50"/>
      <c r="K92" s="52"/>
      <c r="L92" s="52"/>
      <c r="M92" s="52"/>
      <c r="N92" s="52"/>
      <c r="O92" s="50"/>
      <c r="P92" s="50"/>
      <c r="Q92" s="50"/>
      <c r="R92" s="50"/>
      <c r="S92" s="52"/>
      <c r="T92" s="52"/>
      <c r="U92" s="52"/>
      <c r="V92" s="52"/>
      <c r="W92" s="50"/>
      <c r="X92" s="50"/>
      <c r="Y92" s="50"/>
      <c r="Z92" s="50"/>
      <c r="AA92" s="52"/>
      <c r="AB92" s="52"/>
      <c r="AC92" s="52"/>
      <c r="AD92" s="52"/>
    </row>
    <row r="93" spans="1:30" x14ac:dyDescent="0.65">
      <c r="B93" s="35"/>
      <c r="C93" s="36"/>
      <c r="D93" s="36"/>
      <c r="E93" s="36"/>
      <c r="F93" s="37"/>
      <c r="G93" s="35"/>
      <c r="H93" s="35"/>
      <c r="I93" s="35"/>
      <c r="J93" s="35"/>
      <c r="K93" s="38"/>
      <c r="L93" s="38"/>
      <c r="M93" s="38"/>
      <c r="N93" s="38"/>
      <c r="O93" s="35"/>
      <c r="P93" s="35"/>
      <c r="Q93" s="35"/>
      <c r="R93" s="35"/>
      <c r="S93" s="38"/>
      <c r="T93" s="38"/>
      <c r="U93" s="38"/>
      <c r="V93" s="38"/>
      <c r="W93" s="35"/>
      <c r="X93" s="35"/>
      <c r="Y93" s="35"/>
      <c r="Z93" s="35"/>
      <c r="AA93" s="38"/>
      <c r="AB93" s="38"/>
      <c r="AC93" s="38"/>
      <c r="AD93" s="38"/>
    </row>
    <row r="94" spans="1:30" x14ac:dyDescent="0.65">
      <c r="B94" s="50"/>
      <c r="C94" s="51"/>
      <c r="D94" s="51"/>
      <c r="E94" s="51"/>
      <c r="F94" s="51"/>
      <c r="G94" s="50"/>
      <c r="H94" s="50"/>
      <c r="I94" s="50"/>
      <c r="J94" s="50"/>
      <c r="K94" s="52"/>
      <c r="L94" s="52"/>
      <c r="M94" s="52"/>
      <c r="N94" s="52"/>
      <c r="O94" s="50"/>
      <c r="P94" s="50"/>
      <c r="Q94" s="50"/>
      <c r="R94" s="50"/>
      <c r="S94" s="52"/>
      <c r="T94" s="52"/>
      <c r="U94" s="52"/>
      <c r="V94" s="52"/>
      <c r="W94" s="50"/>
      <c r="X94" s="50"/>
      <c r="Y94" s="50"/>
      <c r="Z94" s="50"/>
      <c r="AA94" s="52"/>
      <c r="AB94" s="52"/>
      <c r="AC94" s="52"/>
      <c r="AD94" s="52"/>
    </row>
    <row r="95" spans="1:30" x14ac:dyDescent="0.65">
      <c r="B95" s="35"/>
      <c r="C95" s="36"/>
      <c r="D95" s="36"/>
      <c r="E95" s="36"/>
      <c r="F95" s="37"/>
      <c r="G95" s="35"/>
      <c r="H95" s="35"/>
      <c r="I95" s="35"/>
      <c r="J95" s="35"/>
      <c r="K95" s="38"/>
      <c r="L95" s="38"/>
      <c r="M95" s="38"/>
      <c r="N95" s="38"/>
      <c r="O95" s="35"/>
      <c r="P95" s="35"/>
      <c r="Q95" s="35"/>
      <c r="R95" s="35"/>
      <c r="S95" s="38"/>
      <c r="T95" s="38"/>
      <c r="U95" s="38"/>
      <c r="V95" s="38"/>
      <c r="W95" s="35"/>
      <c r="X95" s="35"/>
      <c r="Y95" s="35"/>
      <c r="Z95" s="35"/>
      <c r="AA95" s="38"/>
      <c r="AB95" s="38"/>
      <c r="AC95" s="38"/>
      <c r="AD95" s="38"/>
    </row>
    <row r="96" spans="1:30" x14ac:dyDescent="0.65">
      <c r="B96" s="50"/>
      <c r="C96" s="51"/>
      <c r="D96" s="51"/>
      <c r="E96" s="51"/>
      <c r="F96" s="51"/>
      <c r="G96" s="50"/>
      <c r="H96" s="50"/>
      <c r="I96" s="50"/>
      <c r="J96" s="50"/>
      <c r="K96" s="52"/>
      <c r="L96" s="52"/>
      <c r="M96" s="52"/>
      <c r="N96" s="52"/>
      <c r="O96" s="50"/>
      <c r="P96" s="50"/>
      <c r="Q96" s="50"/>
      <c r="R96" s="50"/>
      <c r="S96" s="52"/>
      <c r="T96" s="52"/>
      <c r="U96" s="52"/>
      <c r="V96" s="52"/>
      <c r="W96" s="50"/>
      <c r="X96" s="50"/>
      <c r="Y96" s="50"/>
      <c r="Z96" s="50"/>
      <c r="AA96" s="52"/>
      <c r="AB96" s="52"/>
      <c r="AC96" s="52"/>
      <c r="AD96" s="52"/>
    </row>
    <row r="97" spans="1:30" x14ac:dyDescent="0.65">
      <c r="B97" s="35"/>
      <c r="C97" s="36"/>
      <c r="D97" s="36"/>
      <c r="E97" s="36"/>
      <c r="F97" s="37"/>
      <c r="G97" s="35"/>
      <c r="H97" s="35"/>
      <c r="I97" s="35"/>
      <c r="J97" s="35"/>
      <c r="K97" s="38"/>
      <c r="L97" s="38"/>
      <c r="M97" s="38"/>
      <c r="N97" s="38"/>
      <c r="O97" s="35"/>
      <c r="P97" s="35"/>
      <c r="Q97" s="35"/>
      <c r="R97" s="35"/>
      <c r="S97" s="38"/>
      <c r="T97" s="38"/>
      <c r="U97" s="38"/>
      <c r="V97" s="38"/>
      <c r="W97" s="35"/>
      <c r="X97" s="35"/>
      <c r="Y97" s="35"/>
      <c r="Z97" s="35"/>
      <c r="AA97" s="38"/>
      <c r="AB97" s="38"/>
      <c r="AC97" s="38"/>
      <c r="AD97" s="38"/>
    </row>
    <row r="98" spans="1:30" x14ac:dyDescent="0.65">
      <c r="B98" s="50"/>
      <c r="C98" s="51"/>
      <c r="D98" s="51"/>
      <c r="E98" s="51"/>
      <c r="F98" s="51"/>
      <c r="G98" s="50"/>
      <c r="H98" s="50"/>
      <c r="I98" s="50"/>
      <c r="J98" s="50"/>
      <c r="K98" s="52"/>
      <c r="L98" s="52"/>
      <c r="M98" s="52"/>
      <c r="N98" s="52"/>
      <c r="O98" s="50"/>
      <c r="P98" s="50"/>
      <c r="Q98" s="50"/>
      <c r="R98" s="50"/>
      <c r="S98" s="52"/>
      <c r="T98" s="52"/>
      <c r="U98" s="52"/>
      <c r="V98" s="52"/>
      <c r="W98" s="50"/>
      <c r="X98" s="50"/>
      <c r="Y98" s="50"/>
      <c r="Z98" s="50"/>
      <c r="AA98" s="52"/>
      <c r="AB98" s="52"/>
      <c r="AC98" s="52"/>
      <c r="AD98" s="52"/>
    </row>
    <row r="99" spans="1:30" x14ac:dyDescent="0.65">
      <c r="B99" s="35"/>
      <c r="C99" s="36"/>
      <c r="D99" s="36"/>
      <c r="E99" s="36"/>
      <c r="F99" s="37"/>
      <c r="G99" s="35"/>
      <c r="H99" s="35"/>
      <c r="I99" s="35"/>
      <c r="J99" s="35"/>
      <c r="K99" s="38"/>
      <c r="L99" s="38"/>
      <c r="M99" s="38"/>
      <c r="N99" s="38"/>
      <c r="O99" s="35"/>
      <c r="P99" s="35"/>
      <c r="Q99" s="35"/>
      <c r="R99" s="35"/>
      <c r="S99" s="38"/>
      <c r="T99" s="38"/>
      <c r="U99" s="38"/>
      <c r="V99" s="38"/>
      <c r="W99" s="35"/>
      <c r="X99" s="35"/>
      <c r="Y99" s="35"/>
      <c r="Z99" s="35"/>
      <c r="AA99" s="38"/>
      <c r="AB99" s="38"/>
      <c r="AC99" s="38"/>
      <c r="AD99" s="38"/>
    </row>
    <row r="100" spans="1:30" x14ac:dyDescent="0.65">
      <c r="B100" s="50"/>
      <c r="C100" s="51"/>
      <c r="D100" s="51"/>
      <c r="E100" s="51"/>
      <c r="F100" s="51"/>
      <c r="G100" s="50"/>
      <c r="H100" s="50"/>
      <c r="I100" s="50"/>
      <c r="J100" s="50"/>
      <c r="K100" s="52"/>
      <c r="L100" s="52"/>
      <c r="M100" s="52"/>
      <c r="N100" s="52"/>
      <c r="O100" s="50"/>
      <c r="P100" s="50"/>
      <c r="Q100" s="50"/>
      <c r="R100" s="50"/>
      <c r="S100" s="52"/>
      <c r="T100" s="52"/>
      <c r="U100" s="52"/>
      <c r="V100" s="52"/>
      <c r="W100" s="50"/>
      <c r="X100" s="50"/>
      <c r="Y100" s="50"/>
      <c r="Z100" s="50"/>
      <c r="AA100" s="52"/>
      <c r="AB100" s="52"/>
      <c r="AC100" s="52"/>
      <c r="AD100" s="52"/>
    </row>
    <row r="101" spans="1:30" x14ac:dyDescent="0.65">
      <c r="B101" s="35"/>
      <c r="C101" s="36"/>
      <c r="D101" s="36"/>
      <c r="E101" s="36"/>
      <c r="F101" s="37"/>
      <c r="G101" s="35"/>
      <c r="H101" s="35"/>
      <c r="I101" s="35"/>
      <c r="J101" s="35"/>
      <c r="K101" s="38"/>
      <c r="L101" s="38"/>
      <c r="M101" s="38"/>
      <c r="N101" s="38"/>
      <c r="O101" s="35"/>
      <c r="P101" s="35"/>
      <c r="Q101" s="35"/>
      <c r="R101" s="35"/>
      <c r="S101" s="38"/>
      <c r="T101" s="38"/>
      <c r="U101" s="38"/>
      <c r="V101" s="38"/>
      <c r="W101" s="35"/>
      <c r="X101" s="35"/>
      <c r="Y101" s="35"/>
      <c r="Z101" s="35"/>
      <c r="AA101" s="38"/>
      <c r="AB101" s="38"/>
      <c r="AC101" s="38"/>
      <c r="AD101" s="38"/>
    </row>
    <row r="102" spans="1:30" ht="22.5" x14ac:dyDescent="0.9">
      <c r="B102" s="18"/>
      <c r="C102" s="2"/>
      <c r="D102" s="2"/>
      <c r="E102" s="2"/>
      <c r="F102" s="2"/>
      <c r="G102" s="15"/>
      <c r="H102" s="16"/>
      <c r="I102" s="16"/>
      <c r="J102" s="16"/>
      <c r="K102" s="16"/>
      <c r="L102" s="16"/>
      <c r="M102" s="16"/>
      <c r="N102" s="16" t="str">
        <f>"Semaine du "&amp;TEXT(C103,"jj/mm")&amp;" au "&amp;TEXT(C103+6,"jj/mm aaaa")</f>
        <v>Semaine du 05/02 au 11/02 2018</v>
      </c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</row>
    <row r="103" spans="1:30" x14ac:dyDescent="0.65">
      <c r="A103" s="67"/>
      <c r="B103" s="59">
        <f ca="1">B83+1</f>
        <v>6</v>
      </c>
      <c r="C103" s="123">
        <f>C83+7</f>
        <v>43136</v>
      </c>
      <c r="D103" s="124"/>
      <c r="E103" s="124"/>
      <c r="F103" s="125"/>
      <c r="G103" s="123">
        <f>C103+1</f>
        <v>43137</v>
      </c>
      <c r="H103" s="124"/>
      <c r="I103" s="124"/>
      <c r="J103" s="125"/>
      <c r="K103" s="123">
        <f>G103+1</f>
        <v>43138</v>
      </c>
      <c r="L103" s="124"/>
      <c r="M103" s="124"/>
      <c r="N103" s="125"/>
      <c r="O103" s="123">
        <f>K103+1</f>
        <v>43139</v>
      </c>
      <c r="P103" s="124"/>
      <c r="Q103" s="124"/>
      <c r="R103" s="125"/>
      <c r="S103" s="123">
        <f>O103+1</f>
        <v>43140</v>
      </c>
      <c r="T103" s="124"/>
      <c r="U103" s="124"/>
      <c r="V103" s="125"/>
      <c r="W103" s="123">
        <f>S103+1</f>
        <v>43141</v>
      </c>
      <c r="X103" s="124"/>
      <c r="Y103" s="124"/>
      <c r="Z103" s="125"/>
      <c r="AA103" s="123">
        <f>W103+1</f>
        <v>43142</v>
      </c>
      <c r="AB103" s="124"/>
      <c r="AC103" s="124"/>
      <c r="AD103" s="125"/>
    </row>
    <row r="104" spans="1:30" x14ac:dyDescent="0.65">
      <c r="B104" s="17" t="s">
        <v>9</v>
      </c>
      <c r="C104" s="23">
        <v>0</v>
      </c>
      <c r="D104" s="23">
        <v>0.29166666666666669</v>
      </c>
      <c r="E104" s="24">
        <v>0.58333333333333337</v>
      </c>
      <c r="F104" s="24">
        <v>0.83333333333333337</v>
      </c>
      <c r="G104" s="21">
        <v>0</v>
      </c>
      <c r="H104" s="21">
        <v>0.29166666666666669</v>
      </c>
      <c r="I104" s="22">
        <v>0.58333333333333337</v>
      </c>
      <c r="J104" s="22">
        <v>0.83333333333333337</v>
      </c>
      <c r="K104" s="23">
        <v>0</v>
      </c>
      <c r="L104" s="23">
        <v>0.29166666666666669</v>
      </c>
      <c r="M104" s="24">
        <v>0.58333333333333337</v>
      </c>
      <c r="N104" s="24">
        <v>0.83333333333333337</v>
      </c>
      <c r="O104" s="21">
        <v>0</v>
      </c>
      <c r="P104" s="21">
        <v>0.29166666666666669</v>
      </c>
      <c r="Q104" s="22">
        <v>0.58333333333333337</v>
      </c>
      <c r="R104" s="22">
        <v>0.83333333333333337</v>
      </c>
      <c r="S104" s="23">
        <v>0</v>
      </c>
      <c r="T104" s="23">
        <v>0.29166666666666669</v>
      </c>
      <c r="U104" s="24">
        <v>0.58333333333333337</v>
      </c>
      <c r="V104" s="24">
        <v>0.83333333333333337</v>
      </c>
      <c r="W104" s="21">
        <v>0</v>
      </c>
      <c r="X104" s="21">
        <v>0.29166666666666669</v>
      </c>
      <c r="Y104" s="22">
        <v>0.58333333333333337</v>
      </c>
      <c r="Z104" s="22">
        <v>0.83333333333333337</v>
      </c>
      <c r="AA104" s="23">
        <v>0</v>
      </c>
      <c r="AB104" s="23">
        <v>0.29166666666666669</v>
      </c>
      <c r="AC104" s="24">
        <v>0.58333333333333337</v>
      </c>
      <c r="AD104" s="24">
        <v>0.83333333333333337</v>
      </c>
    </row>
    <row r="105" spans="1:30" x14ac:dyDescent="0.65">
      <c r="B105" s="17" t="s">
        <v>7</v>
      </c>
      <c r="C105" s="24">
        <v>0.29166666666666669</v>
      </c>
      <c r="D105" s="24">
        <v>0.58333333333333337</v>
      </c>
      <c r="E105" s="24">
        <v>0.83333333333333337</v>
      </c>
      <c r="F105" s="24">
        <v>1</v>
      </c>
      <c r="G105" s="22">
        <v>0.29166666666666669</v>
      </c>
      <c r="H105" s="22">
        <v>0.58333333333333337</v>
      </c>
      <c r="I105" s="22">
        <v>0.83333333333333337</v>
      </c>
      <c r="J105" s="22">
        <v>1</v>
      </c>
      <c r="K105" s="24">
        <v>0.29166666666666669</v>
      </c>
      <c r="L105" s="24">
        <v>0.58333333333333337</v>
      </c>
      <c r="M105" s="24">
        <v>0.83333333333333337</v>
      </c>
      <c r="N105" s="24">
        <v>1</v>
      </c>
      <c r="O105" s="22">
        <v>0.29166666666666669</v>
      </c>
      <c r="P105" s="22">
        <v>0.58333333333333337</v>
      </c>
      <c r="Q105" s="22">
        <v>0.83333333333333337</v>
      </c>
      <c r="R105" s="22">
        <v>1</v>
      </c>
      <c r="S105" s="24">
        <v>0.29166666666666669</v>
      </c>
      <c r="T105" s="24">
        <v>0.58333333333333337</v>
      </c>
      <c r="U105" s="24">
        <v>0.83333333333333337</v>
      </c>
      <c r="V105" s="24">
        <v>1</v>
      </c>
      <c r="W105" s="22">
        <v>0.29166666666666669</v>
      </c>
      <c r="X105" s="22">
        <v>0.58333333333333337</v>
      </c>
      <c r="Y105" s="22">
        <v>0.83333333333333337</v>
      </c>
      <c r="Z105" s="22">
        <v>1</v>
      </c>
      <c r="AA105" s="24">
        <v>0.29166666666666669</v>
      </c>
      <c r="AB105" s="24">
        <v>0.58333333333333337</v>
      </c>
      <c r="AC105" s="24">
        <v>0.83333333333333337</v>
      </c>
      <c r="AD105" s="24">
        <v>1</v>
      </c>
    </row>
    <row r="106" spans="1:30" x14ac:dyDescent="0.65">
      <c r="B106" s="45"/>
      <c r="C106" s="46"/>
      <c r="D106" s="46"/>
      <c r="E106" s="46"/>
      <c r="F106" s="47"/>
      <c r="G106" s="45"/>
      <c r="H106" s="45"/>
      <c r="I106" s="45"/>
      <c r="J106" s="45"/>
      <c r="K106" s="48"/>
      <c r="L106" s="48"/>
      <c r="M106" s="48"/>
      <c r="N106" s="48"/>
      <c r="O106" s="45"/>
      <c r="P106" s="45"/>
      <c r="Q106" s="45"/>
      <c r="R106" s="45"/>
      <c r="S106" s="48"/>
      <c r="T106" s="48"/>
      <c r="U106" s="48"/>
      <c r="V106" s="48"/>
      <c r="W106" s="45"/>
      <c r="X106" s="45"/>
      <c r="Y106" s="45"/>
      <c r="Z106" s="45"/>
      <c r="AA106" s="48"/>
      <c r="AB106" s="48"/>
      <c r="AC106" s="48"/>
      <c r="AD106" s="49"/>
    </row>
    <row r="107" spans="1:30" x14ac:dyDescent="0.65">
      <c r="B107" s="28"/>
      <c r="C107" s="44"/>
      <c r="D107" s="44"/>
      <c r="E107" s="44"/>
      <c r="F107" s="44"/>
      <c r="G107" s="28"/>
      <c r="H107" s="28"/>
      <c r="I107" s="28"/>
      <c r="J107" s="28"/>
      <c r="K107" s="33"/>
      <c r="L107" s="33"/>
      <c r="M107" s="33"/>
      <c r="N107" s="33"/>
      <c r="O107" s="28"/>
      <c r="P107" s="28"/>
      <c r="Q107" s="28"/>
      <c r="R107" s="28"/>
      <c r="S107" s="33"/>
      <c r="T107" s="33"/>
      <c r="U107" s="33"/>
      <c r="V107" s="33"/>
      <c r="W107" s="28"/>
      <c r="X107" s="28"/>
      <c r="Y107" s="28"/>
      <c r="Z107" s="28"/>
      <c r="AA107" s="33"/>
      <c r="AB107" s="33"/>
      <c r="AC107" s="33"/>
      <c r="AD107" s="34"/>
    </row>
  </sheetData>
  <mergeCells count="43">
    <mergeCell ref="Y1:AC1"/>
    <mergeCell ref="C3:F3"/>
    <mergeCell ref="G3:J3"/>
    <mergeCell ref="K3:N3"/>
    <mergeCell ref="O3:R3"/>
    <mergeCell ref="S3:V3"/>
    <mergeCell ref="W3:Z3"/>
    <mergeCell ref="AA3:AD3"/>
    <mergeCell ref="AA23:AD23"/>
    <mergeCell ref="C43:F43"/>
    <mergeCell ref="G43:J43"/>
    <mergeCell ref="K43:N43"/>
    <mergeCell ref="O43:R43"/>
    <mergeCell ref="S43:V43"/>
    <mergeCell ref="W43:Z43"/>
    <mergeCell ref="AA43:AD43"/>
    <mergeCell ref="C23:F23"/>
    <mergeCell ref="G23:J23"/>
    <mergeCell ref="K23:N23"/>
    <mergeCell ref="O23:R23"/>
    <mergeCell ref="S23:V23"/>
    <mergeCell ref="W23:Z23"/>
    <mergeCell ref="AA63:AD63"/>
    <mergeCell ref="C83:F83"/>
    <mergeCell ref="G83:J83"/>
    <mergeCell ref="K83:N83"/>
    <mergeCell ref="O83:R83"/>
    <mergeCell ref="S83:V83"/>
    <mergeCell ref="W83:Z83"/>
    <mergeCell ref="AA83:AD83"/>
    <mergeCell ref="C63:F63"/>
    <mergeCell ref="G63:J63"/>
    <mergeCell ref="K63:N63"/>
    <mergeCell ref="O63:R63"/>
    <mergeCell ref="S63:V63"/>
    <mergeCell ref="W63:Z63"/>
    <mergeCell ref="AA103:AD103"/>
    <mergeCell ref="C103:F103"/>
    <mergeCell ref="G103:J103"/>
    <mergeCell ref="K103:N103"/>
    <mergeCell ref="O103:R103"/>
    <mergeCell ref="S103:V103"/>
    <mergeCell ref="W103:Z103"/>
  </mergeCells>
  <conditionalFormatting sqref="C3:AD3">
    <cfRule type="timePeriod" dxfId="41" priority="6" timePeriod="lastMonth">
      <formula>AND(MONTH(C3)=MONTH(EDATE(TODAY(),0-1)),YEAR(C3)=YEAR(EDATE(TODAY(),0-1)))</formula>
    </cfRule>
  </conditionalFormatting>
  <conditionalFormatting sqref="C23:AD23">
    <cfRule type="timePeriod" dxfId="40" priority="5" timePeriod="lastMonth">
      <formula>AND(MONTH(C23)=MONTH(EDATE(TODAY(),0-1)),YEAR(C23)=YEAR(EDATE(TODAY(),0-1)))</formula>
    </cfRule>
  </conditionalFormatting>
  <conditionalFormatting sqref="C43:AD43">
    <cfRule type="timePeriod" dxfId="39" priority="4" timePeriod="lastMonth">
      <formula>AND(MONTH(C43)=MONTH(EDATE(TODAY(),0-1)),YEAR(C43)=YEAR(EDATE(TODAY(),0-1)))</formula>
    </cfRule>
  </conditionalFormatting>
  <conditionalFormatting sqref="C63:AD63">
    <cfRule type="timePeriod" dxfId="38" priority="3" timePeriod="lastMonth">
      <formula>AND(MONTH(C63)=MONTH(EDATE(TODAY(),0-1)),YEAR(C63)=YEAR(EDATE(TODAY(),0-1)))</formula>
    </cfRule>
  </conditionalFormatting>
  <conditionalFormatting sqref="C83:AD83">
    <cfRule type="timePeriod" dxfId="37" priority="2" timePeriod="lastMonth">
      <formula>AND(MONTH(C83)=MONTH(EDATE(TODAY(),0-1)),YEAR(C83)=YEAR(EDATE(TODAY(),0-1)))</formula>
    </cfRule>
  </conditionalFormatting>
  <conditionalFormatting sqref="C103:AD103">
    <cfRule type="timePeriod" dxfId="36" priority="1" timePeriod="lastMonth">
      <formula>AND(MONTH(C103)=MONTH(EDATE(TODAY(),0-1)),YEAR(C103)=YEAR(EDATE(TODAY(),0-1)))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rowBreaks count="4" manualBreakCount="4">
    <brk id="21" max="29" man="1"/>
    <brk id="41" max="29" man="1"/>
    <brk id="61" max="29" man="1"/>
    <brk id="81" max="29" man="1"/>
  </rowBreaks>
  <colBreaks count="1" manualBreakCount="1">
    <brk id="30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61"/>
  <sheetViews>
    <sheetView zoomScaleNormal="100" workbookViewId="0">
      <selection activeCell="G3" sqref="G3:J3"/>
    </sheetView>
  </sheetViews>
  <sheetFormatPr baseColWidth="10" defaultRowHeight="14.25" x14ac:dyDescent="0.65"/>
  <cols>
    <col min="3" max="30" width="3.7265625" customWidth="1"/>
  </cols>
  <sheetData>
    <row r="1" spans="1:38" ht="25.25" thickBot="1" x14ac:dyDescent="1">
      <c r="A1" s="11"/>
      <c r="B1" s="11"/>
      <c r="C1" s="11"/>
      <c r="D1" s="12"/>
      <c r="E1" s="11"/>
      <c r="F1" s="11"/>
      <c r="G1" s="13"/>
      <c r="H1" s="11"/>
      <c r="I1" s="11"/>
      <c r="J1" s="11"/>
      <c r="K1" s="14" t="s">
        <v>6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1"/>
      <c r="W1" s="11"/>
      <c r="X1" s="20"/>
      <c r="Y1" s="126" t="e">
        <f>DATE(AE1,AD1,1)</f>
        <v>#NUM!</v>
      </c>
      <c r="Z1" s="127"/>
      <c r="AA1" s="127"/>
      <c r="AB1" s="127"/>
      <c r="AC1" s="128"/>
      <c r="AD1" s="53"/>
      <c r="AE1" s="54"/>
      <c r="AF1" s="2"/>
      <c r="AG1" s="2"/>
      <c r="AH1" s="2"/>
      <c r="AI1" s="2"/>
      <c r="AJ1" s="2"/>
      <c r="AK1" s="2"/>
      <c r="AL1" s="2"/>
    </row>
    <row r="2" spans="1:38" ht="22.5" x14ac:dyDescent="0.9">
      <c r="A2" s="11"/>
      <c r="B2" s="18"/>
      <c r="C2" s="2"/>
      <c r="D2" s="2"/>
      <c r="E2" s="2"/>
      <c r="F2" s="2"/>
      <c r="G2" s="15"/>
      <c r="H2" s="16"/>
      <c r="I2" s="16"/>
      <c r="J2" s="16"/>
      <c r="K2" s="16"/>
      <c r="L2" s="16"/>
      <c r="M2" s="16"/>
      <c r="N2" s="16" t="e">
        <f>"Semaine du "&amp;TEXT(Y1,"jj/mm")&amp;" au "&amp;TEXT(C3+6,"jj/mm aaaa")</f>
        <v>#NUM!</v>
      </c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1"/>
      <c r="AF2" s="2"/>
      <c r="AG2" s="2"/>
      <c r="AH2" s="2"/>
      <c r="AI2" s="2"/>
      <c r="AJ2" s="2"/>
      <c r="AK2" s="2"/>
      <c r="AL2" s="2"/>
    </row>
    <row r="3" spans="1:38" x14ac:dyDescent="0.65">
      <c r="A3" s="54"/>
      <c r="B3" s="59">
        <f ca="1">NSEMMOIS(AE1,AD1)</f>
        <v>48</v>
      </c>
      <c r="C3" s="123" t="e">
        <f>Y1-WEEKDAY(Y1,2)+1</f>
        <v>#NUM!</v>
      </c>
      <c r="D3" s="124"/>
      <c r="E3" s="124"/>
      <c r="F3" s="125"/>
      <c r="G3" s="123" t="e">
        <f>C3+1</f>
        <v>#NUM!</v>
      </c>
      <c r="H3" s="124"/>
      <c r="I3" s="124"/>
      <c r="J3" s="125"/>
      <c r="K3" s="123" t="e">
        <f>G3+1</f>
        <v>#NUM!</v>
      </c>
      <c r="L3" s="124"/>
      <c r="M3" s="124"/>
      <c r="N3" s="125"/>
      <c r="O3" s="123" t="e">
        <f>K3+1</f>
        <v>#NUM!</v>
      </c>
      <c r="P3" s="124"/>
      <c r="Q3" s="124"/>
      <c r="R3" s="125"/>
      <c r="S3" s="123" t="e">
        <f>O3+1</f>
        <v>#NUM!</v>
      </c>
      <c r="T3" s="124"/>
      <c r="U3" s="124"/>
      <c r="V3" s="125"/>
      <c r="W3" s="123" t="e">
        <f>S3+1</f>
        <v>#NUM!</v>
      </c>
      <c r="X3" s="124"/>
      <c r="Y3" s="124"/>
      <c r="Z3" s="125"/>
      <c r="AA3" s="123" t="e">
        <f>W3+1</f>
        <v>#NUM!</v>
      </c>
      <c r="AB3" s="124"/>
      <c r="AC3" s="124"/>
      <c r="AD3" s="125"/>
      <c r="AE3" s="2"/>
      <c r="AF3" s="2"/>
      <c r="AG3" s="2"/>
      <c r="AH3" s="2"/>
      <c r="AI3" s="2"/>
      <c r="AJ3" s="2"/>
      <c r="AK3" s="2"/>
      <c r="AL3" s="2"/>
    </row>
    <row r="4" spans="1:38" x14ac:dyDescent="0.65">
      <c r="A4" s="11"/>
      <c r="B4" s="17" t="s">
        <v>9</v>
      </c>
      <c r="C4" s="21">
        <v>0</v>
      </c>
      <c r="D4" s="21">
        <v>0.29166666666666669</v>
      </c>
      <c r="E4" s="22">
        <v>0.58333333333333337</v>
      </c>
      <c r="F4" s="22">
        <v>0.83333333333333337</v>
      </c>
      <c r="G4" s="23">
        <v>0</v>
      </c>
      <c r="H4" s="23">
        <v>0.29166666666666669</v>
      </c>
      <c r="I4" s="24">
        <v>0.58333333333333337</v>
      </c>
      <c r="J4" s="24">
        <v>0.83333333333333337</v>
      </c>
      <c r="K4" s="21">
        <v>0</v>
      </c>
      <c r="L4" s="21">
        <v>0.29166666666666669</v>
      </c>
      <c r="M4" s="22">
        <v>0.58333333333333337</v>
      </c>
      <c r="N4" s="22">
        <v>0.83333333333333337</v>
      </c>
      <c r="O4" s="23">
        <v>0</v>
      </c>
      <c r="P4" s="23">
        <v>0.29166666666666669</v>
      </c>
      <c r="Q4" s="24">
        <v>0.58333333333333337</v>
      </c>
      <c r="R4" s="24">
        <v>0.83333333333333337</v>
      </c>
      <c r="S4" s="21">
        <v>0</v>
      </c>
      <c r="T4" s="21">
        <v>0.29166666666666669</v>
      </c>
      <c r="U4" s="22">
        <v>0.58333333333333337</v>
      </c>
      <c r="V4" s="22">
        <v>0.83333333333333337</v>
      </c>
      <c r="W4" s="23">
        <v>0</v>
      </c>
      <c r="X4" s="23">
        <v>0.29166666666666669</v>
      </c>
      <c r="Y4" s="24">
        <v>0.58333333333333337</v>
      </c>
      <c r="Z4" s="24">
        <v>0.83333333333333337</v>
      </c>
      <c r="AA4" s="21">
        <v>0</v>
      </c>
      <c r="AB4" s="21">
        <v>0.29166666666666669</v>
      </c>
      <c r="AC4" s="22">
        <v>0.58333333333333337</v>
      </c>
      <c r="AD4" s="22">
        <v>0.83333333333333337</v>
      </c>
      <c r="AE4" s="2"/>
      <c r="AF4" s="2"/>
      <c r="AG4" s="2"/>
      <c r="AH4" s="2"/>
      <c r="AI4" s="2"/>
      <c r="AJ4" s="2"/>
      <c r="AK4" s="2"/>
      <c r="AL4" s="2"/>
    </row>
    <row r="5" spans="1:38" x14ac:dyDescent="0.65">
      <c r="A5" s="11"/>
      <c r="B5" s="17" t="s">
        <v>7</v>
      </c>
      <c r="C5" s="22">
        <v>0.29166666666666669</v>
      </c>
      <c r="D5" s="22">
        <v>0.58333333333333337</v>
      </c>
      <c r="E5" s="22">
        <v>0.83333333333333337</v>
      </c>
      <c r="F5" s="22">
        <v>1</v>
      </c>
      <c r="G5" s="24">
        <v>0.29166666666666669</v>
      </c>
      <c r="H5" s="24">
        <v>0.58333333333333337</v>
      </c>
      <c r="I5" s="24">
        <v>0.83333333333333337</v>
      </c>
      <c r="J5" s="24">
        <v>1</v>
      </c>
      <c r="K5" s="22">
        <v>0.29166666666666669</v>
      </c>
      <c r="L5" s="22">
        <v>0.58333333333333337</v>
      </c>
      <c r="M5" s="22">
        <v>0.83333333333333337</v>
      </c>
      <c r="N5" s="22">
        <v>1</v>
      </c>
      <c r="O5" s="24">
        <v>0.29166666666666669</v>
      </c>
      <c r="P5" s="24">
        <v>0.58333333333333337</v>
      </c>
      <c r="Q5" s="24">
        <v>0.83333333333333337</v>
      </c>
      <c r="R5" s="24">
        <v>1</v>
      </c>
      <c r="S5" s="22">
        <v>0.29166666666666669</v>
      </c>
      <c r="T5" s="22">
        <v>0.58333333333333337</v>
      </c>
      <c r="U5" s="22">
        <v>0.83333333333333337</v>
      </c>
      <c r="V5" s="22">
        <v>1</v>
      </c>
      <c r="W5" s="24">
        <v>0.29166666666666669</v>
      </c>
      <c r="X5" s="24">
        <v>0.58333333333333337</v>
      </c>
      <c r="Y5" s="24">
        <v>0.83333333333333337</v>
      </c>
      <c r="Z5" s="24">
        <v>1</v>
      </c>
      <c r="AA5" s="22">
        <v>0.29166666666666669</v>
      </c>
      <c r="AB5" s="22">
        <v>0.58333333333333337</v>
      </c>
      <c r="AC5" s="22">
        <v>0.83333333333333337</v>
      </c>
      <c r="AD5" s="22">
        <v>1</v>
      </c>
      <c r="AE5" s="2"/>
      <c r="AF5" s="2"/>
      <c r="AG5" s="2"/>
      <c r="AH5" s="2"/>
      <c r="AI5" s="2"/>
      <c r="AJ5" s="2"/>
      <c r="AK5" s="2"/>
      <c r="AL5" s="2"/>
    </row>
    <row r="6" spans="1:38" x14ac:dyDescent="0.65">
      <c r="A6" s="25"/>
      <c r="B6" s="50"/>
      <c r="C6" s="51"/>
      <c r="D6" s="51"/>
      <c r="E6" s="51"/>
      <c r="F6" s="51"/>
      <c r="G6" s="50"/>
      <c r="H6" s="50"/>
      <c r="I6" s="50"/>
      <c r="J6" s="50"/>
      <c r="K6" s="52"/>
      <c r="L6" s="52"/>
      <c r="M6" s="52"/>
      <c r="N6" s="52"/>
      <c r="O6" s="50"/>
      <c r="P6" s="50"/>
      <c r="Q6" s="50"/>
      <c r="R6" s="50"/>
      <c r="S6" s="52"/>
      <c r="T6" s="52"/>
      <c r="U6" s="52"/>
      <c r="V6" s="52"/>
      <c r="W6" s="50"/>
      <c r="X6" s="50"/>
      <c r="Y6" s="50"/>
      <c r="Z6" s="50"/>
      <c r="AA6" s="52"/>
      <c r="AB6" s="52"/>
      <c r="AC6" s="52"/>
      <c r="AD6" s="52"/>
      <c r="AE6" s="2"/>
      <c r="AF6" s="2"/>
      <c r="AG6" s="2"/>
      <c r="AH6" s="2"/>
      <c r="AI6" s="2"/>
      <c r="AJ6" s="2"/>
      <c r="AK6" s="2"/>
    </row>
    <row r="7" spans="1:38" x14ac:dyDescent="0.65">
      <c r="A7" s="11"/>
      <c r="B7" s="35"/>
      <c r="C7" s="36"/>
      <c r="D7" s="36"/>
      <c r="E7" s="36"/>
      <c r="F7" s="37"/>
      <c r="G7" s="35"/>
      <c r="H7" s="35"/>
      <c r="I7" s="35"/>
      <c r="J7" s="35"/>
      <c r="K7" s="38"/>
      <c r="L7" s="38"/>
      <c r="M7" s="38"/>
      <c r="N7" s="38"/>
      <c r="O7" s="35"/>
      <c r="P7" s="35"/>
      <c r="Q7" s="35"/>
      <c r="R7" s="35"/>
      <c r="S7" s="38"/>
      <c r="T7" s="38"/>
      <c r="U7" s="38"/>
      <c r="V7" s="38"/>
      <c r="W7" s="35"/>
      <c r="X7" s="35"/>
      <c r="Y7" s="35"/>
      <c r="Z7" s="35"/>
      <c r="AA7" s="38"/>
      <c r="AB7" s="38"/>
      <c r="AC7" s="38"/>
      <c r="AD7" s="38"/>
      <c r="AE7" s="2"/>
      <c r="AF7" s="2"/>
      <c r="AG7" s="2"/>
      <c r="AH7" s="2"/>
      <c r="AI7" s="2"/>
      <c r="AJ7" s="2"/>
      <c r="AK7" s="2"/>
    </row>
    <row r="8" spans="1:38" x14ac:dyDescent="0.65">
      <c r="A8" s="11"/>
      <c r="B8" s="39"/>
      <c r="C8" s="40"/>
      <c r="D8" s="40"/>
      <c r="E8" s="40"/>
      <c r="F8" s="40"/>
      <c r="G8" s="39"/>
      <c r="H8" s="39"/>
      <c r="I8" s="39"/>
      <c r="J8" s="39"/>
      <c r="K8" s="34"/>
      <c r="L8" s="34"/>
      <c r="M8" s="34"/>
      <c r="N8" s="34"/>
      <c r="O8" s="39"/>
      <c r="P8" s="39"/>
      <c r="Q8" s="39"/>
      <c r="R8" s="39"/>
      <c r="S8" s="34"/>
      <c r="T8" s="34"/>
      <c r="U8" s="34"/>
      <c r="V8" s="34"/>
      <c r="W8" s="39"/>
      <c r="X8" s="39"/>
      <c r="Y8" s="39"/>
      <c r="Z8" s="39"/>
      <c r="AA8" s="34"/>
      <c r="AB8" s="34"/>
      <c r="AC8" s="34"/>
      <c r="AD8" s="34"/>
      <c r="AE8" s="2"/>
      <c r="AF8" s="2"/>
      <c r="AG8" s="2"/>
      <c r="AH8" s="2"/>
      <c r="AI8" s="2"/>
      <c r="AJ8" s="2"/>
      <c r="AK8" s="2"/>
    </row>
    <row r="9" spans="1:38" x14ac:dyDescent="0.65">
      <c r="A9" s="11"/>
      <c r="B9" s="35"/>
      <c r="C9" s="36"/>
      <c r="D9" s="36"/>
      <c r="E9" s="36"/>
      <c r="F9" s="37"/>
      <c r="G9" s="35"/>
      <c r="H9" s="35"/>
      <c r="I9" s="35"/>
      <c r="J9" s="35"/>
      <c r="K9" s="38"/>
      <c r="L9" s="38"/>
      <c r="M9" s="38"/>
      <c r="N9" s="38"/>
      <c r="O9" s="35"/>
      <c r="P9" s="35"/>
      <c r="Q9" s="35"/>
      <c r="R9" s="35"/>
      <c r="S9" s="38"/>
      <c r="T9" s="38"/>
      <c r="U9" s="38"/>
      <c r="V9" s="38"/>
      <c r="W9" s="35"/>
      <c r="X9" s="35"/>
      <c r="Y9" s="35"/>
      <c r="Z9" s="35"/>
      <c r="AA9" s="38"/>
      <c r="AB9" s="38"/>
      <c r="AC9" s="38"/>
      <c r="AD9" s="38"/>
      <c r="AE9" s="2"/>
      <c r="AF9" s="2"/>
      <c r="AG9" s="2"/>
      <c r="AH9" s="2"/>
      <c r="AI9" s="2"/>
      <c r="AJ9" s="2"/>
      <c r="AK9" s="2"/>
      <c r="AL9" s="2"/>
    </row>
    <row r="10" spans="1:38" x14ac:dyDescent="0.65">
      <c r="A10" s="11"/>
      <c r="B10" s="39"/>
      <c r="C10" s="40"/>
      <c r="D10" s="40"/>
      <c r="E10" s="40"/>
      <c r="F10" s="40"/>
      <c r="G10" s="39"/>
      <c r="H10" s="39"/>
      <c r="I10" s="39"/>
      <c r="J10" s="39"/>
      <c r="K10" s="34"/>
      <c r="L10" s="34"/>
      <c r="M10" s="34"/>
      <c r="N10" s="34"/>
      <c r="O10" s="39"/>
      <c r="P10" s="39"/>
      <c r="Q10" s="39"/>
      <c r="R10" s="39"/>
      <c r="S10" s="34"/>
      <c r="T10" s="34"/>
      <c r="U10" s="34"/>
      <c r="V10" s="34"/>
      <c r="W10" s="39"/>
      <c r="X10" s="39"/>
      <c r="Y10" s="39"/>
      <c r="Z10" s="39"/>
      <c r="AA10" s="34"/>
      <c r="AB10" s="34"/>
      <c r="AC10" s="34"/>
      <c r="AD10" s="34"/>
      <c r="AE10" s="2"/>
      <c r="AF10" s="2"/>
      <c r="AG10" s="2"/>
      <c r="AH10" s="2"/>
      <c r="AI10" s="2"/>
      <c r="AJ10" s="2"/>
      <c r="AK10" s="2"/>
      <c r="AL10" s="2"/>
    </row>
    <row r="11" spans="1:38" x14ac:dyDescent="0.65">
      <c r="A11" s="11"/>
      <c r="B11" s="35"/>
      <c r="C11" s="36"/>
      <c r="D11" s="36"/>
      <c r="E11" s="36"/>
      <c r="F11" s="37"/>
      <c r="G11" s="35"/>
      <c r="H11" s="35"/>
      <c r="I11" s="35"/>
      <c r="J11" s="35"/>
      <c r="K11" s="38"/>
      <c r="L11" s="38"/>
      <c r="M11" s="38"/>
      <c r="N11" s="38"/>
      <c r="O11" s="35"/>
      <c r="P11" s="35"/>
      <c r="Q11" s="35"/>
      <c r="R11" s="35"/>
      <c r="S11" s="38"/>
      <c r="T11" s="38"/>
      <c r="U11" s="38"/>
      <c r="V11" s="38"/>
      <c r="W11" s="35"/>
      <c r="X11" s="35"/>
      <c r="Y11" s="35"/>
      <c r="Z11" s="35"/>
      <c r="AA11" s="38"/>
      <c r="AB11" s="38"/>
      <c r="AC11" s="38"/>
      <c r="AD11" s="38"/>
      <c r="AE11" s="2"/>
      <c r="AF11" s="2"/>
      <c r="AG11" s="2"/>
      <c r="AH11" s="2"/>
      <c r="AI11" s="2"/>
      <c r="AJ11" s="2"/>
      <c r="AK11" s="2"/>
      <c r="AL11" s="2"/>
    </row>
    <row r="12" spans="1:38" ht="22.5" x14ac:dyDescent="0.9">
      <c r="A12" s="11"/>
      <c r="B12" s="18"/>
      <c r="C12" s="2"/>
      <c r="D12" s="2"/>
      <c r="E12" s="2"/>
      <c r="F12" s="2"/>
      <c r="G12" s="15"/>
      <c r="H12" s="16"/>
      <c r="I12" s="16"/>
      <c r="J12" s="16"/>
      <c r="K12" s="16"/>
      <c r="L12" s="16"/>
      <c r="M12" s="16"/>
      <c r="N12" s="16" t="e">
        <f>"Semaine du "&amp;TEXT(C13,"jj/mm")&amp;" au "&amp;TEXT(C13+6,"jj/mm aaaa")</f>
        <v>#NUM!</v>
      </c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2"/>
      <c r="AF12" s="2"/>
      <c r="AG12" s="2"/>
      <c r="AH12" s="2"/>
      <c r="AI12" s="2"/>
      <c r="AJ12" s="2"/>
      <c r="AK12" s="2"/>
      <c r="AL12" s="2"/>
    </row>
    <row r="13" spans="1:38" x14ac:dyDescent="0.65">
      <c r="A13" s="54"/>
      <c r="B13" s="59">
        <f ca="1">B3+1</f>
        <v>49</v>
      </c>
      <c r="C13" s="123" t="e">
        <f>C3+7</f>
        <v>#NUM!</v>
      </c>
      <c r="D13" s="124"/>
      <c r="E13" s="124"/>
      <c r="F13" s="125"/>
      <c r="G13" s="123" t="e">
        <f>C13+1</f>
        <v>#NUM!</v>
      </c>
      <c r="H13" s="124"/>
      <c r="I13" s="124"/>
      <c r="J13" s="125"/>
      <c r="K13" s="123" t="e">
        <f>G13+1</f>
        <v>#NUM!</v>
      </c>
      <c r="L13" s="124"/>
      <c r="M13" s="124"/>
      <c r="N13" s="125"/>
      <c r="O13" s="123" t="e">
        <f>K13+1</f>
        <v>#NUM!</v>
      </c>
      <c r="P13" s="124"/>
      <c r="Q13" s="124"/>
      <c r="R13" s="125"/>
      <c r="S13" s="123" t="e">
        <f>O13+1</f>
        <v>#NUM!</v>
      </c>
      <c r="T13" s="124"/>
      <c r="U13" s="124"/>
      <c r="V13" s="125"/>
      <c r="W13" s="123" t="e">
        <f>S13+1</f>
        <v>#NUM!</v>
      </c>
      <c r="X13" s="124"/>
      <c r="Y13" s="124"/>
      <c r="Z13" s="125"/>
      <c r="AA13" s="123" t="e">
        <f>W13+1</f>
        <v>#NUM!</v>
      </c>
      <c r="AB13" s="124"/>
      <c r="AC13" s="124"/>
      <c r="AD13" s="125"/>
      <c r="AE13" s="2"/>
      <c r="AF13" s="2"/>
      <c r="AG13" s="2"/>
      <c r="AH13" s="2"/>
      <c r="AI13" s="2"/>
      <c r="AJ13" s="2"/>
      <c r="AK13" s="2"/>
      <c r="AL13" s="2"/>
    </row>
    <row r="14" spans="1:38" x14ac:dyDescent="0.65">
      <c r="A14" s="11"/>
      <c r="B14" s="17" t="s">
        <v>9</v>
      </c>
      <c r="C14" s="23">
        <v>0</v>
      </c>
      <c r="D14" s="23">
        <v>0.29166666666666669</v>
      </c>
      <c r="E14" s="24">
        <v>0.58333333333333337</v>
      </c>
      <c r="F14" s="24">
        <v>0.83333333333333337</v>
      </c>
      <c r="G14" s="21">
        <v>0</v>
      </c>
      <c r="H14" s="21">
        <v>0.29166666666666669</v>
      </c>
      <c r="I14" s="22">
        <v>0.58333333333333337</v>
      </c>
      <c r="J14" s="22">
        <v>0.83333333333333337</v>
      </c>
      <c r="K14" s="23">
        <v>0</v>
      </c>
      <c r="L14" s="23">
        <v>0.29166666666666669</v>
      </c>
      <c r="M14" s="24">
        <v>0.58333333333333337</v>
      </c>
      <c r="N14" s="24">
        <v>0.83333333333333337</v>
      </c>
      <c r="O14" s="21">
        <v>0</v>
      </c>
      <c r="P14" s="21">
        <v>0.29166666666666669</v>
      </c>
      <c r="Q14" s="22">
        <v>0.58333333333333337</v>
      </c>
      <c r="R14" s="22">
        <v>0.83333333333333337</v>
      </c>
      <c r="S14" s="23">
        <v>0</v>
      </c>
      <c r="T14" s="23">
        <v>0.29166666666666669</v>
      </c>
      <c r="U14" s="24">
        <v>0.58333333333333337</v>
      </c>
      <c r="V14" s="24">
        <v>0.83333333333333337</v>
      </c>
      <c r="W14" s="21">
        <v>0</v>
      </c>
      <c r="X14" s="21">
        <v>0.29166666666666669</v>
      </c>
      <c r="Y14" s="22">
        <v>0.58333333333333337</v>
      </c>
      <c r="Z14" s="22">
        <v>0.83333333333333337</v>
      </c>
      <c r="AA14" s="23">
        <v>0</v>
      </c>
      <c r="AB14" s="23">
        <v>0.29166666666666669</v>
      </c>
      <c r="AC14" s="24">
        <v>0.58333333333333337</v>
      </c>
      <c r="AD14" s="24">
        <v>0.83333333333333337</v>
      </c>
      <c r="AE14" s="2"/>
      <c r="AF14" s="2"/>
      <c r="AG14" s="2"/>
      <c r="AH14" s="2"/>
      <c r="AI14" s="2"/>
      <c r="AJ14" s="2"/>
      <c r="AK14" s="2"/>
      <c r="AL14" s="2"/>
    </row>
    <row r="15" spans="1:38" x14ac:dyDescent="0.65">
      <c r="A15" s="11"/>
      <c r="B15" s="17" t="s">
        <v>7</v>
      </c>
      <c r="C15" s="24">
        <v>0.29166666666666669</v>
      </c>
      <c r="D15" s="24">
        <v>0.58333333333333337</v>
      </c>
      <c r="E15" s="24">
        <v>0.83333333333333337</v>
      </c>
      <c r="F15" s="24">
        <v>1</v>
      </c>
      <c r="G15" s="22">
        <v>0.29166666666666669</v>
      </c>
      <c r="H15" s="22">
        <v>0.58333333333333337</v>
      </c>
      <c r="I15" s="22">
        <v>0.83333333333333337</v>
      </c>
      <c r="J15" s="22">
        <v>1</v>
      </c>
      <c r="K15" s="24">
        <v>0.29166666666666669</v>
      </c>
      <c r="L15" s="24">
        <v>0.58333333333333337</v>
      </c>
      <c r="M15" s="24">
        <v>0.83333333333333337</v>
      </c>
      <c r="N15" s="24">
        <v>1</v>
      </c>
      <c r="O15" s="22">
        <v>0.29166666666666669</v>
      </c>
      <c r="P15" s="22">
        <v>0.58333333333333337</v>
      </c>
      <c r="Q15" s="22">
        <v>0.83333333333333337</v>
      </c>
      <c r="R15" s="22">
        <v>1</v>
      </c>
      <c r="S15" s="24">
        <v>0.29166666666666669</v>
      </c>
      <c r="T15" s="24">
        <v>0.58333333333333337</v>
      </c>
      <c r="U15" s="24">
        <v>0.83333333333333337</v>
      </c>
      <c r="V15" s="24">
        <v>1</v>
      </c>
      <c r="W15" s="22">
        <v>0.29166666666666669</v>
      </c>
      <c r="X15" s="22">
        <v>0.58333333333333337</v>
      </c>
      <c r="Y15" s="22">
        <v>0.83333333333333337</v>
      </c>
      <c r="Z15" s="22">
        <v>1</v>
      </c>
      <c r="AA15" s="24">
        <v>0.29166666666666669</v>
      </c>
      <c r="AB15" s="24">
        <v>0.58333333333333337</v>
      </c>
      <c r="AC15" s="24">
        <v>0.83333333333333337</v>
      </c>
      <c r="AD15" s="24">
        <v>1</v>
      </c>
      <c r="AE15" s="2"/>
      <c r="AF15" s="2"/>
      <c r="AG15" s="2"/>
      <c r="AH15" s="2"/>
      <c r="AI15" s="2"/>
      <c r="AJ15" s="2"/>
      <c r="AK15" s="2"/>
      <c r="AL15" s="2"/>
    </row>
    <row r="16" spans="1:38" x14ac:dyDescent="0.65">
      <c r="A16" s="11"/>
      <c r="B16" s="45"/>
      <c r="C16" s="46"/>
      <c r="D16" s="46"/>
      <c r="E16" s="46"/>
      <c r="F16" s="47"/>
      <c r="G16" s="45"/>
      <c r="H16" s="45"/>
      <c r="I16" s="45"/>
      <c r="J16" s="45"/>
      <c r="K16" s="48"/>
      <c r="L16" s="48"/>
      <c r="M16" s="48"/>
      <c r="N16" s="48"/>
      <c r="O16" s="45"/>
      <c r="P16" s="45"/>
      <c r="Q16" s="45"/>
      <c r="R16" s="45"/>
      <c r="S16" s="48"/>
      <c r="T16" s="48"/>
      <c r="U16" s="48"/>
      <c r="V16" s="48"/>
      <c r="W16" s="45"/>
      <c r="X16" s="45"/>
      <c r="Y16" s="45"/>
      <c r="Z16" s="45"/>
      <c r="AA16" s="48"/>
      <c r="AB16" s="48"/>
      <c r="AC16" s="48"/>
      <c r="AD16" s="49"/>
      <c r="AE16" s="2"/>
      <c r="AF16" s="2"/>
      <c r="AG16" s="2"/>
      <c r="AH16" s="2"/>
      <c r="AI16" s="2"/>
      <c r="AJ16" s="2"/>
      <c r="AK16" s="2"/>
    </row>
    <row r="17" spans="1:38" x14ac:dyDescent="0.65">
      <c r="A17" s="11"/>
      <c r="B17" s="26"/>
      <c r="C17" s="43"/>
      <c r="D17" s="43"/>
      <c r="E17" s="43"/>
      <c r="F17" s="43"/>
      <c r="G17" s="26"/>
      <c r="H17" s="26"/>
      <c r="I17" s="26"/>
      <c r="J17" s="26"/>
      <c r="K17" s="29"/>
      <c r="L17" s="29"/>
      <c r="M17" s="29"/>
      <c r="N17" s="29"/>
      <c r="O17" s="26"/>
      <c r="P17" s="26"/>
      <c r="Q17" s="26"/>
      <c r="R17" s="26"/>
      <c r="S17" s="29"/>
      <c r="T17" s="29"/>
      <c r="U17" s="29"/>
      <c r="V17" s="29"/>
      <c r="W17" s="26"/>
      <c r="X17" s="26"/>
      <c r="Y17" s="26"/>
      <c r="Z17" s="26"/>
      <c r="AA17" s="29"/>
      <c r="AB17" s="29"/>
      <c r="AC17" s="29"/>
      <c r="AD17" s="30"/>
      <c r="AE17" s="2"/>
      <c r="AF17" s="2"/>
      <c r="AG17" s="2"/>
      <c r="AH17" s="2"/>
      <c r="AI17" s="2"/>
      <c r="AJ17" s="2"/>
      <c r="AK17" s="2"/>
    </row>
    <row r="18" spans="1:38" x14ac:dyDescent="0.65">
      <c r="A18" s="11"/>
      <c r="B18" s="27"/>
      <c r="C18" s="41"/>
      <c r="D18" s="41"/>
      <c r="E18" s="41"/>
      <c r="F18" s="42"/>
      <c r="G18" s="27"/>
      <c r="H18" s="27"/>
      <c r="I18" s="27"/>
      <c r="J18" s="27"/>
      <c r="K18" s="31"/>
      <c r="L18" s="31"/>
      <c r="M18" s="31"/>
      <c r="N18" s="31"/>
      <c r="O18" s="27"/>
      <c r="P18" s="27"/>
      <c r="Q18" s="27"/>
      <c r="R18" s="27"/>
      <c r="S18" s="31"/>
      <c r="T18" s="31"/>
      <c r="U18" s="31"/>
      <c r="V18" s="31"/>
      <c r="W18" s="27"/>
      <c r="X18" s="27"/>
      <c r="Y18" s="27"/>
      <c r="Z18" s="27"/>
      <c r="AA18" s="31"/>
      <c r="AB18" s="31"/>
      <c r="AC18" s="31"/>
      <c r="AD18" s="32"/>
      <c r="AE18" s="2"/>
      <c r="AF18" s="2"/>
      <c r="AG18" s="2"/>
      <c r="AH18" s="2"/>
      <c r="AI18" s="2"/>
      <c r="AJ18" s="2"/>
      <c r="AK18" s="2"/>
    </row>
    <row r="19" spans="1:38" x14ac:dyDescent="0.65">
      <c r="A19" s="11"/>
      <c r="B19" s="26"/>
      <c r="C19" s="43"/>
      <c r="D19" s="43"/>
      <c r="E19" s="43"/>
      <c r="F19" s="43"/>
      <c r="G19" s="26"/>
      <c r="H19" s="26"/>
      <c r="I19" s="26"/>
      <c r="J19" s="26"/>
      <c r="K19" s="29"/>
      <c r="L19" s="29"/>
      <c r="M19" s="29"/>
      <c r="N19" s="29"/>
      <c r="O19" s="26"/>
      <c r="P19" s="26"/>
      <c r="Q19" s="26"/>
      <c r="R19" s="26"/>
      <c r="S19" s="29"/>
      <c r="T19" s="29"/>
      <c r="U19" s="29"/>
      <c r="V19" s="29"/>
      <c r="W19" s="26"/>
      <c r="X19" s="26"/>
      <c r="Y19" s="26"/>
      <c r="Z19" s="26"/>
      <c r="AA19" s="29"/>
      <c r="AB19" s="29"/>
      <c r="AC19" s="29"/>
      <c r="AD19" s="30"/>
      <c r="AE19" s="2"/>
      <c r="AF19" s="2"/>
      <c r="AG19" s="2"/>
      <c r="AH19" s="2"/>
      <c r="AI19" s="2"/>
      <c r="AJ19" s="2"/>
      <c r="AK19" s="2"/>
      <c r="AL19" s="2"/>
    </row>
    <row r="20" spans="1:38" x14ac:dyDescent="0.65">
      <c r="A20" s="11"/>
      <c r="B20" s="27"/>
      <c r="C20" s="41"/>
      <c r="D20" s="41"/>
      <c r="E20" s="41"/>
      <c r="F20" s="42"/>
      <c r="G20" s="27"/>
      <c r="H20" s="27"/>
      <c r="I20" s="27"/>
      <c r="J20" s="27"/>
      <c r="K20" s="31"/>
      <c r="L20" s="31"/>
      <c r="M20" s="31"/>
      <c r="N20" s="31"/>
      <c r="O20" s="27"/>
      <c r="P20" s="27"/>
      <c r="Q20" s="27"/>
      <c r="R20" s="27"/>
      <c r="S20" s="31"/>
      <c r="T20" s="31"/>
      <c r="U20" s="31"/>
      <c r="V20" s="31"/>
      <c r="W20" s="27"/>
      <c r="X20" s="27"/>
      <c r="Y20" s="27"/>
      <c r="Z20" s="27"/>
      <c r="AA20" s="31"/>
      <c r="AB20" s="31"/>
      <c r="AC20" s="31"/>
      <c r="AD20" s="32"/>
      <c r="AE20" s="2"/>
      <c r="AF20" s="2"/>
      <c r="AG20" s="2"/>
      <c r="AH20" s="2"/>
      <c r="AI20" s="2"/>
      <c r="AJ20" s="2"/>
      <c r="AK20" s="2"/>
      <c r="AL20" s="2"/>
    </row>
    <row r="21" spans="1:38" x14ac:dyDescent="0.65">
      <c r="A21" s="11"/>
      <c r="B21" s="28"/>
      <c r="C21" s="44"/>
      <c r="D21" s="44"/>
      <c r="E21" s="44"/>
      <c r="F21" s="44"/>
      <c r="G21" s="28"/>
      <c r="H21" s="28"/>
      <c r="I21" s="28"/>
      <c r="J21" s="28"/>
      <c r="K21" s="33"/>
      <c r="L21" s="33"/>
      <c r="M21" s="33"/>
      <c r="N21" s="33"/>
      <c r="O21" s="28"/>
      <c r="P21" s="28"/>
      <c r="Q21" s="28"/>
      <c r="R21" s="28"/>
      <c r="S21" s="33"/>
      <c r="T21" s="33"/>
      <c r="U21" s="33"/>
      <c r="V21" s="33"/>
      <c r="W21" s="28"/>
      <c r="X21" s="28"/>
      <c r="Y21" s="28"/>
      <c r="Z21" s="28"/>
      <c r="AA21" s="33"/>
      <c r="AB21" s="33"/>
      <c r="AC21" s="33"/>
      <c r="AD21" s="34"/>
      <c r="AE21" s="2"/>
      <c r="AF21" s="2"/>
      <c r="AG21" s="2"/>
      <c r="AH21" s="2"/>
      <c r="AI21" s="2"/>
      <c r="AJ21" s="2"/>
      <c r="AK21" s="2"/>
      <c r="AL21" s="2"/>
    </row>
    <row r="22" spans="1:38" ht="22.5" x14ac:dyDescent="0.9">
      <c r="A22" s="11"/>
      <c r="B22" s="18"/>
      <c r="C22" s="2"/>
      <c r="D22" s="2"/>
      <c r="E22" s="2"/>
      <c r="F22" s="2"/>
      <c r="G22" s="15"/>
      <c r="H22" s="16"/>
      <c r="I22" s="16"/>
      <c r="J22" s="16"/>
      <c r="K22" s="16"/>
      <c r="L22" s="16"/>
      <c r="M22" s="16"/>
      <c r="N22" s="16" t="e">
        <f>"Semaine du "&amp;TEXT(C23,"jj/mm")&amp;" au "&amp;TEXT(C23+6,"jj/mm aaaa")</f>
        <v>#NUM!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2"/>
      <c r="AF22" s="2"/>
      <c r="AG22" s="2"/>
      <c r="AH22" s="2"/>
      <c r="AI22" s="2"/>
      <c r="AJ22" s="2"/>
      <c r="AK22" s="2"/>
      <c r="AL22" s="2"/>
    </row>
    <row r="23" spans="1:38" x14ac:dyDescent="0.65">
      <c r="A23" s="54"/>
      <c r="B23" s="59">
        <f ca="1">B13+1</f>
        <v>50</v>
      </c>
      <c r="C23" s="123" t="e">
        <f>C13+7</f>
        <v>#NUM!</v>
      </c>
      <c r="D23" s="124"/>
      <c r="E23" s="124"/>
      <c r="F23" s="125"/>
      <c r="G23" s="123" t="e">
        <f>C23+1</f>
        <v>#NUM!</v>
      </c>
      <c r="H23" s="124"/>
      <c r="I23" s="124"/>
      <c r="J23" s="125"/>
      <c r="K23" s="123" t="e">
        <f>G23+1</f>
        <v>#NUM!</v>
      </c>
      <c r="L23" s="124"/>
      <c r="M23" s="124"/>
      <c r="N23" s="125"/>
      <c r="O23" s="123" t="e">
        <f>K23+1</f>
        <v>#NUM!</v>
      </c>
      <c r="P23" s="124"/>
      <c r="Q23" s="124"/>
      <c r="R23" s="125"/>
      <c r="S23" s="123" t="e">
        <f>O23+1</f>
        <v>#NUM!</v>
      </c>
      <c r="T23" s="124"/>
      <c r="U23" s="124"/>
      <c r="V23" s="125"/>
      <c r="W23" s="123" t="e">
        <f>S23+1</f>
        <v>#NUM!</v>
      </c>
      <c r="X23" s="124"/>
      <c r="Y23" s="124"/>
      <c r="Z23" s="125"/>
      <c r="AA23" s="123" t="e">
        <f>W23+1</f>
        <v>#NUM!</v>
      </c>
      <c r="AB23" s="124"/>
      <c r="AC23" s="124"/>
      <c r="AD23" s="125"/>
      <c r="AE23" s="2"/>
      <c r="AF23" s="2"/>
      <c r="AG23" s="2"/>
      <c r="AH23" s="2"/>
      <c r="AI23" s="2"/>
      <c r="AJ23" s="2"/>
      <c r="AK23" s="2"/>
      <c r="AL23" s="2"/>
    </row>
    <row r="24" spans="1:38" x14ac:dyDescent="0.65">
      <c r="A24" s="11"/>
      <c r="B24" s="17" t="s">
        <v>9</v>
      </c>
      <c r="C24" s="21">
        <v>0</v>
      </c>
      <c r="D24" s="21">
        <v>0.29166666666666669</v>
      </c>
      <c r="E24" s="22">
        <v>0.58333333333333337</v>
      </c>
      <c r="F24" s="22">
        <v>0.83333333333333337</v>
      </c>
      <c r="G24" s="23">
        <v>0</v>
      </c>
      <c r="H24" s="23">
        <v>0.29166666666666669</v>
      </c>
      <c r="I24" s="24">
        <v>0.58333333333333337</v>
      </c>
      <c r="J24" s="24">
        <v>0.83333333333333337</v>
      </c>
      <c r="K24" s="21">
        <v>0</v>
      </c>
      <c r="L24" s="21">
        <v>0.29166666666666669</v>
      </c>
      <c r="M24" s="22">
        <v>0.58333333333333337</v>
      </c>
      <c r="N24" s="22">
        <v>0.83333333333333337</v>
      </c>
      <c r="O24" s="23">
        <v>0</v>
      </c>
      <c r="P24" s="23">
        <v>0.29166666666666669</v>
      </c>
      <c r="Q24" s="24">
        <v>0.58333333333333337</v>
      </c>
      <c r="R24" s="24">
        <v>0.83333333333333337</v>
      </c>
      <c r="S24" s="21">
        <v>0</v>
      </c>
      <c r="T24" s="21">
        <v>0.29166666666666669</v>
      </c>
      <c r="U24" s="22">
        <v>0.58333333333333337</v>
      </c>
      <c r="V24" s="22">
        <v>0.83333333333333337</v>
      </c>
      <c r="W24" s="23">
        <v>0</v>
      </c>
      <c r="X24" s="23">
        <v>0.29166666666666669</v>
      </c>
      <c r="Y24" s="24">
        <v>0.58333333333333337</v>
      </c>
      <c r="Z24" s="24">
        <v>0.83333333333333337</v>
      </c>
      <c r="AA24" s="21">
        <v>0</v>
      </c>
      <c r="AB24" s="21">
        <v>0.29166666666666669</v>
      </c>
      <c r="AC24" s="22">
        <v>0.58333333333333337</v>
      </c>
      <c r="AD24" s="22">
        <v>0.83333333333333337</v>
      </c>
      <c r="AE24" s="2"/>
      <c r="AF24" s="2"/>
      <c r="AG24" s="2"/>
      <c r="AH24" s="2"/>
      <c r="AI24" s="2"/>
      <c r="AJ24" s="2"/>
      <c r="AK24" s="2"/>
      <c r="AL24" s="2"/>
    </row>
    <row r="25" spans="1:38" x14ac:dyDescent="0.65">
      <c r="B25" s="17" t="s">
        <v>7</v>
      </c>
      <c r="C25" s="22">
        <v>0.29166666666666669</v>
      </c>
      <c r="D25" s="22">
        <v>0.58333333333333337</v>
      </c>
      <c r="E25" s="22">
        <v>0.83333333333333337</v>
      </c>
      <c r="F25" s="22">
        <v>1</v>
      </c>
      <c r="G25" s="24">
        <v>0.29166666666666669</v>
      </c>
      <c r="H25" s="24">
        <v>0.58333333333333337</v>
      </c>
      <c r="I25" s="24">
        <v>0.83333333333333337</v>
      </c>
      <c r="J25" s="24">
        <v>1</v>
      </c>
      <c r="K25" s="22">
        <v>0.29166666666666669</v>
      </c>
      <c r="L25" s="22">
        <v>0.58333333333333337</v>
      </c>
      <c r="M25" s="22">
        <v>0.83333333333333337</v>
      </c>
      <c r="N25" s="22">
        <v>1</v>
      </c>
      <c r="O25" s="24">
        <v>0.29166666666666669</v>
      </c>
      <c r="P25" s="24">
        <v>0.58333333333333337</v>
      </c>
      <c r="Q25" s="24">
        <v>0.83333333333333337</v>
      </c>
      <c r="R25" s="24">
        <v>1</v>
      </c>
      <c r="S25" s="22">
        <v>0.29166666666666669</v>
      </c>
      <c r="T25" s="22">
        <v>0.58333333333333337</v>
      </c>
      <c r="U25" s="22">
        <v>0.83333333333333337</v>
      </c>
      <c r="V25" s="22">
        <v>1</v>
      </c>
      <c r="W25" s="24">
        <v>0.29166666666666669</v>
      </c>
      <c r="X25" s="24">
        <v>0.58333333333333337</v>
      </c>
      <c r="Y25" s="24">
        <v>0.83333333333333337</v>
      </c>
      <c r="Z25" s="24">
        <v>1</v>
      </c>
      <c r="AA25" s="22">
        <v>0.29166666666666669</v>
      </c>
      <c r="AB25" s="22">
        <v>0.58333333333333337</v>
      </c>
      <c r="AC25" s="22">
        <v>0.83333333333333337</v>
      </c>
      <c r="AD25" s="22">
        <v>1</v>
      </c>
    </row>
    <row r="26" spans="1:38" x14ac:dyDescent="0.65">
      <c r="B26" s="50"/>
      <c r="C26" s="51"/>
      <c r="D26" s="51"/>
      <c r="E26" s="51"/>
      <c r="F26" s="51"/>
      <c r="G26" s="50"/>
      <c r="H26" s="50"/>
      <c r="I26" s="50"/>
      <c r="J26" s="50"/>
      <c r="K26" s="52"/>
      <c r="L26" s="52"/>
      <c r="M26" s="52"/>
      <c r="N26" s="52"/>
      <c r="O26" s="50"/>
      <c r="P26" s="50"/>
      <c r="Q26" s="50"/>
      <c r="R26" s="50"/>
      <c r="S26" s="52"/>
      <c r="T26" s="52"/>
      <c r="U26" s="52"/>
      <c r="V26" s="52"/>
      <c r="W26" s="50"/>
      <c r="X26" s="50"/>
      <c r="Y26" s="50"/>
      <c r="Z26" s="50"/>
      <c r="AA26" s="52"/>
      <c r="AB26" s="52"/>
      <c r="AC26" s="52"/>
      <c r="AD26" s="52"/>
    </row>
    <row r="27" spans="1:38" x14ac:dyDescent="0.65">
      <c r="B27" s="35"/>
      <c r="C27" s="36"/>
      <c r="D27" s="36"/>
      <c r="E27" s="36"/>
      <c r="F27" s="37"/>
      <c r="G27" s="35"/>
      <c r="H27" s="35"/>
      <c r="I27" s="35"/>
      <c r="J27" s="35"/>
      <c r="K27" s="38"/>
      <c r="L27" s="38"/>
      <c r="M27" s="38"/>
      <c r="N27" s="38"/>
      <c r="O27" s="35"/>
      <c r="P27" s="35"/>
      <c r="Q27" s="35"/>
      <c r="R27" s="35"/>
      <c r="S27" s="38"/>
      <c r="T27" s="38"/>
      <c r="U27" s="38"/>
      <c r="V27" s="38"/>
      <c r="W27" s="35"/>
      <c r="X27" s="35"/>
      <c r="Y27" s="35"/>
      <c r="Z27" s="35"/>
      <c r="AA27" s="38"/>
      <c r="AB27" s="38"/>
      <c r="AC27" s="38"/>
      <c r="AD27" s="38"/>
    </row>
    <row r="28" spans="1:38" x14ac:dyDescent="0.65">
      <c r="B28" s="39"/>
      <c r="C28" s="40"/>
      <c r="D28" s="40"/>
      <c r="E28" s="40"/>
      <c r="F28" s="40"/>
      <c r="G28" s="39"/>
      <c r="H28" s="39"/>
      <c r="I28" s="39"/>
      <c r="J28" s="39"/>
      <c r="K28" s="34"/>
      <c r="L28" s="34"/>
      <c r="M28" s="34"/>
      <c r="N28" s="34"/>
      <c r="O28" s="39"/>
      <c r="P28" s="39"/>
      <c r="Q28" s="39"/>
      <c r="R28" s="39"/>
      <c r="S28" s="34"/>
      <c r="T28" s="34"/>
      <c r="U28" s="34"/>
      <c r="V28" s="34"/>
      <c r="W28" s="39"/>
      <c r="X28" s="39"/>
      <c r="Y28" s="39"/>
      <c r="Z28" s="39"/>
      <c r="AA28" s="34"/>
      <c r="AB28" s="34"/>
      <c r="AC28" s="34"/>
      <c r="AD28" s="34"/>
    </row>
    <row r="29" spans="1:38" x14ac:dyDescent="0.65">
      <c r="B29" s="35"/>
      <c r="C29" s="36"/>
      <c r="D29" s="36"/>
      <c r="E29" s="36"/>
      <c r="F29" s="37"/>
      <c r="G29" s="35"/>
      <c r="H29" s="35"/>
      <c r="I29" s="35"/>
      <c r="J29" s="35"/>
      <c r="K29" s="38"/>
      <c r="L29" s="38"/>
      <c r="M29" s="38"/>
      <c r="N29" s="38"/>
      <c r="O29" s="35"/>
      <c r="P29" s="35"/>
      <c r="Q29" s="35"/>
      <c r="R29" s="35"/>
      <c r="S29" s="38"/>
      <c r="T29" s="38"/>
      <c r="U29" s="38"/>
      <c r="V29" s="38"/>
      <c r="W29" s="35"/>
      <c r="X29" s="35"/>
      <c r="Y29" s="35"/>
      <c r="Z29" s="35"/>
      <c r="AA29" s="38"/>
      <c r="AB29" s="38"/>
      <c r="AC29" s="38"/>
      <c r="AD29" s="38"/>
    </row>
    <row r="30" spans="1:38" x14ac:dyDescent="0.65">
      <c r="B30" s="39"/>
      <c r="C30" s="40"/>
      <c r="D30" s="40"/>
      <c r="E30" s="40"/>
      <c r="F30" s="40"/>
      <c r="G30" s="39"/>
      <c r="H30" s="39"/>
      <c r="I30" s="39"/>
      <c r="J30" s="39"/>
      <c r="K30" s="34"/>
      <c r="L30" s="34"/>
      <c r="M30" s="34"/>
      <c r="N30" s="34"/>
      <c r="O30" s="39"/>
      <c r="P30" s="39"/>
      <c r="Q30" s="39"/>
      <c r="R30" s="39"/>
      <c r="S30" s="34"/>
      <c r="T30" s="34"/>
      <c r="U30" s="34"/>
      <c r="V30" s="34"/>
      <c r="W30" s="39"/>
      <c r="X30" s="39"/>
      <c r="Y30" s="39"/>
      <c r="Z30" s="39"/>
      <c r="AA30" s="34"/>
      <c r="AB30" s="34"/>
      <c r="AC30" s="34"/>
      <c r="AD30" s="34"/>
    </row>
    <row r="31" spans="1:38" x14ac:dyDescent="0.65">
      <c r="B31" s="35"/>
      <c r="C31" s="36"/>
      <c r="D31" s="36"/>
      <c r="E31" s="36"/>
      <c r="F31" s="37"/>
      <c r="G31" s="35"/>
      <c r="H31" s="35"/>
      <c r="I31" s="35"/>
      <c r="J31" s="35"/>
      <c r="K31" s="38"/>
      <c r="L31" s="38"/>
      <c r="M31" s="38"/>
      <c r="N31" s="38"/>
      <c r="O31" s="35"/>
      <c r="P31" s="35"/>
      <c r="Q31" s="35"/>
      <c r="R31" s="35"/>
      <c r="S31" s="38"/>
      <c r="T31" s="38"/>
      <c r="U31" s="38"/>
      <c r="V31" s="38"/>
      <c r="W31" s="35"/>
      <c r="X31" s="35"/>
      <c r="Y31" s="35"/>
      <c r="Z31" s="35"/>
      <c r="AA31" s="38"/>
      <c r="AB31" s="38"/>
      <c r="AC31" s="38"/>
      <c r="AD31" s="38"/>
    </row>
    <row r="32" spans="1:38" ht="22.5" x14ac:dyDescent="0.9">
      <c r="B32" s="18"/>
      <c r="C32" s="2"/>
      <c r="D32" s="2"/>
      <c r="E32" s="2"/>
      <c r="F32" s="2"/>
      <c r="G32" s="15"/>
      <c r="H32" s="16"/>
      <c r="I32" s="16"/>
      <c r="J32" s="16"/>
      <c r="K32" s="16"/>
      <c r="L32" s="16"/>
      <c r="M32" s="16"/>
      <c r="N32" s="16" t="e">
        <f>"Semaine du "&amp;TEXT(C33,"jj/mm")&amp;" au "&amp;TEXT(C33+6,"jj/mm aaaa")</f>
        <v>#NUM!</v>
      </c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</row>
    <row r="33" spans="1:30" x14ac:dyDescent="0.65">
      <c r="A33" s="67"/>
      <c r="B33" s="59">
        <f ca="1">B23+1</f>
        <v>51</v>
      </c>
      <c r="C33" s="123" t="e">
        <f>C23+7</f>
        <v>#NUM!</v>
      </c>
      <c r="D33" s="124"/>
      <c r="E33" s="124"/>
      <c r="F33" s="125"/>
      <c r="G33" s="123" t="e">
        <f>C33+1</f>
        <v>#NUM!</v>
      </c>
      <c r="H33" s="124"/>
      <c r="I33" s="124"/>
      <c r="J33" s="125"/>
      <c r="K33" s="123" t="e">
        <f>G33+1</f>
        <v>#NUM!</v>
      </c>
      <c r="L33" s="124"/>
      <c r="M33" s="124"/>
      <c r="N33" s="125"/>
      <c r="O33" s="123" t="e">
        <f>K33+1</f>
        <v>#NUM!</v>
      </c>
      <c r="P33" s="124"/>
      <c r="Q33" s="124"/>
      <c r="R33" s="125"/>
      <c r="S33" s="123" t="e">
        <f>O33+1</f>
        <v>#NUM!</v>
      </c>
      <c r="T33" s="124"/>
      <c r="U33" s="124"/>
      <c r="V33" s="125"/>
      <c r="W33" s="123" t="e">
        <f>S33+1</f>
        <v>#NUM!</v>
      </c>
      <c r="X33" s="124"/>
      <c r="Y33" s="124"/>
      <c r="Z33" s="125"/>
      <c r="AA33" s="123" t="e">
        <f>W33+1</f>
        <v>#NUM!</v>
      </c>
      <c r="AB33" s="124"/>
      <c r="AC33" s="124"/>
      <c r="AD33" s="125"/>
    </row>
    <row r="34" spans="1:30" x14ac:dyDescent="0.65">
      <c r="B34" s="17" t="s">
        <v>9</v>
      </c>
      <c r="C34" s="23">
        <v>0</v>
      </c>
      <c r="D34" s="23">
        <v>0.29166666666666669</v>
      </c>
      <c r="E34" s="24">
        <v>0.58333333333333337</v>
      </c>
      <c r="F34" s="24">
        <v>0.83333333333333337</v>
      </c>
      <c r="G34" s="21">
        <v>0</v>
      </c>
      <c r="H34" s="21">
        <v>0.29166666666666669</v>
      </c>
      <c r="I34" s="22">
        <v>0.58333333333333337</v>
      </c>
      <c r="J34" s="22">
        <v>0.83333333333333337</v>
      </c>
      <c r="K34" s="23">
        <v>0</v>
      </c>
      <c r="L34" s="23">
        <v>0.29166666666666669</v>
      </c>
      <c r="M34" s="24">
        <v>0.58333333333333337</v>
      </c>
      <c r="N34" s="24">
        <v>0.83333333333333337</v>
      </c>
      <c r="O34" s="21">
        <v>0</v>
      </c>
      <c r="P34" s="21">
        <v>0.29166666666666669</v>
      </c>
      <c r="Q34" s="22">
        <v>0.58333333333333337</v>
      </c>
      <c r="R34" s="22">
        <v>0.83333333333333337</v>
      </c>
      <c r="S34" s="23">
        <v>0</v>
      </c>
      <c r="T34" s="23">
        <v>0.29166666666666669</v>
      </c>
      <c r="U34" s="24">
        <v>0.58333333333333337</v>
      </c>
      <c r="V34" s="24">
        <v>0.83333333333333337</v>
      </c>
      <c r="W34" s="21">
        <v>0</v>
      </c>
      <c r="X34" s="21">
        <v>0.29166666666666669</v>
      </c>
      <c r="Y34" s="22">
        <v>0.58333333333333337</v>
      </c>
      <c r="Z34" s="22">
        <v>0.83333333333333337</v>
      </c>
      <c r="AA34" s="23">
        <v>0</v>
      </c>
      <c r="AB34" s="23">
        <v>0.29166666666666669</v>
      </c>
      <c r="AC34" s="24">
        <v>0.58333333333333337</v>
      </c>
      <c r="AD34" s="24">
        <v>0.83333333333333337</v>
      </c>
    </row>
    <row r="35" spans="1:30" x14ac:dyDescent="0.65">
      <c r="B35" s="17" t="s">
        <v>7</v>
      </c>
      <c r="C35" s="24">
        <v>0.29166666666666669</v>
      </c>
      <c r="D35" s="24">
        <v>0.58333333333333337</v>
      </c>
      <c r="E35" s="24">
        <v>0.83333333333333337</v>
      </c>
      <c r="F35" s="24">
        <v>1</v>
      </c>
      <c r="G35" s="22">
        <v>0.29166666666666669</v>
      </c>
      <c r="H35" s="22">
        <v>0.58333333333333337</v>
      </c>
      <c r="I35" s="22">
        <v>0.83333333333333337</v>
      </c>
      <c r="J35" s="22">
        <v>1</v>
      </c>
      <c r="K35" s="24">
        <v>0.29166666666666669</v>
      </c>
      <c r="L35" s="24">
        <v>0.58333333333333337</v>
      </c>
      <c r="M35" s="24">
        <v>0.83333333333333337</v>
      </c>
      <c r="N35" s="24">
        <v>1</v>
      </c>
      <c r="O35" s="22">
        <v>0.29166666666666669</v>
      </c>
      <c r="P35" s="22">
        <v>0.58333333333333337</v>
      </c>
      <c r="Q35" s="22">
        <v>0.83333333333333337</v>
      </c>
      <c r="R35" s="22">
        <v>1</v>
      </c>
      <c r="S35" s="24">
        <v>0.29166666666666669</v>
      </c>
      <c r="T35" s="24">
        <v>0.58333333333333337</v>
      </c>
      <c r="U35" s="24">
        <v>0.83333333333333337</v>
      </c>
      <c r="V35" s="24">
        <v>1</v>
      </c>
      <c r="W35" s="22">
        <v>0.29166666666666669</v>
      </c>
      <c r="X35" s="22">
        <v>0.58333333333333337</v>
      </c>
      <c r="Y35" s="22">
        <v>0.83333333333333337</v>
      </c>
      <c r="Z35" s="22">
        <v>1</v>
      </c>
      <c r="AA35" s="24">
        <v>0.29166666666666669</v>
      </c>
      <c r="AB35" s="24">
        <v>0.58333333333333337</v>
      </c>
      <c r="AC35" s="24">
        <v>0.83333333333333337</v>
      </c>
      <c r="AD35" s="24">
        <v>1</v>
      </c>
    </row>
    <row r="36" spans="1:30" x14ac:dyDescent="0.65">
      <c r="B36" s="45"/>
      <c r="C36" s="46"/>
      <c r="D36" s="46"/>
      <c r="E36" s="46"/>
      <c r="F36" s="47"/>
      <c r="G36" s="45"/>
      <c r="H36" s="45"/>
      <c r="I36" s="45"/>
      <c r="J36" s="45"/>
      <c r="K36" s="48"/>
      <c r="L36" s="48"/>
      <c r="M36" s="48"/>
      <c r="N36" s="48"/>
      <c r="O36" s="45"/>
      <c r="P36" s="45"/>
      <c r="Q36" s="45"/>
      <c r="R36" s="45"/>
      <c r="S36" s="48"/>
      <c r="T36" s="48"/>
      <c r="U36" s="48"/>
      <c r="V36" s="48"/>
      <c r="W36" s="45"/>
      <c r="X36" s="45"/>
      <c r="Y36" s="45"/>
      <c r="Z36" s="45"/>
      <c r="AA36" s="48"/>
      <c r="AB36" s="48"/>
      <c r="AC36" s="48"/>
      <c r="AD36" s="49"/>
    </row>
    <row r="37" spans="1:30" x14ac:dyDescent="0.65">
      <c r="B37" s="26"/>
      <c r="C37" s="43"/>
      <c r="D37" s="43"/>
      <c r="E37" s="43"/>
      <c r="F37" s="43"/>
      <c r="G37" s="26"/>
      <c r="H37" s="26"/>
      <c r="I37" s="26"/>
      <c r="J37" s="26"/>
      <c r="K37" s="29"/>
      <c r="L37" s="29"/>
      <c r="M37" s="29"/>
      <c r="N37" s="29"/>
      <c r="O37" s="26"/>
      <c r="P37" s="26"/>
      <c r="Q37" s="26"/>
      <c r="R37" s="26"/>
      <c r="S37" s="29"/>
      <c r="T37" s="29"/>
      <c r="U37" s="29"/>
      <c r="V37" s="29"/>
      <c r="W37" s="26"/>
      <c r="X37" s="26"/>
      <c r="Y37" s="26"/>
      <c r="Z37" s="26"/>
      <c r="AA37" s="29"/>
      <c r="AB37" s="29"/>
      <c r="AC37" s="29"/>
      <c r="AD37" s="30"/>
    </row>
    <row r="38" spans="1:30" x14ac:dyDescent="0.65">
      <c r="B38" s="27"/>
      <c r="C38" s="41"/>
      <c r="D38" s="41"/>
      <c r="E38" s="41"/>
      <c r="F38" s="42"/>
      <c r="G38" s="27"/>
      <c r="H38" s="27"/>
      <c r="I38" s="27"/>
      <c r="J38" s="27"/>
      <c r="K38" s="31"/>
      <c r="L38" s="31"/>
      <c r="M38" s="31"/>
      <c r="N38" s="31"/>
      <c r="O38" s="27"/>
      <c r="P38" s="27"/>
      <c r="Q38" s="27"/>
      <c r="R38" s="27"/>
      <c r="S38" s="31"/>
      <c r="T38" s="31"/>
      <c r="U38" s="31"/>
      <c r="V38" s="31"/>
      <c r="W38" s="27"/>
      <c r="X38" s="27"/>
      <c r="Y38" s="27"/>
      <c r="Z38" s="27"/>
      <c r="AA38" s="31"/>
      <c r="AB38" s="31"/>
      <c r="AC38" s="31"/>
      <c r="AD38" s="32"/>
    </row>
    <row r="39" spans="1:30" x14ac:dyDescent="0.65">
      <c r="B39" s="26"/>
      <c r="C39" s="43"/>
      <c r="D39" s="43"/>
      <c r="E39" s="43"/>
      <c r="F39" s="43"/>
      <c r="G39" s="26"/>
      <c r="H39" s="26"/>
      <c r="I39" s="26"/>
      <c r="J39" s="26"/>
      <c r="K39" s="29"/>
      <c r="L39" s="29"/>
      <c r="M39" s="29"/>
      <c r="N39" s="29"/>
      <c r="O39" s="26"/>
      <c r="P39" s="26"/>
      <c r="Q39" s="26"/>
      <c r="R39" s="26"/>
      <c r="S39" s="29"/>
      <c r="T39" s="29"/>
      <c r="U39" s="29"/>
      <c r="V39" s="29"/>
      <c r="W39" s="26"/>
      <c r="X39" s="26"/>
      <c r="Y39" s="26"/>
      <c r="Z39" s="26"/>
      <c r="AA39" s="29"/>
      <c r="AB39" s="29"/>
      <c r="AC39" s="29"/>
      <c r="AD39" s="30"/>
    </row>
    <row r="40" spans="1:30" x14ac:dyDescent="0.65">
      <c r="B40" s="27"/>
      <c r="C40" s="41"/>
      <c r="D40" s="41"/>
      <c r="E40" s="41"/>
      <c r="F40" s="42"/>
      <c r="G40" s="27"/>
      <c r="H40" s="27"/>
      <c r="I40" s="27"/>
      <c r="J40" s="27"/>
      <c r="K40" s="31"/>
      <c r="L40" s="31"/>
      <c r="M40" s="31"/>
      <c r="N40" s="31"/>
      <c r="O40" s="27"/>
      <c r="P40" s="27"/>
      <c r="Q40" s="27"/>
      <c r="R40" s="27"/>
      <c r="S40" s="31"/>
      <c r="T40" s="31"/>
      <c r="U40" s="31"/>
      <c r="V40" s="31"/>
      <c r="W40" s="27"/>
      <c r="X40" s="27"/>
      <c r="Y40" s="27"/>
      <c r="Z40" s="27"/>
      <c r="AA40" s="31"/>
      <c r="AB40" s="31"/>
      <c r="AC40" s="31"/>
      <c r="AD40" s="32"/>
    </row>
    <row r="41" spans="1:30" x14ac:dyDescent="0.65">
      <c r="B41" s="28"/>
      <c r="C41" s="44"/>
      <c r="D41" s="44"/>
      <c r="E41" s="44"/>
      <c r="F41" s="44"/>
      <c r="G41" s="28"/>
      <c r="H41" s="28"/>
      <c r="I41" s="28"/>
      <c r="J41" s="28"/>
      <c r="K41" s="33"/>
      <c r="L41" s="33"/>
      <c r="M41" s="33"/>
      <c r="N41" s="33"/>
      <c r="O41" s="28"/>
      <c r="P41" s="28"/>
      <c r="Q41" s="28"/>
      <c r="R41" s="28"/>
      <c r="S41" s="33"/>
      <c r="T41" s="33"/>
      <c r="U41" s="33"/>
      <c r="V41" s="33"/>
      <c r="W41" s="28"/>
      <c r="X41" s="28"/>
      <c r="Y41" s="28"/>
      <c r="Z41" s="28"/>
      <c r="AA41" s="33"/>
      <c r="AB41" s="33"/>
      <c r="AC41" s="33"/>
      <c r="AD41" s="34"/>
    </row>
    <row r="42" spans="1:30" ht="22.5" x14ac:dyDescent="0.9">
      <c r="B42" s="18"/>
      <c r="C42" s="2"/>
      <c r="D42" s="2"/>
      <c r="E42" s="2"/>
      <c r="F42" s="2"/>
      <c r="G42" s="15"/>
      <c r="H42" s="16"/>
      <c r="I42" s="16"/>
      <c r="J42" s="16"/>
      <c r="K42" s="16"/>
      <c r="L42" s="16"/>
      <c r="M42" s="16"/>
      <c r="N42" s="16" t="e">
        <f>"Semaine du "&amp;TEXT(C43,"jj/mm")&amp;" au "&amp;TEXT(C43+6,"jj/mm aaaa")</f>
        <v>#NUM!</v>
      </c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</row>
    <row r="43" spans="1:30" x14ac:dyDescent="0.65">
      <c r="A43" s="67"/>
      <c r="B43" s="59">
        <f ca="1">B33+1</f>
        <v>52</v>
      </c>
      <c r="C43" s="123" t="e">
        <f>C33+7</f>
        <v>#NUM!</v>
      </c>
      <c r="D43" s="124"/>
      <c r="E43" s="124"/>
      <c r="F43" s="125"/>
      <c r="G43" s="123" t="e">
        <f>C43+1</f>
        <v>#NUM!</v>
      </c>
      <c r="H43" s="124"/>
      <c r="I43" s="124"/>
      <c r="J43" s="125"/>
      <c r="K43" s="123" t="e">
        <f>G43+1</f>
        <v>#NUM!</v>
      </c>
      <c r="L43" s="124"/>
      <c r="M43" s="124"/>
      <c r="N43" s="125"/>
      <c r="O43" s="123" t="e">
        <f>K43+1</f>
        <v>#NUM!</v>
      </c>
      <c r="P43" s="124"/>
      <c r="Q43" s="124"/>
      <c r="R43" s="125"/>
      <c r="S43" s="123" t="e">
        <f>O43+1</f>
        <v>#NUM!</v>
      </c>
      <c r="T43" s="124"/>
      <c r="U43" s="124"/>
      <c r="V43" s="125"/>
      <c r="W43" s="123" t="e">
        <f>S43+1</f>
        <v>#NUM!</v>
      </c>
      <c r="X43" s="124"/>
      <c r="Y43" s="124"/>
      <c r="Z43" s="125"/>
      <c r="AA43" s="123" t="e">
        <f>W43+1</f>
        <v>#NUM!</v>
      </c>
      <c r="AB43" s="124"/>
      <c r="AC43" s="124"/>
      <c r="AD43" s="125"/>
    </row>
    <row r="44" spans="1:30" x14ac:dyDescent="0.65">
      <c r="B44" s="17" t="s">
        <v>9</v>
      </c>
      <c r="C44" s="21">
        <v>0</v>
      </c>
      <c r="D44" s="21">
        <v>0.29166666666666669</v>
      </c>
      <c r="E44" s="22">
        <v>0.58333333333333337</v>
      </c>
      <c r="F44" s="22">
        <v>0.83333333333333337</v>
      </c>
      <c r="G44" s="23">
        <v>0</v>
      </c>
      <c r="H44" s="23">
        <v>0.29166666666666669</v>
      </c>
      <c r="I44" s="24">
        <v>0.58333333333333337</v>
      </c>
      <c r="J44" s="24">
        <v>0.83333333333333337</v>
      </c>
      <c r="K44" s="21">
        <v>0</v>
      </c>
      <c r="L44" s="21">
        <v>0.29166666666666669</v>
      </c>
      <c r="M44" s="22">
        <v>0.58333333333333337</v>
      </c>
      <c r="N44" s="22">
        <v>0.83333333333333337</v>
      </c>
      <c r="O44" s="23">
        <v>0</v>
      </c>
      <c r="P44" s="23">
        <v>0.29166666666666669</v>
      </c>
      <c r="Q44" s="24">
        <v>0.58333333333333337</v>
      </c>
      <c r="R44" s="24">
        <v>0.83333333333333337</v>
      </c>
      <c r="S44" s="21">
        <v>0</v>
      </c>
      <c r="T44" s="21">
        <v>0.29166666666666669</v>
      </c>
      <c r="U44" s="22">
        <v>0.58333333333333337</v>
      </c>
      <c r="V44" s="22">
        <v>0.83333333333333337</v>
      </c>
      <c r="W44" s="23">
        <v>0</v>
      </c>
      <c r="X44" s="23">
        <v>0.29166666666666669</v>
      </c>
      <c r="Y44" s="24">
        <v>0.58333333333333337</v>
      </c>
      <c r="Z44" s="24">
        <v>0.83333333333333337</v>
      </c>
      <c r="AA44" s="21">
        <v>0</v>
      </c>
      <c r="AB44" s="21">
        <v>0.29166666666666669</v>
      </c>
      <c r="AC44" s="22">
        <v>0.58333333333333337</v>
      </c>
      <c r="AD44" s="22">
        <v>0.83333333333333337</v>
      </c>
    </row>
    <row r="45" spans="1:30" x14ac:dyDescent="0.65">
      <c r="B45" s="17" t="s">
        <v>7</v>
      </c>
      <c r="C45" s="22">
        <v>0.29166666666666669</v>
      </c>
      <c r="D45" s="22">
        <v>0.58333333333333337</v>
      </c>
      <c r="E45" s="22">
        <v>0.83333333333333337</v>
      </c>
      <c r="F45" s="22">
        <v>1</v>
      </c>
      <c r="G45" s="24">
        <v>0.29166666666666669</v>
      </c>
      <c r="H45" s="24">
        <v>0.58333333333333337</v>
      </c>
      <c r="I45" s="24">
        <v>0.83333333333333337</v>
      </c>
      <c r="J45" s="24">
        <v>1</v>
      </c>
      <c r="K45" s="22">
        <v>0.29166666666666669</v>
      </c>
      <c r="L45" s="22">
        <v>0.58333333333333337</v>
      </c>
      <c r="M45" s="22">
        <v>0.83333333333333337</v>
      </c>
      <c r="N45" s="22">
        <v>1</v>
      </c>
      <c r="O45" s="24">
        <v>0.29166666666666669</v>
      </c>
      <c r="P45" s="24">
        <v>0.58333333333333337</v>
      </c>
      <c r="Q45" s="24">
        <v>0.83333333333333337</v>
      </c>
      <c r="R45" s="24">
        <v>1</v>
      </c>
      <c r="S45" s="22">
        <v>0.29166666666666669</v>
      </c>
      <c r="T45" s="22">
        <v>0.58333333333333337</v>
      </c>
      <c r="U45" s="22">
        <v>0.83333333333333337</v>
      </c>
      <c r="V45" s="22">
        <v>1</v>
      </c>
      <c r="W45" s="24">
        <v>0.29166666666666669</v>
      </c>
      <c r="X45" s="24">
        <v>0.58333333333333337</v>
      </c>
      <c r="Y45" s="24">
        <v>0.83333333333333337</v>
      </c>
      <c r="Z45" s="24">
        <v>1</v>
      </c>
      <c r="AA45" s="22">
        <v>0.29166666666666669</v>
      </c>
      <c r="AB45" s="22">
        <v>0.58333333333333337</v>
      </c>
      <c r="AC45" s="22">
        <v>0.83333333333333337</v>
      </c>
      <c r="AD45" s="22">
        <v>1</v>
      </c>
    </row>
    <row r="46" spans="1:30" x14ac:dyDescent="0.65">
      <c r="B46" s="50"/>
      <c r="C46" s="51"/>
      <c r="D46" s="51"/>
      <c r="E46" s="51"/>
      <c r="F46" s="51"/>
      <c r="G46" s="50"/>
      <c r="H46" s="50"/>
      <c r="I46" s="50"/>
      <c r="J46" s="50"/>
      <c r="K46" s="52"/>
      <c r="L46" s="52"/>
      <c r="M46" s="52"/>
      <c r="N46" s="52"/>
      <c r="O46" s="50"/>
      <c r="P46" s="50"/>
      <c r="Q46" s="50"/>
      <c r="R46" s="50"/>
      <c r="S46" s="52"/>
      <c r="T46" s="52"/>
      <c r="U46" s="52"/>
      <c r="V46" s="52"/>
      <c r="W46" s="50"/>
      <c r="X46" s="50"/>
      <c r="Y46" s="50"/>
      <c r="Z46" s="50"/>
      <c r="AA46" s="52"/>
      <c r="AB46" s="52"/>
      <c r="AC46" s="52"/>
      <c r="AD46" s="52"/>
    </row>
    <row r="47" spans="1:30" x14ac:dyDescent="0.65">
      <c r="B47" s="35"/>
      <c r="C47" s="36"/>
      <c r="D47" s="36"/>
      <c r="E47" s="36"/>
      <c r="F47" s="37"/>
      <c r="G47" s="35"/>
      <c r="H47" s="35"/>
      <c r="I47" s="35"/>
      <c r="J47" s="35"/>
      <c r="K47" s="38"/>
      <c r="L47" s="38"/>
      <c r="M47" s="38"/>
      <c r="N47" s="38"/>
      <c r="O47" s="35"/>
      <c r="P47" s="35"/>
      <c r="Q47" s="35"/>
      <c r="R47" s="35"/>
      <c r="S47" s="38"/>
      <c r="T47" s="38"/>
      <c r="U47" s="38"/>
      <c r="V47" s="38"/>
      <c r="W47" s="35"/>
      <c r="X47" s="35"/>
      <c r="Y47" s="35"/>
      <c r="Z47" s="35"/>
      <c r="AA47" s="38"/>
      <c r="AB47" s="38"/>
      <c r="AC47" s="38"/>
      <c r="AD47" s="38"/>
    </row>
    <row r="48" spans="1:30" x14ac:dyDescent="0.65">
      <c r="B48" s="39"/>
      <c r="C48" s="40"/>
      <c r="D48" s="40"/>
      <c r="E48" s="40"/>
      <c r="F48" s="40"/>
      <c r="G48" s="39"/>
      <c r="H48" s="39"/>
      <c r="I48" s="39"/>
      <c r="J48" s="39"/>
      <c r="K48" s="34"/>
      <c r="L48" s="34"/>
      <c r="M48" s="34"/>
      <c r="N48" s="34"/>
      <c r="O48" s="39"/>
      <c r="P48" s="39"/>
      <c r="Q48" s="39"/>
      <c r="R48" s="39"/>
      <c r="S48" s="34"/>
      <c r="T48" s="34"/>
      <c r="U48" s="34"/>
      <c r="V48" s="34"/>
      <c r="W48" s="39"/>
      <c r="X48" s="39"/>
      <c r="Y48" s="39"/>
      <c r="Z48" s="39"/>
      <c r="AA48" s="34"/>
      <c r="AB48" s="34"/>
      <c r="AC48" s="34"/>
      <c r="AD48" s="34"/>
    </row>
    <row r="49" spans="1:30" x14ac:dyDescent="0.65">
      <c r="B49" s="35"/>
      <c r="C49" s="36"/>
      <c r="D49" s="36"/>
      <c r="E49" s="36"/>
      <c r="F49" s="37"/>
      <c r="G49" s="35"/>
      <c r="H49" s="35"/>
      <c r="I49" s="35"/>
      <c r="J49" s="35"/>
      <c r="K49" s="38"/>
      <c r="L49" s="38"/>
      <c r="M49" s="38"/>
      <c r="N49" s="38"/>
      <c r="O49" s="35"/>
      <c r="P49" s="35"/>
      <c r="Q49" s="35"/>
      <c r="R49" s="35"/>
      <c r="S49" s="38"/>
      <c r="T49" s="38"/>
      <c r="U49" s="38"/>
      <c r="V49" s="38"/>
      <c r="W49" s="35"/>
      <c r="X49" s="35"/>
      <c r="Y49" s="35"/>
      <c r="Z49" s="35"/>
      <c r="AA49" s="38"/>
      <c r="AB49" s="38"/>
      <c r="AC49" s="38"/>
      <c r="AD49" s="38"/>
    </row>
    <row r="50" spans="1:30" ht="15.75" customHeight="1" x14ac:dyDescent="0.65">
      <c r="B50" s="39"/>
      <c r="C50" s="40"/>
      <c r="D50" s="40"/>
      <c r="E50" s="40"/>
      <c r="F50" s="40"/>
      <c r="G50" s="39"/>
      <c r="H50" s="39"/>
      <c r="I50" s="39"/>
      <c r="J50" s="39"/>
      <c r="K50" s="34"/>
      <c r="L50" s="34"/>
      <c r="M50" s="34"/>
      <c r="N50" s="34"/>
      <c r="O50" s="39"/>
      <c r="P50" s="39"/>
      <c r="Q50" s="39"/>
      <c r="R50" s="39"/>
      <c r="S50" s="34"/>
      <c r="T50" s="34"/>
      <c r="U50" s="34"/>
      <c r="V50" s="34"/>
      <c r="W50" s="39"/>
      <c r="X50" s="39"/>
      <c r="Y50" s="39"/>
      <c r="Z50" s="39"/>
      <c r="AA50" s="34"/>
      <c r="AB50" s="34"/>
      <c r="AC50" s="34"/>
      <c r="AD50" s="34"/>
    </row>
    <row r="51" spans="1:30" x14ac:dyDescent="0.65">
      <c r="B51" s="35"/>
      <c r="C51" s="36"/>
      <c r="D51" s="36"/>
      <c r="E51" s="36"/>
      <c r="F51" s="37"/>
      <c r="G51" s="35"/>
      <c r="H51" s="35"/>
      <c r="I51" s="35"/>
      <c r="J51" s="35"/>
      <c r="K51" s="38"/>
      <c r="L51" s="38"/>
      <c r="M51" s="38"/>
      <c r="N51" s="38"/>
      <c r="O51" s="35"/>
      <c r="P51" s="35"/>
      <c r="Q51" s="35"/>
      <c r="R51" s="35"/>
      <c r="S51" s="38"/>
      <c r="T51" s="38"/>
      <c r="U51" s="38"/>
      <c r="V51" s="38"/>
      <c r="W51" s="35"/>
      <c r="X51" s="35"/>
      <c r="Y51" s="35"/>
      <c r="Z51" s="35"/>
      <c r="AA51" s="38"/>
      <c r="AB51" s="38"/>
      <c r="AC51" s="38"/>
      <c r="AD51" s="38"/>
    </row>
    <row r="52" spans="1:30" ht="22.5" x14ac:dyDescent="0.9">
      <c r="B52" s="18"/>
      <c r="C52" s="2"/>
      <c r="D52" s="2"/>
      <c r="E52" s="2"/>
      <c r="F52" s="2"/>
      <c r="G52" s="15"/>
      <c r="H52" s="16"/>
      <c r="I52" s="16"/>
      <c r="J52" s="16"/>
      <c r="K52" s="16"/>
      <c r="L52" s="16"/>
      <c r="M52" s="16"/>
      <c r="N52" s="16" t="e">
        <f>"Semaine du "&amp;TEXT(C53,"jj/mm")&amp;" au "&amp;TEXT(C53+6,"jj/mm aaaa")</f>
        <v>#NUM!</v>
      </c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</row>
    <row r="53" spans="1:30" x14ac:dyDescent="0.65">
      <c r="A53" s="67"/>
      <c r="B53" s="59">
        <f ca="1">B43+1</f>
        <v>53</v>
      </c>
      <c r="C53" s="123" t="e">
        <f>C43+7</f>
        <v>#NUM!</v>
      </c>
      <c r="D53" s="124"/>
      <c r="E53" s="124"/>
      <c r="F53" s="125"/>
      <c r="G53" s="123" t="e">
        <f>C53+1</f>
        <v>#NUM!</v>
      </c>
      <c r="H53" s="124"/>
      <c r="I53" s="124"/>
      <c r="J53" s="125"/>
      <c r="K53" s="123" t="e">
        <f>G53+1</f>
        <v>#NUM!</v>
      </c>
      <c r="L53" s="124"/>
      <c r="M53" s="124"/>
      <c r="N53" s="125"/>
      <c r="O53" s="123" t="e">
        <f>K53+1</f>
        <v>#NUM!</v>
      </c>
      <c r="P53" s="124"/>
      <c r="Q53" s="124"/>
      <c r="R53" s="125"/>
      <c r="S53" s="123" t="e">
        <f>O53+1</f>
        <v>#NUM!</v>
      </c>
      <c r="T53" s="124"/>
      <c r="U53" s="124"/>
      <c r="V53" s="125"/>
      <c r="W53" s="123" t="e">
        <f>S53+1</f>
        <v>#NUM!</v>
      </c>
      <c r="X53" s="124"/>
      <c r="Y53" s="124"/>
      <c r="Z53" s="125"/>
      <c r="AA53" s="123" t="e">
        <f>W53+1</f>
        <v>#NUM!</v>
      </c>
      <c r="AB53" s="124"/>
      <c r="AC53" s="124"/>
      <c r="AD53" s="125"/>
    </row>
    <row r="54" spans="1:30" x14ac:dyDescent="0.65">
      <c r="B54" s="17" t="s">
        <v>9</v>
      </c>
      <c r="C54" s="23">
        <v>0</v>
      </c>
      <c r="D54" s="23">
        <v>0.29166666666666669</v>
      </c>
      <c r="E54" s="24">
        <v>0.58333333333333337</v>
      </c>
      <c r="F54" s="24">
        <v>0.83333333333333337</v>
      </c>
      <c r="G54" s="21">
        <v>0</v>
      </c>
      <c r="H54" s="21">
        <v>0.29166666666666669</v>
      </c>
      <c r="I54" s="22">
        <v>0.58333333333333337</v>
      </c>
      <c r="J54" s="22">
        <v>0.83333333333333337</v>
      </c>
      <c r="K54" s="23">
        <v>0</v>
      </c>
      <c r="L54" s="23">
        <v>0.29166666666666669</v>
      </c>
      <c r="M54" s="24">
        <v>0.58333333333333337</v>
      </c>
      <c r="N54" s="24">
        <v>0.83333333333333337</v>
      </c>
      <c r="O54" s="21">
        <v>0</v>
      </c>
      <c r="P54" s="21">
        <v>0.29166666666666669</v>
      </c>
      <c r="Q54" s="22">
        <v>0.58333333333333337</v>
      </c>
      <c r="R54" s="22">
        <v>0.83333333333333337</v>
      </c>
      <c r="S54" s="23">
        <v>0</v>
      </c>
      <c r="T54" s="23">
        <v>0.29166666666666669</v>
      </c>
      <c r="U54" s="24">
        <v>0.58333333333333337</v>
      </c>
      <c r="V54" s="24">
        <v>0.83333333333333337</v>
      </c>
      <c r="W54" s="21">
        <v>0</v>
      </c>
      <c r="X54" s="21">
        <v>0.29166666666666669</v>
      </c>
      <c r="Y54" s="22">
        <v>0.58333333333333337</v>
      </c>
      <c r="Z54" s="22">
        <v>0.83333333333333337</v>
      </c>
      <c r="AA54" s="23">
        <v>0</v>
      </c>
      <c r="AB54" s="23">
        <v>0.29166666666666669</v>
      </c>
      <c r="AC54" s="24">
        <v>0.58333333333333337</v>
      </c>
      <c r="AD54" s="24">
        <v>0.83333333333333337</v>
      </c>
    </row>
    <row r="55" spans="1:30" x14ac:dyDescent="0.65">
      <c r="B55" s="17" t="s">
        <v>7</v>
      </c>
      <c r="C55" s="24">
        <v>0.29166666666666669</v>
      </c>
      <c r="D55" s="24">
        <v>0.58333333333333337</v>
      </c>
      <c r="E55" s="24">
        <v>0.83333333333333337</v>
      </c>
      <c r="F55" s="24">
        <v>1</v>
      </c>
      <c r="G55" s="22">
        <v>0.29166666666666669</v>
      </c>
      <c r="H55" s="22">
        <v>0.58333333333333337</v>
      </c>
      <c r="I55" s="22">
        <v>0.83333333333333337</v>
      </c>
      <c r="J55" s="22">
        <v>1</v>
      </c>
      <c r="K55" s="24">
        <v>0.29166666666666669</v>
      </c>
      <c r="L55" s="24">
        <v>0.58333333333333337</v>
      </c>
      <c r="M55" s="24">
        <v>0.83333333333333337</v>
      </c>
      <c r="N55" s="24">
        <v>1</v>
      </c>
      <c r="O55" s="22">
        <v>0.29166666666666669</v>
      </c>
      <c r="P55" s="22">
        <v>0.58333333333333337</v>
      </c>
      <c r="Q55" s="22">
        <v>0.83333333333333337</v>
      </c>
      <c r="R55" s="22">
        <v>1</v>
      </c>
      <c r="S55" s="24">
        <v>0.29166666666666669</v>
      </c>
      <c r="T55" s="24">
        <v>0.58333333333333337</v>
      </c>
      <c r="U55" s="24">
        <v>0.83333333333333337</v>
      </c>
      <c r="V55" s="24">
        <v>1</v>
      </c>
      <c r="W55" s="22">
        <v>0.29166666666666669</v>
      </c>
      <c r="X55" s="22">
        <v>0.58333333333333337</v>
      </c>
      <c r="Y55" s="22">
        <v>0.83333333333333337</v>
      </c>
      <c r="Z55" s="22">
        <v>1</v>
      </c>
      <c r="AA55" s="24">
        <v>0.29166666666666669</v>
      </c>
      <c r="AB55" s="24">
        <v>0.58333333333333337</v>
      </c>
      <c r="AC55" s="24">
        <v>0.83333333333333337</v>
      </c>
      <c r="AD55" s="24">
        <v>1</v>
      </c>
    </row>
    <row r="56" spans="1:30" x14ac:dyDescent="0.65">
      <c r="B56" s="45"/>
      <c r="C56" s="46"/>
      <c r="D56" s="46"/>
      <c r="E56" s="46"/>
      <c r="F56" s="47"/>
      <c r="G56" s="45"/>
      <c r="H56" s="45"/>
      <c r="I56" s="45"/>
      <c r="J56" s="45"/>
      <c r="K56" s="48"/>
      <c r="L56" s="48"/>
      <c r="M56" s="48"/>
      <c r="N56" s="48"/>
      <c r="O56" s="45"/>
      <c r="P56" s="45"/>
      <c r="Q56" s="45"/>
      <c r="R56" s="45"/>
      <c r="S56" s="48"/>
      <c r="T56" s="48"/>
      <c r="U56" s="48"/>
      <c r="V56" s="48"/>
      <c r="W56" s="45"/>
      <c r="X56" s="45"/>
      <c r="Y56" s="45"/>
      <c r="Z56" s="45"/>
      <c r="AA56" s="48"/>
      <c r="AB56" s="48"/>
      <c r="AC56" s="48"/>
      <c r="AD56" s="49"/>
    </row>
    <row r="57" spans="1:30" x14ac:dyDescent="0.65">
      <c r="B57" s="26"/>
      <c r="C57" s="43"/>
      <c r="D57" s="43"/>
      <c r="E57" s="43"/>
      <c r="F57" s="43"/>
      <c r="G57" s="26"/>
      <c r="H57" s="26"/>
      <c r="I57" s="26"/>
      <c r="J57" s="26"/>
      <c r="K57" s="29"/>
      <c r="L57" s="29"/>
      <c r="M57" s="29"/>
      <c r="N57" s="29"/>
      <c r="O57" s="26"/>
      <c r="P57" s="26"/>
      <c r="Q57" s="26"/>
      <c r="R57" s="26"/>
      <c r="S57" s="29"/>
      <c r="T57" s="29"/>
      <c r="U57" s="29"/>
      <c r="V57" s="29"/>
      <c r="W57" s="26"/>
      <c r="X57" s="26"/>
      <c r="Y57" s="26"/>
      <c r="Z57" s="26"/>
      <c r="AA57" s="29"/>
      <c r="AB57" s="29"/>
      <c r="AC57" s="29"/>
      <c r="AD57" s="30"/>
    </row>
    <row r="58" spans="1:30" x14ac:dyDescent="0.65">
      <c r="B58" s="27"/>
      <c r="C58" s="41"/>
      <c r="D58" s="41"/>
      <c r="E58" s="41"/>
      <c r="F58" s="42"/>
      <c r="G58" s="27"/>
      <c r="H58" s="27"/>
      <c r="I58" s="27"/>
      <c r="J58" s="27"/>
      <c r="K58" s="31"/>
      <c r="L58" s="31"/>
      <c r="M58" s="31"/>
      <c r="N58" s="31"/>
      <c r="O58" s="27"/>
      <c r="P58" s="27"/>
      <c r="Q58" s="27"/>
      <c r="R58" s="27"/>
      <c r="S58" s="31"/>
      <c r="T58" s="31"/>
      <c r="U58" s="31"/>
      <c r="V58" s="31"/>
      <c r="W58" s="27"/>
      <c r="X58" s="27"/>
      <c r="Y58" s="27"/>
      <c r="Z58" s="27"/>
      <c r="AA58" s="31"/>
      <c r="AB58" s="31"/>
      <c r="AC58" s="31"/>
      <c r="AD58" s="32"/>
    </row>
    <row r="59" spans="1:30" x14ac:dyDescent="0.65">
      <c r="B59" s="26"/>
      <c r="C59" s="43"/>
      <c r="D59" s="43"/>
      <c r="E59" s="43"/>
      <c r="F59" s="43"/>
      <c r="G59" s="26"/>
      <c r="H59" s="26"/>
      <c r="I59" s="26"/>
      <c r="J59" s="26"/>
      <c r="K59" s="29"/>
      <c r="L59" s="29"/>
      <c r="M59" s="29"/>
      <c r="N59" s="29"/>
      <c r="O59" s="26"/>
      <c r="P59" s="26"/>
      <c r="Q59" s="26"/>
      <c r="R59" s="26"/>
      <c r="S59" s="29"/>
      <c r="T59" s="29"/>
      <c r="U59" s="29"/>
      <c r="V59" s="29"/>
      <c r="W59" s="26"/>
      <c r="X59" s="26"/>
      <c r="Y59" s="26"/>
      <c r="Z59" s="26"/>
      <c r="AA59" s="29"/>
      <c r="AB59" s="29"/>
      <c r="AC59" s="29"/>
      <c r="AD59" s="30"/>
    </row>
    <row r="60" spans="1:30" x14ac:dyDescent="0.65">
      <c r="B60" s="27"/>
      <c r="C60" s="41"/>
      <c r="D60" s="41"/>
      <c r="E60" s="41"/>
      <c r="F60" s="42"/>
      <c r="G60" s="27"/>
      <c r="H60" s="27"/>
      <c r="I60" s="27"/>
      <c r="J60" s="27"/>
      <c r="K60" s="31"/>
      <c r="L60" s="31"/>
      <c r="M60" s="31"/>
      <c r="N60" s="31"/>
      <c r="O60" s="27"/>
      <c r="P60" s="27"/>
      <c r="Q60" s="27"/>
      <c r="R60" s="27"/>
      <c r="S60" s="31"/>
      <c r="T60" s="31"/>
      <c r="U60" s="31"/>
      <c r="V60" s="31"/>
      <c r="W60" s="27"/>
      <c r="X60" s="27"/>
      <c r="Y60" s="27"/>
      <c r="Z60" s="27"/>
      <c r="AA60" s="31"/>
      <c r="AB60" s="31"/>
      <c r="AC60" s="31"/>
      <c r="AD60" s="32"/>
    </row>
    <row r="61" spans="1:30" x14ac:dyDescent="0.65">
      <c r="B61" s="28"/>
      <c r="C61" s="44"/>
      <c r="D61" s="44"/>
      <c r="E61" s="44"/>
      <c r="F61" s="44"/>
      <c r="G61" s="28"/>
      <c r="H61" s="28"/>
      <c r="I61" s="28"/>
      <c r="J61" s="28"/>
      <c r="K61" s="33"/>
      <c r="L61" s="33"/>
      <c r="M61" s="33"/>
      <c r="N61" s="33"/>
      <c r="O61" s="28"/>
      <c r="P61" s="28"/>
      <c r="Q61" s="28"/>
      <c r="R61" s="28"/>
      <c r="S61" s="33"/>
      <c r="T61" s="33"/>
      <c r="U61" s="33"/>
      <c r="V61" s="33"/>
      <c r="W61" s="28"/>
      <c r="X61" s="28"/>
      <c r="Y61" s="28"/>
      <c r="Z61" s="28"/>
      <c r="AA61" s="33"/>
      <c r="AB61" s="33"/>
      <c r="AC61" s="33"/>
      <c r="AD61" s="34"/>
    </row>
  </sheetData>
  <mergeCells count="43">
    <mergeCell ref="W53:Z53"/>
    <mergeCell ref="AA53:AD53"/>
    <mergeCell ref="C53:F53"/>
    <mergeCell ref="G53:J53"/>
    <mergeCell ref="K53:N53"/>
    <mergeCell ref="O53:R53"/>
    <mergeCell ref="S53:V53"/>
    <mergeCell ref="Y1:AC1"/>
    <mergeCell ref="C3:F3"/>
    <mergeCell ref="G3:J3"/>
    <mergeCell ref="K3:N3"/>
    <mergeCell ref="O3:R3"/>
    <mergeCell ref="S3:V3"/>
    <mergeCell ref="W3:Z3"/>
    <mergeCell ref="AA3:AD3"/>
    <mergeCell ref="W13:Z13"/>
    <mergeCell ref="AA13:AD13"/>
    <mergeCell ref="C23:F23"/>
    <mergeCell ref="G23:J23"/>
    <mergeCell ref="K23:N23"/>
    <mergeCell ref="O23:R23"/>
    <mergeCell ref="S23:V23"/>
    <mergeCell ref="W23:Z23"/>
    <mergeCell ref="AA23:AD23"/>
    <mergeCell ref="C13:F13"/>
    <mergeCell ref="G13:J13"/>
    <mergeCell ref="K13:N13"/>
    <mergeCell ref="O13:R13"/>
    <mergeCell ref="S13:V13"/>
    <mergeCell ref="W43:Z43"/>
    <mergeCell ref="AA43:AD43"/>
    <mergeCell ref="C33:F33"/>
    <mergeCell ref="G33:J33"/>
    <mergeCell ref="K33:N33"/>
    <mergeCell ref="O33:R33"/>
    <mergeCell ref="S33:V33"/>
    <mergeCell ref="W33:Z33"/>
    <mergeCell ref="AA33:AD33"/>
    <mergeCell ref="C43:F43"/>
    <mergeCell ref="G43:J43"/>
    <mergeCell ref="K43:N43"/>
    <mergeCell ref="O43:R43"/>
    <mergeCell ref="S43:V43"/>
  </mergeCells>
  <conditionalFormatting sqref="C3:AD3">
    <cfRule type="timePeriod" dxfId="35" priority="6" timePeriod="lastMonth">
      <formula>AND(MONTH(C3)=MONTH(EDATE(TODAY(),0-1)),YEAR(C3)=YEAR(EDATE(TODAY(),0-1)))</formula>
    </cfRule>
  </conditionalFormatting>
  <conditionalFormatting sqref="C13:AD13">
    <cfRule type="timePeriod" dxfId="34" priority="5" timePeriod="lastMonth">
      <formula>AND(MONTH(C13)=MONTH(EDATE(TODAY(),0-1)),YEAR(C13)=YEAR(EDATE(TODAY(),0-1)))</formula>
    </cfRule>
  </conditionalFormatting>
  <conditionalFormatting sqref="C23:AD23">
    <cfRule type="timePeriod" dxfId="33" priority="4" timePeriod="lastMonth">
      <formula>AND(MONTH(C23)=MONTH(EDATE(TODAY(),0-1)),YEAR(C23)=YEAR(EDATE(TODAY(),0-1)))</formula>
    </cfRule>
  </conditionalFormatting>
  <conditionalFormatting sqref="C33:AD33">
    <cfRule type="timePeriod" dxfId="32" priority="3" timePeriod="lastMonth">
      <formula>AND(MONTH(C33)=MONTH(EDATE(TODAY(),0-1)),YEAR(C33)=YEAR(EDATE(TODAY(),0-1)))</formula>
    </cfRule>
  </conditionalFormatting>
  <conditionalFormatting sqref="C43:AD43">
    <cfRule type="timePeriod" dxfId="31" priority="2" timePeriod="lastMonth">
      <formula>AND(MONTH(C43)=MONTH(EDATE(TODAY(),0-1)),YEAR(C43)=YEAR(EDATE(TODAY(),0-1)))</formula>
    </cfRule>
  </conditionalFormatting>
  <conditionalFormatting sqref="C53:AD53">
    <cfRule type="timePeriod" dxfId="30" priority="1" timePeriod="lastMonth">
      <formula>AND(MONTH(C53)=MONTH(EDATE(TODAY(),0-1)),YEAR(C53)=YEAR(EDATE(TODAY(),0-1)))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J69"/>
  <sheetViews>
    <sheetView topLeftCell="A49" workbookViewId="0">
      <selection activeCell="V39" sqref="V39"/>
    </sheetView>
  </sheetViews>
  <sheetFormatPr baseColWidth="10" defaultRowHeight="14.25" x14ac:dyDescent="0.65"/>
  <cols>
    <col min="1" max="1" width="11.86328125" customWidth="1"/>
    <col min="2" max="2" width="9.40625" customWidth="1"/>
    <col min="3" max="33" width="3.26953125" customWidth="1"/>
    <col min="34" max="34" width="6" bestFit="1" customWidth="1"/>
    <col min="35" max="35" width="5.1328125" customWidth="1"/>
    <col min="36" max="36" width="3.26953125" customWidth="1"/>
  </cols>
  <sheetData>
    <row r="2" spans="1:36" x14ac:dyDescent="0.65">
      <c r="AH2" t="str">
        <f>'MENU PRINCIPAL'!I2&amp;'MENU PRINCIPAL'!I1</f>
        <v>Janvier2018</v>
      </c>
    </row>
    <row r="3" spans="1:36" ht="14.5" thickBot="1" x14ac:dyDescent="0.7">
      <c r="AC3" s="100"/>
      <c r="AD3" s="100"/>
      <c r="AE3" s="100"/>
      <c r="AF3" s="100"/>
    </row>
    <row r="4" spans="1:36" ht="14.75" thickTop="1" thickBot="1" x14ac:dyDescent="0.7">
      <c r="A4" s="68"/>
      <c r="B4" s="69" t="s">
        <v>27</v>
      </c>
      <c r="C4" s="70">
        <f t="shared" ref="C4:AC4" si="0">IFERROR($AH$2+(COLUMN()-3),"")</f>
        <v>43101</v>
      </c>
      <c r="D4" s="70">
        <f t="shared" si="0"/>
        <v>43102</v>
      </c>
      <c r="E4" s="70">
        <f t="shared" si="0"/>
        <v>43103</v>
      </c>
      <c r="F4" s="70">
        <f t="shared" si="0"/>
        <v>43104</v>
      </c>
      <c r="G4" s="70">
        <f t="shared" si="0"/>
        <v>43105</v>
      </c>
      <c r="H4" s="70">
        <f t="shared" si="0"/>
        <v>43106</v>
      </c>
      <c r="I4" s="70">
        <f t="shared" si="0"/>
        <v>43107</v>
      </c>
      <c r="J4" s="70">
        <f t="shared" si="0"/>
        <v>43108</v>
      </c>
      <c r="K4" s="70">
        <f t="shared" si="0"/>
        <v>43109</v>
      </c>
      <c r="L4" s="70">
        <f t="shared" si="0"/>
        <v>43110</v>
      </c>
      <c r="M4" s="70">
        <f t="shared" si="0"/>
        <v>43111</v>
      </c>
      <c r="N4" s="70">
        <f t="shared" si="0"/>
        <v>43112</v>
      </c>
      <c r="O4" s="70">
        <f t="shared" si="0"/>
        <v>43113</v>
      </c>
      <c r="P4" s="70">
        <f t="shared" si="0"/>
        <v>43114</v>
      </c>
      <c r="Q4" s="70">
        <f t="shared" si="0"/>
        <v>43115</v>
      </c>
      <c r="R4" s="70">
        <f t="shared" si="0"/>
        <v>43116</v>
      </c>
      <c r="S4" s="70">
        <f t="shared" si="0"/>
        <v>43117</v>
      </c>
      <c r="T4" s="70">
        <f t="shared" si="0"/>
        <v>43118</v>
      </c>
      <c r="U4" s="70">
        <f t="shared" si="0"/>
        <v>43119</v>
      </c>
      <c r="V4" s="70">
        <f t="shared" si="0"/>
        <v>43120</v>
      </c>
      <c r="W4" s="70">
        <f t="shared" si="0"/>
        <v>43121</v>
      </c>
      <c r="X4" s="70">
        <f t="shared" si="0"/>
        <v>43122</v>
      </c>
      <c r="Y4" s="70">
        <f t="shared" si="0"/>
        <v>43123</v>
      </c>
      <c r="Z4" s="70">
        <f t="shared" si="0"/>
        <v>43124</v>
      </c>
      <c r="AA4" s="70">
        <f t="shared" si="0"/>
        <v>43125</v>
      </c>
      <c r="AB4" s="70">
        <f t="shared" si="0"/>
        <v>43126</v>
      </c>
      <c r="AC4" s="70">
        <f t="shared" si="0"/>
        <v>43127</v>
      </c>
      <c r="AD4" s="70">
        <f t="shared" ref="AD4:AG4" si="1">IFERROR($AH$2+(COLUMN()-3),"")</f>
        <v>43128</v>
      </c>
      <c r="AE4" s="70">
        <f t="shared" si="1"/>
        <v>43129</v>
      </c>
      <c r="AF4" s="70">
        <f t="shared" si="1"/>
        <v>43130</v>
      </c>
      <c r="AG4" s="70">
        <f t="shared" si="1"/>
        <v>43131</v>
      </c>
      <c r="AH4" s="71" t="s">
        <v>28</v>
      </c>
      <c r="AI4" s="72" t="s">
        <v>29</v>
      </c>
      <c r="AJ4" s="73" t="s">
        <v>30</v>
      </c>
    </row>
    <row r="5" spans="1:36" x14ac:dyDescent="0.65">
      <c r="A5" s="74" t="s">
        <v>31</v>
      </c>
      <c r="B5" s="75"/>
      <c r="C5" s="76"/>
      <c r="D5" s="77"/>
      <c r="E5" s="77"/>
      <c r="F5" s="77"/>
      <c r="G5" s="77"/>
      <c r="H5" s="77"/>
      <c r="I5" s="77"/>
      <c r="J5" s="77"/>
      <c r="K5" s="77"/>
      <c r="L5" s="78"/>
      <c r="M5" s="77"/>
      <c r="N5" s="77"/>
      <c r="O5" s="79"/>
      <c r="P5" s="79"/>
      <c r="Q5" s="79"/>
      <c r="R5" s="79"/>
      <c r="S5" s="79"/>
      <c r="T5" s="80"/>
      <c r="U5" s="80"/>
      <c r="V5" s="79"/>
      <c r="W5" s="79"/>
      <c r="X5" s="79"/>
      <c r="Y5" s="77"/>
      <c r="Z5" s="77"/>
      <c r="AA5" s="81"/>
      <c r="AB5" s="77"/>
      <c r="AC5" s="77"/>
      <c r="AD5" s="77"/>
      <c r="AE5" s="77"/>
      <c r="AF5" s="77"/>
      <c r="AG5" s="77"/>
      <c r="AH5" s="82"/>
      <c r="AI5" s="83"/>
      <c r="AJ5" s="84"/>
    </row>
    <row r="6" spans="1:36" x14ac:dyDescent="0.65">
      <c r="A6" s="85"/>
      <c r="B6" s="86"/>
      <c r="C6" s="87"/>
      <c r="D6" s="88"/>
      <c r="E6" s="89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90"/>
      <c r="U6" s="90"/>
      <c r="V6" s="88"/>
      <c r="W6" s="88"/>
      <c r="X6" s="88"/>
      <c r="Y6" s="88"/>
      <c r="Z6" s="88"/>
      <c r="AA6" s="90"/>
      <c r="AB6" s="88"/>
      <c r="AC6" s="88"/>
      <c r="AD6" s="88"/>
      <c r="AE6" s="88"/>
      <c r="AF6" s="88"/>
      <c r="AG6" s="88"/>
      <c r="AH6" s="91"/>
      <c r="AI6" s="92"/>
      <c r="AJ6" s="93"/>
    </row>
    <row r="8" spans="1:36" x14ac:dyDescent="0.65">
      <c r="A8" s="94" t="s">
        <v>8</v>
      </c>
      <c r="B8" s="95"/>
      <c r="C8" s="96"/>
      <c r="D8" s="96"/>
      <c r="E8" s="96"/>
      <c r="F8" s="97"/>
      <c r="G8" s="96"/>
      <c r="H8" s="96"/>
      <c r="I8" s="96"/>
      <c r="J8" s="96"/>
      <c r="K8" s="97"/>
      <c r="L8" s="96"/>
      <c r="M8" s="96"/>
      <c r="N8" s="98"/>
      <c r="O8" s="96"/>
      <c r="P8" s="96"/>
      <c r="Q8" s="96"/>
      <c r="R8" s="96"/>
      <c r="S8" s="96"/>
      <c r="T8" s="98"/>
      <c r="U8" s="98"/>
      <c r="V8" s="96"/>
      <c r="W8" s="96"/>
      <c r="X8" s="96"/>
      <c r="Y8" s="96"/>
      <c r="Z8" s="96"/>
      <c r="AA8" s="98"/>
      <c r="AB8" s="96"/>
      <c r="AC8" s="96"/>
      <c r="AD8" s="96"/>
      <c r="AE8" s="96"/>
      <c r="AF8" s="96"/>
      <c r="AG8" s="96"/>
      <c r="AH8" s="106"/>
      <c r="AI8" s="107"/>
      <c r="AJ8" s="108"/>
    </row>
    <row r="9" spans="1:36" x14ac:dyDescent="0.65">
      <c r="A9" s="99" t="s">
        <v>32</v>
      </c>
      <c r="B9" s="86"/>
      <c r="C9" s="109">
        <v>7</v>
      </c>
      <c r="D9" s="110"/>
      <c r="E9" s="110"/>
      <c r="F9" s="110"/>
      <c r="G9" s="110"/>
      <c r="H9" s="110"/>
      <c r="I9" s="110">
        <v>6</v>
      </c>
      <c r="J9" s="110">
        <v>11</v>
      </c>
      <c r="K9" s="110">
        <v>7</v>
      </c>
      <c r="L9" s="110"/>
      <c r="M9" s="110">
        <v>6</v>
      </c>
      <c r="N9" s="110">
        <v>11</v>
      </c>
      <c r="O9" s="110">
        <v>7</v>
      </c>
      <c r="P9" s="110"/>
      <c r="Q9" s="110">
        <v>6</v>
      </c>
      <c r="R9" s="110">
        <v>11</v>
      </c>
      <c r="S9" s="110">
        <v>7</v>
      </c>
      <c r="T9" s="110"/>
      <c r="U9" s="110">
        <v>6</v>
      </c>
      <c r="V9" s="110">
        <v>11</v>
      </c>
      <c r="W9" s="110">
        <v>7</v>
      </c>
      <c r="X9" s="110"/>
      <c r="Y9" s="110">
        <v>6</v>
      </c>
      <c r="Z9" s="110">
        <v>11</v>
      </c>
      <c r="AA9" s="110">
        <v>7</v>
      </c>
      <c r="AB9" s="110"/>
      <c r="AC9" s="110">
        <v>6</v>
      </c>
      <c r="AD9" s="110">
        <v>11</v>
      </c>
      <c r="AE9" s="110">
        <v>7</v>
      </c>
      <c r="AF9" s="110"/>
      <c r="AG9" s="110">
        <v>6</v>
      </c>
      <c r="AH9" s="114">
        <f>SUM(Tableau3[[#This Row],[Colonne3]:[Colonne30]])+AH13</f>
        <v>157</v>
      </c>
      <c r="AI9" s="115"/>
      <c r="AJ9" s="116"/>
    </row>
    <row r="10" spans="1:36" x14ac:dyDescent="0.65">
      <c r="A10" s="99" t="s">
        <v>33</v>
      </c>
      <c r="B10" s="86"/>
      <c r="C10" s="110">
        <v>6</v>
      </c>
      <c r="D10" s="110"/>
      <c r="E10" s="110"/>
      <c r="F10" s="110"/>
      <c r="G10" s="110"/>
      <c r="H10" s="110"/>
      <c r="I10" s="110"/>
      <c r="J10" s="110">
        <v>3</v>
      </c>
      <c r="K10" s="110">
        <v>6</v>
      </c>
      <c r="L10" s="110"/>
      <c r="M10" s="110"/>
      <c r="N10" s="110">
        <v>3</v>
      </c>
      <c r="O10" s="110">
        <v>6</v>
      </c>
      <c r="P10" s="110"/>
      <c r="Q10" s="110"/>
      <c r="R10" s="110">
        <v>3</v>
      </c>
      <c r="S10" s="110">
        <v>6</v>
      </c>
      <c r="T10" s="110"/>
      <c r="U10" s="110"/>
      <c r="V10" s="110">
        <v>3</v>
      </c>
      <c r="W10" s="110">
        <v>6</v>
      </c>
      <c r="X10" s="110"/>
      <c r="Y10" s="110"/>
      <c r="Z10" s="110">
        <v>3</v>
      </c>
      <c r="AA10" s="110">
        <v>3</v>
      </c>
      <c r="AB10" s="110"/>
      <c r="AC10" s="110"/>
      <c r="AD10" s="110">
        <v>3</v>
      </c>
      <c r="AE10" s="110">
        <v>6</v>
      </c>
      <c r="AF10" s="110"/>
      <c r="AG10" s="110"/>
      <c r="AH10" s="114">
        <f>SUM(Tableau3[[#This Row],[Colonne3]:[Colonne30]])+AH14</f>
        <v>57</v>
      </c>
      <c r="AI10" s="115">
        <v>57</v>
      </c>
      <c r="AJ10" s="116"/>
    </row>
    <row r="11" spans="1:36" x14ac:dyDescent="0.65">
      <c r="A11" s="99" t="s">
        <v>34</v>
      </c>
      <c r="B11" s="86"/>
      <c r="C11" s="110">
        <v>7</v>
      </c>
      <c r="D11" s="110"/>
      <c r="E11" s="110"/>
      <c r="F11" s="110"/>
      <c r="G11" s="110"/>
      <c r="H11" s="110">
        <v>0</v>
      </c>
      <c r="I11" s="110">
        <v>0</v>
      </c>
      <c r="J11" s="110">
        <v>0</v>
      </c>
      <c r="K11" s="110">
        <v>0</v>
      </c>
      <c r="L11" s="110">
        <v>0</v>
      </c>
      <c r="M11" s="110">
        <v>0</v>
      </c>
      <c r="N11" s="110">
        <v>0</v>
      </c>
      <c r="O11" s="110">
        <v>0</v>
      </c>
      <c r="P11" s="110">
        <v>0</v>
      </c>
      <c r="Q11" s="110">
        <v>0</v>
      </c>
      <c r="R11" s="110">
        <v>0</v>
      </c>
      <c r="S11" s="110">
        <v>0</v>
      </c>
      <c r="T11" s="110">
        <v>0</v>
      </c>
      <c r="U11" s="110">
        <v>0</v>
      </c>
      <c r="V11" s="110">
        <v>11</v>
      </c>
      <c r="W11" s="110">
        <v>0</v>
      </c>
      <c r="X11" s="110">
        <v>0</v>
      </c>
      <c r="Y11" s="110">
        <v>0</v>
      </c>
      <c r="Z11" s="110">
        <v>0</v>
      </c>
      <c r="AA11" s="111">
        <v>0</v>
      </c>
      <c r="AB11" s="110">
        <v>0</v>
      </c>
      <c r="AC11" s="110">
        <v>0</v>
      </c>
      <c r="AD11" s="110"/>
      <c r="AE11" s="110"/>
      <c r="AF11" s="110"/>
      <c r="AG11" s="110">
        <v>0</v>
      </c>
      <c r="AH11" s="114">
        <f>SUM(Tableau3[[#This Row],[Colonne3]:[Colonne30]])+AH15</f>
        <v>18</v>
      </c>
      <c r="AI11" s="115"/>
      <c r="AJ11" s="116">
        <f>Tableau3[[#This Row],[Colonne31]]</f>
        <v>18</v>
      </c>
    </row>
    <row r="12" spans="1:36" x14ac:dyDescent="0.65">
      <c r="A12" s="99" t="s">
        <v>35</v>
      </c>
      <c r="B12" s="86"/>
      <c r="C12" s="110">
        <v>6</v>
      </c>
      <c r="D12" s="110"/>
      <c r="E12" s="110"/>
      <c r="F12" s="110"/>
      <c r="G12" s="110"/>
      <c r="H12" s="110">
        <v>0</v>
      </c>
      <c r="I12" s="110">
        <v>0</v>
      </c>
      <c r="J12" s="110">
        <v>0</v>
      </c>
      <c r="K12" s="110">
        <v>0</v>
      </c>
      <c r="L12" s="110">
        <v>0</v>
      </c>
      <c r="M12" s="110">
        <v>0</v>
      </c>
      <c r="N12" s="110">
        <v>0</v>
      </c>
      <c r="O12" s="110">
        <v>0</v>
      </c>
      <c r="P12" s="110">
        <v>0</v>
      </c>
      <c r="Q12" s="110">
        <v>0</v>
      </c>
      <c r="R12" s="110">
        <v>0</v>
      </c>
      <c r="S12" s="110">
        <v>0</v>
      </c>
      <c r="T12" s="110">
        <v>0</v>
      </c>
      <c r="U12" s="110">
        <v>0</v>
      </c>
      <c r="V12" s="110">
        <v>3</v>
      </c>
      <c r="W12" s="110">
        <v>0</v>
      </c>
      <c r="X12" s="110">
        <v>0</v>
      </c>
      <c r="Y12" s="110">
        <v>0</v>
      </c>
      <c r="Z12" s="110">
        <v>0</v>
      </c>
      <c r="AA12" s="111">
        <v>0</v>
      </c>
      <c r="AB12" s="110">
        <v>0</v>
      </c>
      <c r="AC12" s="110">
        <v>0</v>
      </c>
      <c r="AD12" s="110"/>
      <c r="AE12" s="110"/>
      <c r="AF12" s="110"/>
      <c r="AG12" s="110">
        <v>0</v>
      </c>
      <c r="AH12" s="114">
        <f>SUM(Tableau3[[#This Row],[Colonne3]:[Colonne30]])</f>
        <v>9</v>
      </c>
      <c r="AI12" s="115">
        <f>SUM(C12:AG12)</f>
        <v>9</v>
      </c>
      <c r="AJ12" s="116"/>
    </row>
    <row r="13" spans="1:36" x14ac:dyDescent="0.65">
      <c r="A13" s="101" t="s">
        <v>37</v>
      </c>
      <c r="B13" s="10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3"/>
      <c r="AB13" s="112"/>
      <c r="AC13" s="112"/>
      <c r="AD13" s="112"/>
      <c r="AE13" s="112"/>
      <c r="AF13" s="112"/>
      <c r="AG13" s="112"/>
      <c r="AH13" s="117"/>
      <c r="AI13" s="118"/>
      <c r="AJ13" s="119"/>
    </row>
    <row r="15" spans="1:36" x14ac:dyDescent="0.65">
      <c r="A15" s="94" t="s">
        <v>67</v>
      </c>
      <c r="B15" s="95"/>
      <c r="C15" s="96"/>
      <c r="D15" s="96"/>
      <c r="E15" s="96"/>
      <c r="F15" s="97"/>
      <c r="G15" s="96"/>
      <c r="H15" s="96"/>
      <c r="I15" s="96"/>
      <c r="J15" s="96"/>
      <c r="K15" s="97"/>
      <c r="L15" s="96"/>
      <c r="M15" s="96"/>
      <c r="N15" s="98"/>
      <c r="O15" s="96"/>
      <c r="P15" s="96"/>
      <c r="Q15" s="96"/>
      <c r="R15" s="96"/>
      <c r="S15" s="96"/>
      <c r="T15" s="98"/>
      <c r="U15" s="98"/>
      <c r="V15" s="96"/>
      <c r="W15" s="96"/>
      <c r="X15" s="96"/>
      <c r="Y15" s="96"/>
      <c r="Z15" s="96"/>
      <c r="AA15" s="98"/>
      <c r="AB15" s="96"/>
      <c r="AC15" s="96"/>
      <c r="AD15" s="96"/>
      <c r="AE15" s="96"/>
      <c r="AF15" s="96"/>
      <c r="AG15" s="96"/>
      <c r="AH15" s="106"/>
      <c r="AI15" s="107"/>
      <c r="AJ15" s="108"/>
    </row>
    <row r="16" spans="1:36" x14ac:dyDescent="0.65">
      <c r="A16" s="99" t="s">
        <v>32</v>
      </c>
      <c r="B16" s="86"/>
      <c r="C16" s="109">
        <v>7</v>
      </c>
      <c r="D16" s="110"/>
      <c r="E16" s="110"/>
      <c r="F16" s="110"/>
      <c r="G16" s="110"/>
      <c r="H16" s="110"/>
      <c r="I16" s="110">
        <v>6</v>
      </c>
      <c r="J16" s="110">
        <v>11</v>
      </c>
      <c r="K16" s="110">
        <v>7</v>
      </c>
      <c r="L16" s="110"/>
      <c r="M16" s="110">
        <v>6</v>
      </c>
      <c r="N16" s="110">
        <v>11</v>
      </c>
      <c r="O16" s="110">
        <v>7</v>
      </c>
      <c r="P16" s="110"/>
      <c r="Q16" s="110">
        <v>6</v>
      </c>
      <c r="R16" s="110">
        <v>11</v>
      </c>
      <c r="S16" s="110">
        <v>7</v>
      </c>
      <c r="T16" s="110"/>
      <c r="U16" s="110">
        <v>6</v>
      </c>
      <c r="V16" s="110">
        <v>11</v>
      </c>
      <c r="W16" s="110">
        <v>7</v>
      </c>
      <c r="X16" s="110"/>
      <c r="Y16" s="110">
        <v>6</v>
      </c>
      <c r="Z16" s="110">
        <v>11</v>
      </c>
      <c r="AA16" s="110">
        <v>7</v>
      </c>
      <c r="AB16" s="110"/>
      <c r="AC16" s="110">
        <v>6</v>
      </c>
      <c r="AD16" s="110">
        <v>11</v>
      </c>
      <c r="AE16" s="110">
        <v>7</v>
      </c>
      <c r="AF16" s="110"/>
      <c r="AG16" s="110">
        <v>6</v>
      </c>
      <c r="AH16" s="114">
        <f>SUM(Tableau39[[#This Row],[Colonne3]:[Colonne30]])+AH20</f>
        <v>157</v>
      </c>
      <c r="AI16" s="115"/>
      <c r="AJ16" s="116"/>
    </row>
    <row r="17" spans="1:36" x14ac:dyDescent="0.65">
      <c r="A17" s="99" t="s">
        <v>33</v>
      </c>
      <c r="B17" s="86"/>
      <c r="C17" s="110">
        <v>6</v>
      </c>
      <c r="D17" s="110"/>
      <c r="E17" s="110"/>
      <c r="F17" s="110"/>
      <c r="G17" s="110"/>
      <c r="H17" s="110"/>
      <c r="I17" s="110"/>
      <c r="J17" s="110">
        <v>3</v>
      </c>
      <c r="K17" s="110">
        <v>6</v>
      </c>
      <c r="L17" s="110"/>
      <c r="M17" s="110"/>
      <c r="N17" s="110">
        <v>3</v>
      </c>
      <c r="O17" s="110">
        <v>6</v>
      </c>
      <c r="P17" s="110"/>
      <c r="Q17" s="110"/>
      <c r="R17" s="110">
        <v>3</v>
      </c>
      <c r="S17" s="110">
        <v>6</v>
      </c>
      <c r="T17" s="110"/>
      <c r="U17" s="110"/>
      <c r="V17" s="110">
        <v>3</v>
      </c>
      <c r="W17" s="110">
        <v>6</v>
      </c>
      <c r="X17" s="110"/>
      <c r="Y17" s="110"/>
      <c r="Z17" s="110">
        <v>3</v>
      </c>
      <c r="AA17" s="110">
        <v>3</v>
      </c>
      <c r="AB17" s="110"/>
      <c r="AC17" s="110"/>
      <c r="AD17" s="110">
        <v>3</v>
      </c>
      <c r="AE17" s="110">
        <v>6</v>
      </c>
      <c r="AF17" s="110"/>
      <c r="AG17" s="110"/>
      <c r="AH17" s="114">
        <f>SUM(Tableau39[[#This Row],[Colonne3]:[Colonne30]])+AH21</f>
        <v>57</v>
      </c>
      <c r="AI17" s="115">
        <v>57</v>
      </c>
      <c r="AJ17" s="116"/>
    </row>
    <row r="18" spans="1:36" x14ac:dyDescent="0.65">
      <c r="A18" s="99" t="s">
        <v>34</v>
      </c>
      <c r="B18" s="86"/>
      <c r="C18" s="110">
        <v>7</v>
      </c>
      <c r="D18" s="110"/>
      <c r="E18" s="110"/>
      <c r="F18" s="110"/>
      <c r="G18" s="110"/>
      <c r="H18" s="110">
        <v>0</v>
      </c>
      <c r="I18" s="110">
        <v>0</v>
      </c>
      <c r="J18" s="110">
        <v>0</v>
      </c>
      <c r="K18" s="110">
        <v>0</v>
      </c>
      <c r="L18" s="110">
        <v>0</v>
      </c>
      <c r="M18" s="110">
        <v>0</v>
      </c>
      <c r="N18" s="110">
        <v>0</v>
      </c>
      <c r="O18" s="110">
        <v>0</v>
      </c>
      <c r="P18" s="110">
        <v>0</v>
      </c>
      <c r="Q18" s="110">
        <v>0</v>
      </c>
      <c r="R18" s="110">
        <v>0</v>
      </c>
      <c r="S18" s="110">
        <v>0</v>
      </c>
      <c r="T18" s="110">
        <v>0</v>
      </c>
      <c r="U18" s="110">
        <v>0</v>
      </c>
      <c r="V18" s="110">
        <v>11</v>
      </c>
      <c r="W18" s="110">
        <v>0</v>
      </c>
      <c r="X18" s="110">
        <v>0</v>
      </c>
      <c r="Y18" s="110">
        <v>0</v>
      </c>
      <c r="Z18" s="110">
        <v>0</v>
      </c>
      <c r="AA18" s="111">
        <v>0</v>
      </c>
      <c r="AB18" s="110">
        <v>0</v>
      </c>
      <c r="AC18" s="110">
        <v>0</v>
      </c>
      <c r="AD18" s="110"/>
      <c r="AE18" s="110"/>
      <c r="AF18" s="110"/>
      <c r="AG18" s="110">
        <v>0</v>
      </c>
      <c r="AH18" s="114">
        <f>SUM(Tableau39[[#This Row],[Colonne3]:[Colonne30]])+AH22</f>
        <v>18</v>
      </c>
      <c r="AI18" s="115"/>
      <c r="AJ18" s="116">
        <f>Tableau39[[#This Row],[Colonne31]]</f>
        <v>18</v>
      </c>
    </row>
    <row r="19" spans="1:36" x14ac:dyDescent="0.65">
      <c r="A19" s="99" t="s">
        <v>35</v>
      </c>
      <c r="B19" s="86"/>
      <c r="C19" s="110">
        <v>6</v>
      </c>
      <c r="D19" s="110"/>
      <c r="E19" s="110"/>
      <c r="F19" s="110"/>
      <c r="G19" s="110"/>
      <c r="H19" s="110">
        <v>0</v>
      </c>
      <c r="I19" s="110">
        <v>0</v>
      </c>
      <c r="J19" s="110">
        <v>0</v>
      </c>
      <c r="K19" s="110">
        <v>0</v>
      </c>
      <c r="L19" s="110">
        <v>0</v>
      </c>
      <c r="M19" s="110">
        <v>0</v>
      </c>
      <c r="N19" s="110">
        <v>0</v>
      </c>
      <c r="O19" s="110">
        <v>0</v>
      </c>
      <c r="P19" s="110">
        <v>0</v>
      </c>
      <c r="Q19" s="110">
        <v>0</v>
      </c>
      <c r="R19" s="110">
        <v>0</v>
      </c>
      <c r="S19" s="110">
        <v>0</v>
      </c>
      <c r="T19" s="110">
        <v>0</v>
      </c>
      <c r="U19" s="110">
        <v>0</v>
      </c>
      <c r="V19" s="110">
        <v>3</v>
      </c>
      <c r="W19" s="110">
        <v>0</v>
      </c>
      <c r="X19" s="110">
        <v>0</v>
      </c>
      <c r="Y19" s="110">
        <v>0</v>
      </c>
      <c r="Z19" s="110">
        <v>0</v>
      </c>
      <c r="AA19" s="111">
        <v>0</v>
      </c>
      <c r="AB19" s="110">
        <v>0</v>
      </c>
      <c r="AC19" s="110">
        <v>0</v>
      </c>
      <c r="AD19" s="110"/>
      <c r="AE19" s="110"/>
      <c r="AF19" s="110"/>
      <c r="AG19" s="110">
        <v>0</v>
      </c>
      <c r="AH19" s="114">
        <f>SUM(Tableau39[[#This Row],[Colonne3]:[Colonne30]])</f>
        <v>9</v>
      </c>
      <c r="AI19" s="115">
        <f>SUM(C19:AG19)</f>
        <v>9</v>
      </c>
      <c r="AJ19" s="116"/>
    </row>
    <row r="20" spans="1:36" x14ac:dyDescent="0.65">
      <c r="A20" s="101" t="s">
        <v>37</v>
      </c>
      <c r="B20" s="10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3"/>
      <c r="AB20" s="112"/>
      <c r="AC20" s="112"/>
      <c r="AD20" s="112"/>
      <c r="AE20" s="112"/>
      <c r="AF20" s="112"/>
      <c r="AG20" s="112"/>
      <c r="AH20" s="117"/>
      <c r="AI20" s="118"/>
      <c r="AJ20" s="119"/>
    </row>
    <row r="22" spans="1:36" x14ac:dyDescent="0.65">
      <c r="A22" s="94" t="s">
        <v>75</v>
      </c>
      <c r="B22" s="95"/>
      <c r="C22" s="96"/>
      <c r="D22" s="96"/>
      <c r="E22" s="96"/>
      <c r="F22" s="97"/>
      <c r="G22" s="96"/>
      <c r="H22" s="96"/>
      <c r="I22" s="96"/>
      <c r="J22" s="96"/>
      <c r="K22" s="97"/>
      <c r="L22" s="96"/>
      <c r="M22" s="96"/>
      <c r="N22" s="98"/>
      <c r="O22" s="96"/>
      <c r="P22" s="96"/>
      <c r="Q22" s="96"/>
      <c r="R22" s="96"/>
      <c r="S22" s="96"/>
      <c r="T22" s="98"/>
      <c r="U22" s="98"/>
      <c r="V22" s="96"/>
      <c r="W22" s="96"/>
      <c r="X22" s="96"/>
      <c r="Y22" s="96"/>
      <c r="Z22" s="96"/>
      <c r="AA22" s="98"/>
      <c r="AB22" s="96"/>
      <c r="AC22" s="96"/>
      <c r="AD22" s="96"/>
      <c r="AE22" s="96"/>
      <c r="AF22" s="96"/>
      <c r="AG22" s="96"/>
      <c r="AH22" s="106"/>
      <c r="AI22" s="107"/>
      <c r="AJ22" s="108"/>
    </row>
    <row r="23" spans="1:36" x14ac:dyDescent="0.65">
      <c r="A23" s="99" t="s">
        <v>32</v>
      </c>
      <c r="B23" s="86"/>
      <c r="C23" s="109">
        <v>7</v>
      </c>
      <c r="D23" s="110"/>
      <c r="E23" s="110"/>
      <c r="F23" s="110"/>
      <c r="G23" s="110"/>
      <c r="H23" s="110"/>
      <c r="I23" s="110">
        <v>6</v>
      </c>
      <c r="J23" s="110">
        <v>11</v>
      </c>
      <c r="K23" s="110">
        <v>7</v>
      </c>
      <c r="L23" s="110"/>
      <c r="M23" s="110">
        <v>6</v>
      </c>
      <c r="N23" s="110">
        <v>11</v>
      </c>
      <c r="O23" s="110">
        <v>7</v>
      </c>
      <c r="P23" s="110"/>
      <c r="Q23" s="110">
        <v>6</v>
      </c>
      <c r="R23" s="110">
        <v>11</v>
      </c>
      <c r="S23" s="110">
        <v>7</v>
      </c>
      <c r="T23" s="110"/>
      <c r="U23" s="110">
        <v>6</v>
      </c>
      <c r="V23" s="110">
        <v>11</v>
      </c>
      <c r="W23" s="110">
        <v>7</v>
      </c>
      <c r="X23" s="110"/>
      <c r="Y23" s="110">
        <v>6</v>
      </c>
      <c r="Z23" s="110">
        <v>11</v>
      </c>
      <c r="AA23" s="110">
        <v>7</v>
      </c>
      <c r="AB23" s="110"/>
      <c r="AC23" s="110">
        <v>6</v>
      </c>
      <c r="AD23" s="110">
        <v>11</v>
      </c>
      <c r="AE23" s="110">
        <v>7</v>
      </c>
      <c r="AF23" s="110"/>
      <c r="AG23" s="110">
        <v>6</v>
      </c>
      <c r="AH23" s="114">
        <f>SUM(Tableau310[[#This Row],[Colonne3]:[Colonne30]])+AH27</f>
        <v>157</v>
      </c>
      <c r="AI23" s="115"/>
      <c r="AJ23" s="116"/>
    </row>
    <row r="24" spans="1:36" x14ac:dyDescent="0.65">
      <c r="A24" s="99" t="s">
        <v>33</v>
      </c>
      <c r="B24" s="86"/>
      <c r="C24" s="110">
        <v>6</v>
      </c>
      <c r="D24" s="110"/>
      <c r="E24" s="110"/>
      <c r="F24" s="110"/>
      <c r="G24" s="110"/>
      <c r="H24" s="110"/>
      <c r="I24" s="110"/>
      <c r="J24" s="110">
        <v>3</v>
      </c>
      <c r="K24" s="110">
        <v>6</v>
      </c>
      <c r="L24" s="110"/>
      <c r="M24" s="110"/>
      <c r="N24" s="110">
        <v>3</v>
      </c>
      <c r="O24" s="110">
        <v>6</v>
      </c>
      <c r="P24" s="110"/>
      <c r="Q24" s="110"/>
      <c r="R24" s="110">
        <v>3</v>
      </c>
      <c r="S24" s="110">
        <v>6</v>
      </c>
      <c r="T24" s="110"/>
      <c r="U24" s="110"/>
      <c r="V24" s="110">
        <v>3</v>
      </c>
      <c r="W24" s="110">
        <v>6</v>
      </c>
      <c r="X24" s="110"/>
      <c r="Y24" s="110"/>
      <c r="Z24" s="110">
        <v>3</v>
      </c>
      <c r="AA24" s="110">
        <v>3</v>
      </c>
      <c r="AB24" s="110"/>
      <c r="AC24" s="110"/>
      <c r="AD24" s="110">
        <v>3</v>
      </c>
      <c r="AE24" s="110">
        <v>6</v>
      </c>
      <c r="AF24" s="110"/>
      <c r="AG24" s="110"/>
      <c r="AH24" s="114">
        <f>SUM(Tableau310[[#This Row],[Colonne3]:[Colonne30]])+AH28</f>
        <v>57</v>
      </c>
      <c r="AI24" s="115">
        <v>57</v>
      </c>
      <c r="AJ24" s="116"/>
    </row>
    <row r="25" spans="1:36" x14ac:dyDescent="0.65">
      <c r="A25" s="99" t="s">
        <v>34</v>
      </c>
      <c r="B25" s="86"/>
      <c r="C25" s="110">
        <v>7</v>
      </c>
      <c r="D25" s="110"/>
      <c r="E25" s="110"/>
      <c r="F25" s="110"/>
      <c r="G25" s="110"/>
      <c r="H25" s="110">
        <v>0</v>
      </c>
      <c r="I25" s="110">
        <v>0</v>
      </c>
      <c r="J25" s="110">
        <v>0</v>
      </c>
      <c r="K25" s="110">
        <v>0</v>
      </c>
      <c r="L25" s="110">
        <v>0</v>
      </c>
      <c r="M25" s="110">
        <v>0</v>
      </c>
      <c r="N25" s="110">
        <v>0</v>
      </c>
      <c r="O25" s="110">
        <v>0</v>
      </c>
      <c r="P25" s="110">
        <v>0</v>
      </c>
      <c r="Q25" s="110">
        <v>0</v>
      </c>
      <c r="R25" s="110">
        <v>0</v>
      </c>
      <c r="S25" s="110">
        <v>0</v>
      </c>
      <c r="T25" s="110">
        <v>0</v>
      </c>
      <c r="U25" s="110">
        <v>0</v>
      </c>
      <c r="V25" s="110">
        <v>11</v>
      </c>
      <c r="W25" s="110">
        <v>0</v>
      </c>
      <c r="X25" s="110">
        <v>0</v>
      </c>
      <c r="Y25" s="110">
        <v>0</v>
      </c>
      <c r="Z25" s="110">
        <v>0</v>
      </c>
      <c r="AA25" s="111">
        <v>0</v>
      </c>
      <c r="AB25" s="110">
        <v>0</v>
      </c>
      <c r="AC25" s="110">
        <v>0</v>
      </c>
      <c r="AD25" s="110"/>
      <c r="AE25" s="110"/>
      <c r="AF25" s="110"/>
      <c r="AG25" s="110">
        <v>0</v>
      </c>
      <c r="AH25" s="114">
        <f>SUM(Tableau310[[#This Row],[Colonne3]:[Colonne30]])+AH29</f>
        <v>18</v>
      </c>
      <c r="AI25" s="115"/>
      <c r="AJ25" s="116">
        <f>Tableau310[[#This Row],[Colonne31]]</f>
        <v>18</v>
      </c>
    </row>
    <row r="26" spans="1:36" x14ac:dyDescent="0.65">
      <c r="A26" s="99" t="s">
        <v>35</v>
      </c>
      <c r="B26" s="86"/>
      <c r="C26" s="110">
        <v>6</v>
      </c>
      <c r="D26" s="110"/>
      <c r="E26" s="110"/>
      <c r="F26" s="110"/>
      <c r="G26" s="110"/>
      <c r="H26" s="110">
        <v>0</v>
      </c>
      <c r="I26" s="110">
        <v>0</v>
      </c>
      <c r="J26" s="110">
        <v>0</v>
      </c>
      <c r="K26" s="110">
        <v>0</v>
      </c>
      <c r="L26" s="110">
        <v>0</v>
      </c>
      <c r="M26" s="110">
        <v>0</v>
      </c>
      <c r="N26" s="110">
        <v>0</v>
      </c>
      <c r="O26" s="110">
        <v>0</v>
      </c>
      <c r="P26" s="110">
        <v>0</v>
      </c>
      <c r="Q26" s="110">
        <v>0</v>
      </c>
      <c r="R26" s="110">
        <v>0</v>
      </c>
      <c r="S26" s="110">
        <v>0</v>
      </c>
      <c r="T26" s="110">
        <v>0</v>
      </c>
      <c r="U26" s="110">
        <v>0</v>
      </c>
      <c r="V26" s="110">
        <v>3</v>
      </c>
      <c r="W26" s="110">
        <v>0</v>
      </c>
      <c r="X26" s="110">
        <v>0</v>
      </c>
      <c r="Y26" s="110">
        <v>0</v>
      </c>
      <c r="Z26" s="110">
        <v>0</v>
      </c>
      <c r="AA26" s="111">
        <v>0</v>
      </c>
      <c r="AB26" s="110">
        <v>0</v>
      </c>
      <c r="AC26" s="110">
        <v>0</v>
      </c>
      <c r="AD26" s="110"/>
      <c r="AE26" s="110"/>
      <c r="AF26" s="110"/>
      <c r="AG26" s="110">
        <v>0</v>
      </c>
      <c r="AH26" s="114">
        <f>SUM(Tableau310[[#This Row],[Colonne3]:[Colonne30]])</f>
        <v>9</v>
      </c>
      <c r="AI26" s="115">
        <f>SUM(C26:AG26)</f>
        <v>9</v>
      </c>
      <c r="AJ26" s="116"/>
    </row>
    <row r="27" spans="1:36" x14ac:dyDescent="0.65">
      <c r="A27" s="101" t="s">
        <v>37</v>
      </c>
      <c r="B27" s="10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3"/>
      <c r="AB27" s="112"/>
      <c r="AC27" s="112"/>
      <c r="AD27" s="112"/>
      <c r="AE27" s="112"/>
      <c r="AF27" s="112"/>
      <c r="AG27" s="112"/>
      <c r="AH27" s="117"/>
      <c r="AI27" s="118"/>
      <c r="AJ27" s="119"/>
    </row>
    <row r="29" spans="1:36" x14ac:dyDescent="0.65">
      <c r="A29" s="94" t="s">
        <v>76</v>
      </c>
      <c r="B29" s="95"/>
      <c r="C29" s="96"/>
      <c r="D29" s="96"/>
      <c r="E29" s="96"/>
      <c r="F29" s="97"/>
      <c r="G29" s="96"/>
      <c r="H29" s="96"/>
      <c r="I29" s="96"/>
      <c r="J29" s="96"/>
      <c r="K29" s="97"/>
      <c r="L29" s="96"/>
      <c r="M29" s="96"/>
      <c r="N29" s="98"/>
      <c r="O29" s="96"/>
      <c r="P29" s="96"/>
      <c r="Q29" s="96"/>
      <c r="R29" s="96"/>
      <c r="S29" s="96"/>
      <c r="T29" s="98"/>
      <c r="U29" s="98"/>
      <c r="V29" s="96"/>
      <c r="W29" s="96"/>
      <c r="X29" s="96"/>
      <c r="Y29" s="96"/>
      <c r="Z29" s="96"/>
      <c r="AA29" s="98"/>
      <c r="AB29" s="96"/>
      <c r="AC29" s="96"/>
      <c r="AD29" s="96"/>
      <c r="AE29" s="96"/>
      <c r="AF29" s="96"/>
      <c r="AG29" s="96"/>
      <c r="AH29" s="106"/>
      <c r="AI29" s="107"/>
      <c r="AJ29" s="108"/>
    </row>
    <row r="30" spans="1:36" x14ac:dyDescent="0.65">
      <c r="A30" s="99" t="s">
        <v>32</v>
      </c>
      <c r="B30" s="86"/>
      <c r="C30" s="109">
        <v>11</v>
      </c>
      <c r="D30" s="110">
        <v>7</v>
      </c>
      <c r="E30" s="110"/>
      <c r="F30" s="110">
        <v>6</v>
      </c>
      <c r="G30" s="110">
        <v>11</v>
      </c>
      <c r="H30" s="110">
        <v>7</v>
      </c>
      <c r="I30" s="110"/>
      <c r="J30" s="110">
        <v>6</v>
      </c>
      <c r="K30" s="110">
        <v>11</v>
      </c>
      <c r="L30" s="110">
        <v>7</v>
      </c>
      <c r="M30" s="110"/>
      <c r="N30" s="110">
        <v>6</v>
      </c>
      <c r="O30" s="110">
        <v>11</v>
      </c>
      <c r="P30" s="110">
        <v>7</v>
      </c>
      <c r="Q30" s="110"/>
      <c r="R30" s="110">
        <v>6</v>
      </c>
      <c r="S30" s="110">
        <v>11</v>
      </c>
      <c r="T30" s="110">
        <v>7</v>
      </c>
      <c r="U30" s="110"/>
      <c r="V30" s="110">
        <v>6</v>
      </c>
      <c r="W30" s="110">
        <v>11</v>
      </c>
      <c r="X30" s="110">
        <v>7</v>
      </c>
      <c r="Y30" s="110"/>
      <c r="Z30" s="110">
        <v>6</v>
      </c>
      <c r="AA30" s="110">
        <v>11</v>
      </c>
      <c r="AB30" s="110">
        <v>7</v>
      </c>
      <c r="AC30" s="110"/>
      <c r="AD30" s="110">
        <v>6</v>
      </c>
      <c r="AE30" s="110">
        <v>11</v>
      </c>
      <c r="AF30" s="110">
        <v>7</v>
      </c>
      <c r="AG30" s="110"/>
      <c r="AH30" s="114">
        <f>SUM(Tableau311[[#This Row],[Colonne3]:[Colonne30]])+AH34</f>
        <v>186</v>
      </c>
      <c r="AI30" s="115"/>
      <c r="AJ30" s="116"/>
    </row>
    <row r="31" spans="1:36" x14ac:dyDescent="0.65">
      <c r="A31" s="99" t="s">
        <v>33</v>
      </c>
      <c r="B31" s="86"/>
      <c r="C31" s="110">
        <v>3</v>
      </c>
      <c r="D31" s="110">
        <v>6</v>
      </c>
      <c r="E31" s="110"/>
      <c r="F31" s="110"/>
      <c r="G31" s="110">
        <v>3</v>
      </c>
      <c r="H31" s="110">
        <v>6</v>
      </c>
      <c r="I31" s="110"/>
      <c r="J31" s="110"/>
      <c r="K31" s="110">
        <v>3</v>
      </c>
      <c r="L31" s="110">
        <v>6</v>
      </c>
      <c r="M31" s="110"/>
      <c r="N31" s="110"/>
      <c r="O31" s="110">
        <v>3</v>
      </c>
      <c r="P31" s="110">
        <v>6</v>
      </c>
      <c r="Q31" s="110"/>
      <c r="R31" s="110"/>
      <c r="S31" s="110">
        <v>3</v>
      </c>
      <c r="T31" s="110">
        <v>6</v>
      </c>
      <c r="U31" s="110"/>
      <c r="V31" s="110"/>
      <c r="W31" s="110">
        <v>3</v>
      </c>
      <c r="X31" s="110">
        <v>6</v>
      </c>
      <c r="Y31" s="110"/>
      <c r="Z31" s="110"/>
      <c r="AA31" s="110">
        <v>3</v>
      </c>
      <c r="AB31" s="110">
        <v>6</v>
      </c>
      <c r="AC31" s="110"/>
      <c r="AD31" s="110"/>
      <c r="AE31" s="110">
        <v>3</v>
      </c>
      <c r="AF31" s="110">
        <v>6</v>
      </c>
      <c r="AG31" s="110"/>
      <c r="AH31" s="114">
        <f>SUM(Tableau311[[#This Row],[Colonne3]:[Colonne30]])+AH35</f>
        <v>72</v>
      </c>
      <c r="AI31" s="115">
        <f>AH31-AH33</f>
        <v>66</v>
      </c>
      <c r="AJ31" s="116"/>
    </row>
    <row r="32" spans="1:36" x14ac:dyDescent="0.65">
      <c r="A32" s="99" t="s">
        <v>34</v>
      </c>
      <c r="B32" s="86"/>
      <c r="C32" s="110">
        <v>11</v>
      </c>
      <c r="D32" s="110"/>
      <c r="E32" s="110"/>
      <c r="F32" s="110"/>
      <c r="G32" s="110"/>
      <c r="H32" s="110">
        <v>0</v>
      </c>
      <c r="I32" s="110">
        <v>0</v>
      </c>
      <c r="J32" s="110">
        <v>0</v>
      </c>
      <c r="K32" s="110">
        <v>0</v>
      </c>
      <c r="L32" s="110">
        <v>0</v>
      </c>
      <c r="M32" s="110">
        <v>0</v>
      </c>
      <c r="N32" s="110">
        <v>0</v>
      </c>
      <c r="O32" s="110">
        <v>0</v>
      </c>
      <c r="P32" s="110">
        <v>0</v>
      </c>
      <c r="Q32" s="110">
        <v>0</v>
      </c>
      <c r="R32" s="110">
        <v>0</v>
      </c>
      <c r="S32" s="110">
        <v>0</v>
      </c>
      <c r="T32" s="110">
        <v>0</v>
      </c>
      <c r="U32" s="110">
        <v>0</v>
      </c>
      <c r="V32" s="110">
        <v>11</v>
      </c>
      <c r="W32" s="110">
        <v>0</v>
      </c>
      <c r="X32" s="110">
        <v>0</v>
      </c>
      <c r="Y32" s="110">
        <v>0</v>
      </c>
      <c r="Z32" s="110">
        <v>0</v>
      </c>
      <c r="AA32" s="111">
        <v>0</v>
      </c>
      <c r="AB32" s="110">
        <v>0</v>
      </c>
      <c r="AC32" s="110">
        <v>0</v>
      </c>
      <c r="AD32" s="110"/>
      <c r="AE32" s="110"/>
      <c r="AF32" s="110"/>
      <c r="AG32" s="110">
        <v>0</v>
      </c>
      <c r="AH32" s="114">
        <f>SUM(Tableau311[[#This Row],[Colonne3]:[Colonne30]])+AH36</f>
        <v>22</v>
      </c>
      <c r="AI32" s="115"/>
      <c r="AJ32" s="116">
        <f>Tableau311[[#This Row],[Colonne31]]</f>
        <v>22</v>
      </c>
    </row>
    <row r="33" spans="1:36" x14ac:dyDescent="0.65">
      <c r="A33" s="99" t="s">
        <v>35</v>
      </c>
      <c r="B33" s="86"/>
      <c r="C33" s="110">
        <v>3</v>
      </c>
      <c r="D33" s="110"/>
      <c r="E33" s="110"/>
      <c r="F33" s="110"/>
      <c r="G33" s="110"/>
      <c r="H33" s="110">
        <v>0</v>
      </c>
      <c r="I33" s="110">
        <v>0</v>
      </c>
      <c r="J33" s="110">
        <v>0</v>
      </c>
      <c r="K33" s="110">
        <v>0</v>
      </c>
      <c r="L33" s="110">
        <v>0</v>
      </c>
      <c r="M33" s="110">
        <v>0</v>
      </c>
      <c r="N33" s="110">
        <v>0</v>
      </c>
      <c r="O33" s="110">
        <v>0</v>
      </c>
      <c r="P33" s="110">
        <v>0</v>
      </c>
      <c r="Q33" s="110">
        <v>0</v>
      </c>
      <c r="R33" s="110">
        <v>0</v>
      </c>
      <c r="S33" s="110">
        <v>0</v>
      </c>
      <c r="T33" s="110">
        <v>0</v>
      </c>
      <c r="U33" s="110">
        <v>0</v>
      </c>
      <c r="V33" s="110">
        <v>3</v>
      </c>
      <c r="W33" s="110">
        <v>0</v>
      </c>
      <c r="X33" s="110">
        <v>0</v>
      </c>
      <c r="Y33" s="110">
        <v>0</v>
      </c>
      <c r="Z33" s="110">
        <v>0</v>
      </c>
      <c r="AA33" s="111">
        <v>0</v>
      </c>
      <c r="AB33" s="110">
        <v>0</v>
      </c>
      <c r="AC33" s="110">
        <v>0</v>
      </c>
      <c r="AD33" s="110"/>
      <c r="AE33" s="110"/>
      <c r="AF33" s="110"/>
      <c r="AG33" s="110">
        <v>0</v>
      </c>
      <c r="AH33" s="114">
        <f>SUM(Tableau311[[#This Row],[Colonne3]:[Colonne30]])</f>
        <v>6</v>
      </c>
      <c r="AI33" s="115">
        <f>SUM(C33:AG33)</f>
        <v>6</v>
      </c>
      <c r="AJ33" s="116"/>
    </row>
    <row r="34" spans="1:36" x14ac:dyDescent="0.65">
      <c r="A34" s="101" t="s">
        <v>37</v>
      </c>
      <c r="B34" s="10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3"/>
      <c r="AB34" s="112"/>
      <c r="AC34" s="112"/>
      <c r="AD34" s="112"/>
      <c r="AE34" s="112"/>
      <c r="AF34" s="112"/>
      <c r="AG34" s="112"/>
      <c r="AH34" s="117"/>
      <c r="AI34" s="118"/>
      <c r="AJ34" s="119"/>
    </row>
    <row r="36" spans="1:36" x14ac:dyDescent="0.65">
      <c r="A36" s="94" t="s">
        <v>77</v>
      </c>
      <c r="B36" s="95"/>
      <c r="C36" s="96"/>
      <c r="D36" s="96"/>
      <c r="E36" s="96"/>
      <c r="F36" s="97"/>
      <c r="G36" s="96"/>
      <c r="H36" s="96"/>
      <c r="I36" s="96"/>
      <c r="J36" s="96"/>
      <c r="K36" s="97"/>
      <c r="L36" s="96"/>
      <c r="M36" s="96"/>
      <c r="N36" s="98"/>
      <c r="O36" s="96"/>
      <c r="P36" s="96"/>
      <c r="Q36" s="96"/>
      <c r="R36" s="96"/>
      <c r="S36" s="96"/>
      <c r="T36" s="98"/>
      <c r="U36" s="98"/>
      <c r="V36" s="96"/>
      <c r="W36" s="96"/>
      <c r="X36" s="96"/>
      <c r="Y36" s="96"/>
      <c r="Z36" s="96"/>
      <c r="AA36" s="98"/>
      <c r="AB36" s="96"/>
      <c r="AC36" s="96"/>
      <c r="AD36" s="96"/>
      <c r="AE36" s="96"/>
      <c r="AF36" s="96"/>
      <c r="AG36" s="96"/>
      <c r="AH36" s="106"/>
      <c r="AI36" s="107"/>
      <c r="AJ36" s="108"/>
    </row>
    <row r="37" spans="1:36" x14ac:dyDescent="0.65">
      <c r="A37" s="99" t="s">
        <v>32</v>
      </c>
      <c r="B37" s="86"/>
      <c r="C37" s="109">
        <v>11</v>
      </c>
      <c r="D37" s="110">
        <v>7</v>
      </c>
      <c r="E37" s="110"/>
      <c r="F37" s="110">
        <v>6</v>
      </c>
      <c r="G37" s="110">
        <v>11</v>
      </c>
      <c r="H37" s="110">
        <v>7</v>
      </c>
      <c r="I37" s="110"/>
      <c r="J37" s="110">
        <v>6</v>
      </c>
      <c r="K37" s="110">
        <v>11</v>
      </c>
      <c r="L37" s="110">
        <v>7</v>
      </c>
      <c r="M37" s="110"/>
      <c r="N37" s="110">
        <v>6</v>
      </c>
      <c r="O37" s="110">
        <v>11</v>
      </c>
      <c r="P37" s="110">
        <v>7</v>
      </c>
      <c r="Q37" s="110"/>
      <c r="R37" s="110">
        <v>6</v>
      </c>
      <c r="S37" s="110">
        <v>11</v>
      </c>
      <c r="T37" s="110">
        <v>7</v>
      </c>
      <c r="U37" s="110"/>
      <c r="V37" s="110">
        <v>6</v>
      </c>
      <c r="W37" s="110">
        <v>11</v>
      </c>
      <c r="X37" s="110">
        <v>7</v>
      </c>
      <c r="Y37" s="110"/>
      <c r="Z37" s="110">
        <v>6</v>
      </c>
      <c r="AA37" s="110">
        <v>11</v>
      </c>
      <c r="AB37" s="110">
        <v>7</v>
      </c>
      <c r="AC37" s="110"/>
      <c r="AD37" s="110">
        <v>6</v>
      </c>
      <c r="AE37" s="110">
        <v>11</v>
      </c>
      <c r="AF37" s="110">
        <v>7</v>
      </c>
      <c r="AG37" s="110"/>
      <c r="AH37" s="114">
        <f>SUM(Tableau312[[#This Row],[Colonne3]:[Colonne30]])+AH41</f>
        <v>186</v>
      </c>
      <c r="AI37" s="115"/>
      <c r="AJ37" s="116"/>
    </row>
    <row r="38" spans="1:36" x14ac:dyDescent="0.65">
      <c r="A38" s="99" t="s">
        <v>33</v>
      </c>
      <c r="B38" s="86"/>
      <c r="C38" s="110">
        <v>3</v>
      </c>
      <c r="D38" s="110">
        <v>6</v>
      </c>
      <c r="E38" s="110"/>
      <c r="F38" s="110"/>
      <c r="G38" s="110">
        <v>3</v>
      </c>
      <c r="H38" s="110">
        <v>6</v>
      </c>
      <c r="I38" s="110"/>
      <c r="J38" s="110"/>
      <c r="K38" s="110">
        <v>3</v>
      </c>
      <c r="L38" s="110">
        <v>6</v>
      </c>
      <c r="M38" s="110"/>
      <c r="N38" s="110"/>
      <c r="O38" s="110">
        <v>3</v>
      </c>
      <c r="P38" s="110">
        <v>6</v>
      </c>
      <c r="Q38" s="110"/>
      <c r="R38" s="110"/>
      <c r="S38" s="110">
        <v>3</v>
      </c>
      <c r="T38" s="110">
        <v>6</v>
      </c>
      <c r="U38" s="110"/>
      <c r="V38" s="110"/>
      <c r="W38" s="110">
        <v>3</v>
      </c>
      <c r="X38" s="110">
        <v>6</v>
      </c>
      <c r="Y38" s="110"/>
      <c r="Z38" s="110"/>
      <c r="AA38" s="110">
        <v>3</v>
      </c>
      <c r="AB38" s="110">
        <v>6</v>
      </c>
      <c r="AC38" s="110"/>
      <c r="AD38" s="110"/>
      <c r="AE38" s="110">
        <v>3</v>
      </c>
      <c r="AF38" s="110">
        <v>6</v>
      </c>
      <c r="AG38" s="110"/>
      <c r="AH38" s="114">
        <f>SUM(Tableau312[[#This Row],[Colonne3]:[Colonne30]])+AH42</f>
        <v>72</v>
      </c>
      <c r="AI38" s="115">
        <f>AH38-AH40</f>
        <v>66</v>
      </c>
      <c r="AJ38" s="116"/>
    </row>
    <row r="39" spans="1:36" x14ac:dyDescent="0.65">
      <c r="A39" s="99" t="s">
        <v>34</v>
      </c>
      <c r="B39" s="86"/>
      <c r="C39" s="110">
        <v>11</v>
      </c>
      <c r="D39" s="110"/>
      <c r="E39" s="110"/>
      <c r="F39" s="110"/>
      <c r="G39" s="110"/>
      <c r="H39" s="110">
        <v>0</v>
      </c>
      <c r="I39" s="110">
        <v>0</v>
      </c>
      <c r="J39" s="110">
        <v>0</v>
      </c>
      <c r="K39" s="110">
        <v>0</v>
      </c>
      <c r="L39" s="110">
        <v>0</v>
      </c>
      <c r="M39" s="110">
        <v>0</v>
      </c>
      <c r="N39" s="110">
        <v>0</v>
      </c>
      <c r="O39" s="110">
        <v>0</v>
      </c>
      <c r="P39" s="110">
        <v>0</v>
      </c>
      <c r="Q39" s="110">
        <v>0</v>
      </c>
      <c r="R39" s="110">
        <v>0</v>
      </c>
      <c r="S39" s="110">
        <v>0</v>
      </c>
      <c r="T39" s="110">
        <v>0</v>
      </c>
      <c r="U39" s="110">
        <v>0</v>
      </c>
      <c r="V39" s="110">
        <v>11</v>
      </c>
      <c r="W39" s="110">
        <v>0</v>
      </c>
      <c r="X39" s="110">
        <v>0</v>
      </c>
      <c r="Y39" s="110">
        <v>0</v>
      </c>
      <c r="Z39" s="110">
        <v>0</v>
      </c>
      <c r="AA39" s="111">
        <v>0</v>
      </c>
      <c r="AB39" s="110">
        <v>0</v>
      </c>
      <c r="AC39" s="110">
        <v>0</v>
      </c>
      <c r="AD39" s="110"/>
      <c r="AE39" s="110"/>
      <c r="AF39" s="110"/>
      <c r="AG39" s="110">
        <v>0</v>
      </c>
      <c r="AH39" s="114">
        <f>SUM(Tableau312[[#This Row],[Colonne3]:[Colonne30]])+AH43</f>
        <v>22</v>
      </c>
      <c r="AI39" s="115"/>
      <c r="AJ39" s="116">
        <f>Tableau312[[#This Row],[Colonne31]]</f>
        <v>22</v>
      </c>
    </row>
    <row r="40" spans="1:36" x14ac:dyDescent="0.65">
      <c r="A40" s="99" t="s">
        <v>35</v>
      </c>
      <c r="B40" s="86"/>
      <c r="C40" s="110">
        <v>3</v>
      </c>
      <c r="D40" s="110"/>
      <c r="E40" s="110"/>
      <c r="F40" s="110"/>
      <c r="G40" s="110"/>
      <c r="H40" s="110">
        <v>0</v>
      </c>
      <c r="I40" s="110">
        <v>0</v>
      </c>
      <c r="J40" s="110">
        <v>0</v>
      </c>
      <c r="K40" s="110">
        <v>0</v>
      </c>
      <c r="L40" s="110">
        <v>0</v>
      </c>
      <c r="M40" s="110">
        <v>0</v>
      </c>
      <c r="N40" s="110">
        <v>0</v>
      </c>
      <c r="O40" s="110">
        <v>0</v>
      </c>
      <c r="P40" s="110">
        <v>0</v>
      </c>
      <c r="Q40" s="110">
        <v>0</v>
      </c>
      <c r="R40" s="110">
        <v>0</v>
      </c>
      <c r="S40" s="110">
        <v>0</v>
      </c>
      <c r="T40" s="110">
        <v>0</v>
      </c>
      <c r="U40" s="110">
        <v>0</v>
      </c>
      <c r="V40" s="110">
        <v>3</v>
      </c>
      <c r="W40" s="110">
        <v>0</v>
      </c>
      <c r="X40" s="110">
        <v>0</v>
      </c>
      <c r="Y40" s="110">
        <v>0</v>
      </c>
      <c r="Z40" s="110">
        <v>0</v>
      </c>
      <c r="AA40" s="111">
        <v>0</v>
      </c>
      <c r="AB40" s="110">
        <v>0</v>
      </c>
      <c r="AC40" s="110">
        <v>0</v>
      </c>
      <c r="AD40" s="110"/>
      <c r="AE40" s="110"/>
      <c r="AF40" s="110"/>
      <c r="AG40" s="110">
        <v>0</v>
      </c>
      <c r="AH40" s="114">
        <f>SUM(Tableau312[[#This Row],[Colonne3]:[Colonne30]])+AH44</f>
        <v>6</v>
      </c>
      <c r="AI40" s="115">
        <f>SUM(C40:AG40)</f>
        <v>6</v>
      </c>
      <c r="AJ40" s="116"/>
    </row>
    <row r="41" spans="1:36" x14ac:dyDescent="0.65">
      <c r="A41" s="101" t="s">
        <v>37</v>
      </c>
      <c r="B41" s="10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3"/>
      <c r="AB41" s="112"/>
      <c r="AC41" s="112"/>
      <c r="AD41" s="112"/>
      <c r="AE41" s="112"/>
      <c r="AF41" s="112"/>
      <c r="AG41" s="112"/>
      <c r="AH41" s="117">
        <f>SUM(Tableau312[[#This Row],[Colonne3]:[Colonne30]])+AH45</f>
        <v>0</v>
      </c>
      <c r="AI41" s="118"/>
      <c r="AJ41" s="119"/>
    </row>
    <row r="43" spans="1:36" x14ac:dyDescent="0.65">
      <c r="A43" s="94" t="s">
        <v>77</v>
      </c>
      <c r="B43" s="95"/>
      <c r="C43" s="96"/>
      <c r="D43" s="96"/>
      <c r="E43" s="96"/>
      <c r="F43" s="97"/>
      <c r="G43" s="96"/>
      <c r="H43" s="96"/>
      <c r="I43" s="96"/>
      <c r="J43" s="96"/>
      <c r="K43" s="97"/>
      <c r="L43" s="96"/>
      <c r="M43" s="96"/>
      <c r="N43" s="98"/>
      <c r="O43" s="96"/>
      <c r="P43" s="96"/>
      <c r="Q43" s="96"/>
      <c r="R43" s="96"/>
      <c r="S43" s="96"/>
      <c r="T43" s="98"/>
      <c r="U43" s="98"/>
      <c r="V43" s="96"/>
      <c r="W43" s="96"/>
      <c r="X43" s="96"/>
      <c r="Y43" s="96"/>
      <c r="Z43" s="96"/>
      <c r="AA43" s="98"/>
      <c r="AB43" s="96"/>
      <c r="AC43" s="96"/>
      <c r="AD43" s="96"/>
      <c r="AE43" s="96"/>
      <c r="AF43" s="96"/>
      <c r="AG43" s="96"/>
      <c r="AH43" s="106"/>
      <c r="AI43" s="107"/>
      <c r="AJ43" s="108"/>
    </row>
    <row r="44" spans="1:36" x14ac:dyDescent="0.65">
      <c r="A44" s="99" t="s">
        <v>32</v>
      </c>
      <c r="B44" s="86"/>
      <c r="C44" s="109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4">
        <f>SUM(Tableau31213[[#This Row],[Colonne3]:[Colonne30]])+AH48</f>
        <v>0</v>
      </c>
      <c r="AI44" s="115"/>
      <c r="AJ44" s="116"/>
    </row>
    <row r="45" spans="1:36" x14ac:dyDescent="0.65">
      <c r="A45" s="99" t="s">
        <v>33</v>
      </c>
      <c r="B45" s="86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14">
        <f>SUM(Tableau31213[[#This Row],[Colonne3]:[Colonne30]])+AH49</f>
        <v>0</v>
      </c>
      <c r="AI45" s="115"/>
      <c r="AJ45" s="116"/>
    </row>
    <row r="46" spans="1:36" x14ac:dyDescent="0.65">
      <c r="A46" s="99" t="s">
        <v>34</v>
      </c>
      <c r="B46" s="86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1"/>
      <c r="AB46" s="110"/>
      <c r="AC46" s="110"/>
      <c r="AD46" s="110"/>
      <c r="AE46" s="110"/>
      <c r="AF46" s="110"/>
      <c r="AG46" s="110"/>
      <c r="AH46" s="114">
        <f>SUM(Tableau31213[[#This Row],[Colonne3]:[Colonne30]])+AH50</f>
        <v>0</v>
      </c>
      <c r="AI46" s="115"/>
      <c r="AJ46" s="116">
        <f>Tableau31213[[#This Row],[Colonne31]]</f>
        <v>0</v>
      </c>
    </row>
    <row r="47" spans="1:36" x14ac:dyDescent="0.65">
      <c r="A47" s="99" t="s">
        <v>35</v>
      </c>
      <c r="B47" s="86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1"/>
      <c r="AB47" s="110"/>
      <c r="AC47" s="110"/>
      <c r="AD47" s="110"/>
      <c r="AE47" s="110"/>
      <c r="AF47" s="110"/>
      <c r="AG47" s="110"/>
      <c r="AH47" s="114">
        <f>SUM(Tableau31213[[#This Row],[Colonne3]:[Colonne30]])</f>
        <v>0</v>
      </c>
      <c r="AI47" s="115">
        <f>SUM(C47:AG47)</f>
        <v>0</v>
      </c>
      <c r="AJ47" s="116"/>
    </row>
    <row r="48" spans="1:36" x14ac:dyDescent="0.65">
      <c r="A48" s="101" t="s">
        <v>37</v>
      </c>
      <c r="B48" s="10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3"/>
      <c r="AB48" s="112"/>
      <c r="AC48" s="112"/>
      <c r="AD48" s="112"/>
      <c r="AE48" s="112"/>
      <c r="AF48" s="112"/>
      <c r="AG48" s="112"/>
      <c r="AH48" s="117"/>
      <c r="AI48" s="118"/>
      <c r="AJ48" s="119"/>
    </row>
    <row r="50" spans="1:36" x14ac:dyDescent="0.65">
      <c r="A50" s="94" t="s">
        <v>78</v>
      </c>
      <c r="B50" s="95"/>
      <c r="C50" s="96"/>
      <c r="D50" s="96"/>
      <c r="E50" s="96"/>
      <c r="F50" s="97"/>
      <c r="G50" s="96"/>
      <c r="H50" s="96"/>
      <c r="I50" s="96"/>
      <c r="J50" s="96"/>
      <c r="K50" s="97"/>
      <c r="L50" s="96"/>
      <c r="M50" s="96"/>
      <c r="N50" s="98"/>
      <c r="O50" s="96"/>
      <c r="P50" s="96"/>
      <c r="Q50" s="96"/>
      <c r="R50" s="96"/>
      <c r="S50" s="96"/>
      <c r="T50" s="98"/>
      <c r="U50" s="98"/>
      <c r="V50" s="96"/>
      <c r="W50" s="96"/>
      <c r="X50" s="96"/>
      <c r="Y50" s="96"/>
      <c r="Z50" s="96"/>
      <c r="AA50" s="98"/>
      <c r="AB50" s="96"/>
      <c r="AC50" s="96"/>
      <c r="AD50" s="96"/>
      <c r="AE50" s="96"/>
      <c r="AF50" s="96"/>
      <c r="AG50" s="96"/>
      <c r="AH50" s="106"/>
      <c r="AI50" s="107"/>
      <c r="AJ50" s="108"/>
    </row>
    <row r="51" spans="1:36" x14ac:dyDescent="0.65">
      <c r="A51" s="99" t="s">
        <v>32</v>
      </c>
      <c r="B51" s="86"/>
      <c r="C51" s="109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4">
        <f>SUM(Tableau31214[[#This Row],[Colonne3]:[Colonne30]])+AH55</f>
        <v>0</v>
      </c>
      <c r="AI51" s="115"/>
      <c r="AJ51" s="116"/>
    </row>
    <row r="52" spans="1:36" x14ac:dyDescent="0.65">
      <c r="A52" s="99" t="s">
        <v>33</v>
      </c>
      <c r="B52" s="86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4">
        <f>SUM(Tableau31214[[#This Row],[Colonne3]:[Colonne30]])+AH56</f>
        <v>0</v>
      </c>
      <c r="AI52" s="115">
        <f>AH52-AH54</f>
        <v>0</v>
      </c>
      <c r="AJ52" s="116"/>
    </row>
    <row r="53" spans="1:36" x14ac:dyDescent="0.65">
      <c r="A53" s="99" t="s">
        <v>34</v>
      </c>
      <c r="B53" s="86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1"/>
      <c r="AB53" s="110"/>
      <c r="AC53" s="110"/>
      <c r="AD53" s="110"/>
      <c r="AE53" s="110"/>
      <c r="AF53" s="110"/>
      <c r="AG53" s="110"/>
      <c r="AH53" s="114">
        <f>SUM(Tableau31214[[#This Row],[Colonne3]:[Colonne30]])+AH57</f>
        <v>0</v>
      </c>
      <c r="AI53" s="115"/>
      <c r="AJ53" s="116">
        <f>Tableau31214[[#This Row],[Colonne31]]</f>
        <v>0</v>
      </c>
    </row>
    <row r="54" spans="1:36" x14ac:dyDescent="0.65">
      <c r="A54" s="99" t="s">
        <v>35</v>
      </c>
      <c r="B54" s="86"/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1"/>
      <c r="AB54" s="110"/>
      <c r="AC54" s="110"/>
      <c r="AD54" s="110"/>
      <c r="AE54" s="110"/>
      <c r="AF54" s="110"/>
      <c r="AG54" s="110"/>
      <c r="AH54" s="114">
        <f>SUM(Tableau31214[[#This Row],[Colonne3]:[Colonne30]])</f>
        <v>0</v>
      </c>
      <c r="AI54" s="115">
        <f>SUM(C54:AG54)</f>
        <v>0</v>
      </c>
      <c r="AJ54" s="116"/>
    </row>
    <row r="55" spans="1:36" x14ac:dyDescent="0.65">
      <c r="A55" s="101" t="s">
        <v>37</v>
      </c>
      <c r="B55" s="10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  <c r="AA55" s="113"/>
      <c r="AB55" s="112"/>
      <c r="AC55" s="112"/>
      <c r="AD55" s="112"/>
      <c r="AE55" s="112"/>
      <c r="AF55" s="112"/>
      <c r="AG55" s="112"/>
      <c r="AH55" s="117"/>
      <c r="AI55" s="118"/>
      <c r="AJ55" s="119"/>
    </row>
    <row r="57" spans="1:36" x14ac:dyDescent="0.65">
      <c r="A57" s="94" t="s">
        <v>79</v>
      </c>
      <c r="B57" s="95"/>
      <c r="C57" s="96"/>
      <c r="D57" s="96"/>
      <c r="E57" s="96"/>
      <c r="F57" s="97"/>
      <c r="G57" s="96"/>
      <c r="H57" s="96"/>
      <c r="I57" s="96"/>
      <c r="J57" s="96"/>
      <c r="K57" s="97"/>
      <c r="L57" s="96"/>
      <c r="M57" s="96"/>
      <c r="N57" s="98"/>
      <c r="O57" s="96"/>
      <c r="P57" s="96"/>
      <c r="Q57" s="96"/>
      <c r="R57" s="96"/>
      <c r="S57" s="96"/>
      <c r="T57" s="98"/>
      <c r="U57" s="98"/>
      <c r="V57" s="96"/>
      <c r="W57" s="96"/>
      <c r="X57" s="96"/>
      <c r="Y57" s="96"/>
      <c r="Z57" s="96"/>
      <c r="AA57" s="98"/>
      <c r="AB57" s="96"/>
      <c r="AC57" s="96"/>
      <c r="AD57" s="96"/>
      <c r="AE57" s="96"/>
      <c r="AF57" s="96"/>
      <c r="AG57" s="96"/>
      <c r="AH57" s="106"/>
      <c r="AI57" s="107"/>
      <c r="AJ57" s="108"/>
    </row>
    <row r="58" spans="1:36" x14ac:dyDescent="0.65">
      <c r="A58" s="99" t="s">
        <v>32</v>
      </c>
      <c r="B58" s="86"/>
      <c r="C58" s="109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4">
        <f>SUM(Tableau31215[[#This Row],[Colonne3]:[Colonne30]])+AH62</f>
        <v>0</v>
      </c>
      <c r="AI58" s="115"/>
      <c r="AJ58" s="116"/>
    </row>
    <row r="59" spans="1:36" x14ac:dyDescent="0.65">
      <c r="A59" s="99" t="s">
        <v>33</v>
      </c>
      <c r="B59" s="86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4">
        <f>SUM(Tableau31215[[#This Row],[Colonne3]:[Colonne30]])+AH63</f>
        <v>0</v>
      </c>
      <c r="AI59" s="115">
        <f>AH59-AH61</f>
        <v>0</v>
      </c>
      <c r="AJ59" s="116"/>
    </row>
    <row r="60" spans="1:36" x14ac:dyDescent="0.65">
      <c r="A60" s="99" t="s">
        <v>34</v>
      </c>
      <c r="B60" s="86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1"/>
      <c r="AB60" s="110"/>
      <c r="AC60" s="110"/>
      <c r="AD60" s="110"/>
      <c r="AE60" s="110"/>
      <c r="AF60" s="110"/>
      <c r="AG60" s="110"/>
      <c r="AH60" s="114">
        <f>SUM(Tableau31215[[#This Row],[Colonne3]:[Colonne30]])+AH64</f>
        <v>0</v>
      </c>
      <c r="AI60" s="115"/>
      <c r="AJ60" s="116">
        <f>Tableau31215[[#This Row],[Colonne31]]</f>
        <v>0</v>
      </c>
    </row>
    <row r="61" spans="1:36" x14ac:dyDescent="0.65">
      <c r="A61" s="99" t="s">
        <v>35</v>
      </c>
      <c r="B61" s="86"/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1"/>
      <c r="AB61" s="110"/>
      <c r="AC61" s="110"/>
      <c r="AD61" s="110"/>
      <c r="AE61" s="110"/>
      <c r="AF61" s="110"/>
      <c r="AG61" s="110"/>
      <c r="AH61" s="114">
        <f>SUM(Tableau31215[[#This Row],[Colonne3]:[Colonne30]])</f>
        <v>0</v>
      </c>
      <c r="AI61" s="115">
        <f>SUM(C61:AG61)</f>
        <v>0</v>
      </c>
      <c r="AJ61" s="116"/>
    </row>
    <row r="62" spans="1:36" x14ac:dyDescent="0.65">
      <c r="A62" s="101" t="s">
        <v>37</v>
      </c>
      <c r="B62" s="102"/>
      <c r="C62" s="112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  <c r="AA62" s="113"/>
      <c r="AB62" s="112"/>
      <c r="AC62" s="112"/>
      <c r="AD62" s="112"/>
      <c r="AE62" s="112"/>
      <c r="AF62" s="112"/>
      <c r="AG62" s="112"/>
      <c r="AH62" s="117"/>
      <c r="AI62" s="118"/>
      <c r="AJ62" s="119"/>
    </row>
    <row r="64" spans="1:36" x14ac:dyDescent="0.65">
      <c r="A64" s="94" t="s">
        <v>80</v>
      </c>
      <c r="B64" s="95"/>
      <c r="C64" s="96"/>
      <c r="D64" s="96"/>
      <c r="E64" s="96"/>
      <c r="F64" s="97"/>
      <c r="G64" s="96"/>
      <c r="H64" s="96"/>
      <c r="I64" s="96"/>
      <c r="J64" s="96"/>
      <c r="K64" s="97"/>
      <c r="L64" s="96"/>
      <c r="M64" s="96"/>
      <c r="N64" s="98"/>
      <c r="O64" s="96"/>
      <c r="P64" s="96"/>
      <c r="Q64" s="96"/>
      <c r="R64" s="96"/>
      <c r="S64" s="96"/>
      <c r="T64" s="98"/>
      <c r="U64" s="98"/>
      <c r="V64" s="96"/>
      <c r="W64" s="96"/>
      <c r="X64" s="96"/>
      <c r="Y64" s="96"/>
      <c r="Z64" s="96"/>
      <c r="AA64" s="98"/>
      <c r="AB64" s="96"/>
      <c r="AC64" s="96"/>
      <c r="AD64" s="96"/>
      <c r="AE64" s="96"/>
      <c r="AF64" s="96"/>
      <c r="AG64" s="96"/>
      <c r="AH64" s="106"/>
      <c r="AI64" s="107"/>
      <c r="AJ64" s="108"/>
    </row>
    <row r="65" spans="1:36" x14ac:dyDescent="0.65">
      <c r="A65" s="99" t="s">
        <v>32</v>
      </c>
      <c r="B65" s="86"/>
      <c r="C65" s="109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4">
        <f>SUM(Tableau31216[[#This Row],[Colonne3]:[Colonne30]])+AH69</f>
        <v>0</v>
      </c>
      <c r="AI65" s="115"/>
      <c r="AJ65" s="116"/>
    </row>
    <row r="66" spans="1:36" x14ac:dyDescent="0.65">
      <c r="A66" s="99" t="s">
        <v>33</v>
      </c>
      <c r="B66" s="86"/>
      <c r="C66" s="11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4">
        <f>SUM(Tableau31216[[#This Row],[Colonne3]:[Colonne30]])+AH70</f>
        <v>0</v>
      </c>
      <c r="AI66" s="115">
        <f>AH66-AH68</f>
        <v>0</v>
      </c>
      <c r="AJ66" s="116"/>
    </row>
    <row r="67" spans="1:36" x14ac:dyDescent="0.65">
      <c r="A67" s="99" t="s">
        <v>34</v>
      </c>
      <c r="B67" s="86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1"/>
      <c r="AB67" s="110"/>
      <c r="AC67" s="110"/>
      <c r="AD67" s="110"/>
      <c r="AE67" s="110"/>
      <c r="AF67" s="110"/>
      <c r="AG67" s="110"/>
      <c r="AH67" s="114">
        <f>SUM(Tableau31216[[#This Row],[Colonne3]:[Colonne30]])+AH71</f>
        <v>0</v>
      </c>
      <c r="AI67" s="115"/>
      <c r="AJ67" s="116">
        <f>Tableau31216[[#This Row],[Colonne31]]</f>
        <v>0</v>
      </c>
    </row>
    <row r="68" spans="1:36" x14ac:dyDescent="0.65">
      <c r="A68" s="99" t="s">
        <v>35</v>
      </c>
      <c r="B68" s="86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1"/>
      <c r="AB68" s="110"/>
      <c r="AC68" s="110"/>
      <c r="AD68" s="110"/>
      <c r="AE68" s="110"/>
      <c r="AF68" s="110"/>
      <c r="AG68" s="110"/>
      <c r="AH68" s="114">
        <f>SUM(Tableau31216[[#This Row],[Colonne3]:[Colonne30]])+AH72</f>
        <v>0</v>
      </c>
      <c r="AI68" s="115">
        <f>SUM(C68:AG68)</f>
        <v>0</v>
      </c>
      <c r="AJ68" s="116"/>
    </row>
    <row r="69" spans="1:36" x14ac:dyDescent="0.65">
      <c r="A69" s="101" t="s">
        <v>37</v>
      </c>
      <c r="B69" s="102"/>
      <c r="C69" s="112"/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  <c r="AA69" s="113"/>
      <c r="AB69" s="112"/>
      <c r="AC69" s="112"/>
      <c r="AD69" s="112"/>
      <c r="AE69" s="112"/>
      <c r="AF69" s="112"/>
      <c r="AG69" s="112"/>
      <c r="AH69" s="117">
        <f>SUM(Tableau31216[[#This Row],[Colonne3]:[Colonne30]])+AH73</f>
        <v>0</v>
      </c>
      <c r="AI69" s="118"/>
      <c r="AJ69" s="119"/>
    </row>
  </sheetData>
  <conditionalFormatting sqref="D11:AG13 AH9:AH13 C10:C13">
    <cfRule type="cellIs" dxfId="29" priority="54" operator="equal">
      <formula>0</formula>
    </cfRule>
  </conditionalFormatting>
  <conditionalFormatting sqref="D9:AG10">
    <cfRule type="cellIs" dxfId="28" priority="37" operator="equal">
      <formula>0</formula>
    </cfRule>
  </conditionalFormatting>
  <conditionalFormatting sqref="C9">
    <cfRule type="cellIs" dxfId="27" priority="30" operator="equal">
      <formula>0</formula>
    </cfRule>
  </conditionalFormatting>
  <conditionalFormatting sqref="D18:AG20 AH16:AH20 C17:C20">
    <cfRule type="cellIs" dxfId="26" priority="29" operator="equal">
      <formula>0</formula>
    </cfRule>
  </conditionalFormatting>
  <conditionalFormatting sqref="D16:AG17">
    <cfRule type="cellIs" dxfId="25" priority="28" operator="equal">
      <formula>0</formula>
    </cfRule>
  </conditionalFormatting>
  <conditionalFormatting sqref="C16">
    <cfRule type="cellIs" dxfId="24" priority="27" operator="equal">
      <formula>0</formula>
    </cfRule>
  </conditionalFormatting>
  <conditionalFormatting sqref="D25:AG27 AH23:AH27 C24:C27">
    <cfRule type="cellIs" dxfId="23" priority="26" operator="equal">
      <formula>0</formula>
    </cfRule>
  </conditionalFormatting>
  <conditionalFormatting sqref="D23:AG24">
    <cfRule type="cellIs" dxfId="22" priority="25" operator="equal">
      <formula>0</formula>
    </cfRule>
  </conditionalFormatting>
  <conditionalFormatting sqref="C23">
    <cfRule type="cellIs" dxfId="21" priority="24" operator="equal">
      <formula>0</formula>
    </cfRule>
  </conditionalFormatting>
  <conditionalFormatting sqref="D32:AG34 AH30:AH34 C31:C34">
    <cfRule type="cellIs" dxfId="20" priority="23" operator="equal">
      <formula>0</formula>
    </cfRule>
  </conditionalFormatting>
  <conditionalFormatting sqref="D31:AG31 D30:E30 Y30:AG30">
    <cfRule type="cellIs" dxfId="19" priority="22" operator="equal">
      <formula>0</formula>
    </cfRule>
  </conditionalFormatting>
  <conditionalFormatting sqref="C30">
    <cfRule type="cellIs" dxfId="18" priority="21" operator="equal">
      <formula>0</formula>
    </cfRule>
  </conditionalFormatting>
  <conditionalFormatting sqref="AH37:AH41">
    <cfRule type="cellIs" dxfId="17" priority="20" operator="equal">
      <formula>0</formula>
    </cfRule>
  </conditionalFormatting>
  <conditionalFormatting sqref="D46:AG48 AH44:AH48 C45:C48">
    <cfRule type="cellIs" dxfId="16" priority="17" operator="equal">
      <formula>0</formula>
    </cfRule>
  </conditionalFormatting>
  <conditionalFormatting sqref="D44:AG45">
    <cfRule type="cellIs" dxfId="15" priority="16" operator="equal">
      <formula>0</formula>
    </cfRule>
  </conditionalFormatting>
  <conditionalFormatting sqref="C44">
    <cfRule type="cellIs" dxfId="14" priority="15" operator="equal">
      <formula>0</formula>
    </cfRule>
  </conditionalFormatting>
  <conditionalFormatting sqref="D53:AG55 AH51:AH55 C52:C55">
    <cfRule type="cellIs" dxfId="13" priority="14" operator="equal">
      <formula>0</formula>
    </cfRule>
  </conditionalFormatting>
  <conditionalFormatting sqref="D51:AG52">
    <cfRule type="cellIs" dxfId="12" priority="13" operator="equal">
      <formula>0</formula>
    </cfRule>
  </conditionalFormatting>
  <conditionalFormatting sqref="C51">
    <cfRule type="cellIs" dxfId="11" priority="12" operator="equal">
      <formula>0</formula>
    </cfRule>
  </conditionalFormatting>
  <conditionalFormatting sqref="D60:AG62 AH58:AH62 C59:C62">
    <cfRule type="cellIs" dxfId="10" priority="11" operator="equal">
      <formula>0</formula>
    </cfRule>
  </conditionalFormatting>
  <conditionalFormatting sqref="D58:AG59">
    <cfRule type="cellIs" dxfId="9" priority="10" operator="equal">
      <formula>0</formula>
    </cfRule>
  </conditionalFormatting>
  <conditionalFormatting sqref="C58">
    <cfRule type="cellIs" dxfId="8" priority="9" operator="equal">
      <formula>0</formula>
    </cfRule>
  </conditionalFormatting>
  <conditionalFormatting sqref="D67:AG69 AH65:AH69 C66:C69">
    <cfRule type="cellIs" dxfId="7" priority="8" operator="equal">
      <formula>0</formula>
    </cfRule>
  </conditionalFormatting>
  <conditionalFormatting sqref="D65:AG66">
    <cfRule type="cellIs" dxfId="6" priority="7" operator="equal">
      <formula>0</formula>
    </cfRule>
  </conditionalFormatting>
  <conditionalFormatting sqref="C65">
    <cfRule type="cellIs" dxfId="5" priority="6" operator="equal">
      <formula>0</formula>
    </cfRule>
  </conditionalFormatting>
  <conditionalFormatting sqref="F30:X30">
    <cfRule type="cellIs" dxfId="4" priority="5" operator="equal">
      <formula>0</formula>
    </cfRule>
  </conditionalFormatting>
  <conditionalFormatting sqref="D39:AG41 C38:C41">
    <cfRule type="cellIs" dxfId="3" priority="4" operator="equal">
      <formula>0</formula>
    </cfRule>
  </conditionalFormatting>
  <conditionalFormatting sqref="D38:AG38 D37:E37 Y37:AG37">
    <cfRule type="cellIs" dxfId="2" priority="3" operator="equal">
      <formula>0</formula>
    </cfRule>
  </conditionalFormatting>
  <conditionalFormatting sqref="C37">
    <cfRule type="cellIs" dxfId="1" priority="2" operator="equal">
      <formula>0</formula>
    </cfRule>
  </conditionalFormatting>
  <conditionalFormatting sqref="F37:X37">
    <cfRule type="cellIs" dxfId="0" priority="1" operator="equal">
      <formula>0</formula>
    </cfRule>
  </conditionalFormatting>
  <pageMargins left="0.7" right="0.7" top="0.75" bottom="0.75" header="0.3" footer="0.3"/>
  <drawing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"/>
  <sheetViews>
    <sheetView workbookViewId="0">
      <selection activeCell="L7" sqref="L7"/>
    </sheetView>
  </sheetViews>
  <sheetFormatPr baseColWidth="10" defaultRowHeight="14.25" x14ac:dyDescent="0.65"/>
  <cols>
    <col min="1" max="5" width="11.54296875" customWidth="1"/>
  </cols>
  <sheetData>
    <row r="1" spans="1:3" x14ac:dyDescent="0.65">
      <c r="A1" t="s">
        <v>59</v>
      </c>
      <c r="B1" t="s">
        <v>60</v>
      </c>
      <c r="C1" t="s">
        <v>61</v>
      </c>
    </row>
    <row r="2" spans="1:3" x14ac:dyDescent="0.65">
      <c r="A2" t="s">
        <v>50</v>
      </c>
      <c r="B2" s="100">
        <v>43102</v>
      </c>
      <c r="C2" s="100">
        <v>43105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3"/>
  <sheetViews>
    <sheetView workbookViewId="0">
      <selection activeCell="A4" sqref="A4"/>
    </sheetView>
  </sheetViews>
  <sheetFormatPr baseColWidth="10" defaultRowHeight="14.25" x14ac:dyDescent="0.65"/>
  <cols>
    <col min="1" max="1" width="11.54296875" customWidth="1"/>
  </cols>
  <sheetData>
    <row r="1" spans="1:1" x14ac:dyDescent="0.65">
      <c r="A1" t="s">
        <v>36</v>
      </c>
    </row>
    <row r="2" spans="1:1" x14ac:dyDescent="0.65">
      <c r="A2" s="100">
        <v>43101</v>
      </c>
    </row>
    <row r="3" spans="1:1" x14ac:dyDescent="0.65">
      <c r="A3" s="100">
        <v>43120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3:G13"/>
  <sheetViews>
    <sheetView workbookViewId="0">
      <selection activeCell="D4" sqref="D4"/>
    </sheetView>
  </sheetViews>
  <sheetFormatPr baseColWidth="10" defaultRowHeight="14.25" x14ac:dyDescent="0.65"/>
  <cols>
    <col min="2" max="2" width="18.86328125" customWidth="1"/>
    <col min="3" max="3" width="12.40625" customWidth="1"/>
  </cols>
  <sheetData>
    <row r="3" spans="2:7" x14ac:dyDescent="0.65">
      <c r="B3" t="s">
        <v>62</v>
      </c>
      <c r="C3" t="s">
        <v>63</v>
      </c>
      <c r="D3" t="s">
        <v>64</v>
      </c>
      <c r="E3" t="s">
        <v>65</v>
      </c>
      <c r="F3" t="s">
        <v>34</v>
      </c>
      <c r="G3" t="s">
        <v>35</v>
      </c>
    </row>
    <row r="4" spans="2:7" x14ac:dyDescent="0.65">
      <c r="B4" t="s">
        <v>66</v>
      </c>
      <c r="D4">
        <f>HEURES!AH9</f>
        <v>157</v>
      </c>
      <c r="E4">
        <f>HEURES!AI10</f>
        <v>57</v>
      </c>
      <c r="F4">
        <f>HEURES!AJ11</f>
        <v>18</v>
      </c>
      <c r="G4">
        <f>HEURES!AI12</f>
        <v>9</v>
      </c>
    </row>
    <row r="5" spans="2:7" x14ac:dyDescent="0.65">
      <c r="B5" t="s">
        <v>67</v>
      </c>
      <c r="D5">
        <f>HEURES!AH10</f>
        <v>57</v>
      </c>
    </row>
    <row r="6" spans="2:7" x14ac:dyDescent="0.65">
      <c r="B6" t="s">
        <v>68</v>
      </c>
      <c r="D6">
        <f>HEURES!AH11</f>
        <v>18</v>
      </c>
    </row>
    <row r="7" spans="2:7" x14ac:dyDescent="0.65">
      <c r="B7" t="s">
        <v>69</v>
      </c>
      <c r="D7">
        <f>HEURES!AH12</f>
        <v>9</v>
      </c>
    </row>
    <row r="8" spans="2:7" x14ac:dyDescent="0.65">
      <c r="B8" t="s">
        <v>70</v>
      </c>
      <c r="D8">
        <f>HEURES!AH13</f>
        <v>0</v>
      </c>
    </row>
    <row r="9" spans="2:7" x14ac:dyDescent="0.65">
      <c r="B9" t="s">
        <v>71</v>
      </c>
      <c r="D9">
        <f>HEURES!AH14</f>
        <v>0</v>
      </c>
    </row>
    <row r="10" spans="2:7" x14ac:dyDescent="0.65">
      <c r="B10" t="s">
        <v>72</v>
      </c>
      <c r="D10">
        <f>HEURES!AH15</f>
        <v>0</v>
      </c>
    </row>
    <row r="11" spans="2:7" x14ac:dyDescent="0.65">
      <c r="B11" t="s">
        <v>73</v>
      </c>
      <c r="D11">
        <f>HEURES!AH16</f>
        <v>157</v>
      </c>
    </row>
    <row r="12" spans="2:7" x14ac:dyDescent="0.65">
      <c r="B12" t="s">
        <v>74</v>
      </c>
      <c r="D12">
        <f>HEURES!AH17</f>
        <v>57</v>
      </c>
    </row>
    <row r="13" spans="2:7" x14ac:dyDescent="0.65">
      <c r="D13">
        <f>HEURES!AH18</f>
        <v>18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7"/>
  <sheetViews>
    <sheetView workbookViewId="0">
      <selection activeCell="E2" sqref="E2"/>
    </sheetView>
  </sheetViews>
  <sheetFormatPr baseColWidth="10" defaultRowHeight="14.25" x14ac:dyDescent="0.65"/>
  <sheetData>
    <row r="1" spans="1:5" x14ac:dyDescent="0.65">
      <c r="A1" s="103" t="s">
        <v>38</v>
      </c>
      <c r="B1" s="103" t="s">
        <v>39</v>
      </c>
      <c r="C1" s="103" t="s">
        <v>40</v>
      </c>
      <c r="D1" s="103" t="s">
        <v>41</v>
      </c>
      <c r="E1" s="103" t="s">
        <v>42</v>
      </c>
    </row>
    <row r="2" spans="1:5" x14ac:dyDescent="0.65">
      <c r="A2" s="104">
        <v>0</v>
      </c>
      <c r="B2" s="104">
        <v>0.25</v>
      </c>
      <c r="C2" s="104">
        <v>0.54166666666666663</v>
      </c>
      <c r="D2" s="104">
        <v>0.75</v>
      </c>
      <c r="E2" s="104">
        <v>0.83333333333333337</v>
      </c>
    </row>
    <row r="3" spans="1:5" x14ac:dyDescent="0.65">
      <c r="A3" s="105">
        <v>0.25</v>
      </c>
      <c r="B3" s="105">
        <v>0.54166666666666663</v>
      </c>
      <c r="C3" s="105">
        <v>0.75</v>
      </c>
      <c r="D3" s="105">
        <v>0.83333333333333337</v>
      </c>
      <c r="E3" s="105">
        <v>1</v>
      </c>
    </row>
    <row r="4" spans="1:5" x14ac:dyDescent="0.65">
      <c r="A4" s="105">
        <v>0</v>
      </c>
      <c r="B4" s="105">
        <v>0.25</v>
      </c>
      <c r="C4" s="105">
        <v>0.54166666666666663</v>
      </c>
      <c r="D4" s="105">
        <v>0.75</v>
      </c>
      <c r="E4" s="105">
        <v>0</v>
      </c>
    </row>
    <row r="5" spans="1:5" x14ac:dyDescent="0.65">
      <c r="A5" s="105">
        <v>0</v>
      </c>
      <c r="B5" s="105">
        <v>0.54166666666666663</v>
      </c>
      <c r="C5" s="105">
        <v>0.75</v>
      </c>
      <c r="D5" s="105">
        <v>0.83333333333333337</v>
      </c>
      <c r="E5" s="105">
        <v>0</v>
      </c>
    </row>
    <row r="6" spans="1:5" x14ac:dyDescent="0.65">
      <c r="A6" s="105">
        <v>0</v>
      </c>
      <c r="B6" s="105">
        <v>0</v>
      </c>
      <c r="C6" s="105">
        <v>0</v>
      </c>
      <c r="D6" s="105">
        <v>0</v>
      </c>
      <c r="E6" s="104">
        <v>0.875</v>
      </c>
    </row>
    <row r="7" spans="1:5" x14ac:dyDescent="0.65">
      <c r="A7" s="105">
        <v>0.25</v>
      </c>
      <c r="B7" s="105">
        <v>0</v>
      </c>
      <c r="C7" s="105">
        <v>0</v>
      </c>
      <c r="D7" s="105">
        <v>0</v>
      </c>
      <c r="E7" s="105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MENU PRINCIPAL</vt:lpstr>
      <vt:lpstr>QUART2018-01</vt:lpstr>
      <vt:lpstr>EQUIPE</vt:lpstr>
      <vt:lpstr>QUART PAR AGENT</vt:lpstr>
      <vt:lpstr>QUART</vt:lpstr>
      <vt:lpstr>HEURES</vt:lpstr>
      <vt:lpstr>ABSENCES</vt:lpstr>
      <vt:lpstr>FERIES</vt:lpstr>
      <vt:lpstr>RECAP</vt:lpstr>
      <vt:lpstr>TOV</vt:lpstr>
      <vt:lpstr>Anec</vt:lpstr>
      <vt:lpstr>'QUART PAR AGENT'!Impression_des_titres</vt:lpstr>
      <vt:lpstr>MoisSem</vt:lpstr>
      <vt:lpstr>Msec</vt:lpstr>
      <vt:lpstr>'QUART PAR AGENT'!Zone_d_impression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Saloum TOURE</dc:creator>
  <cp:lastModifiedBy>mbtam</cp:lastModifiedBy>
  <cp:lastPrinted>2018-01-22T04:46:40Z</cp:lastPrinted>
  <dcterms:created xsi:type="dcterms:W3CDTF">2017-12-25T07:06:37Z</dcterms:created>
  <dcterms:modified xsi:type="dcterms:W3CDTF">2018-02-01T00:14:10Z</dcterms:modified>
</cp:coreProperties>
</file>