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loum TOURE\Desktop\"/>
    </mc:Choice>
  </mc:AlternateContent>
  <bookViews>
    <workbookView xWindow="0" yWindow="0" windowWidth="20490" windowHeight="7275" tabRatio="705" activeTab="6"/>
  </bookViews>
  <sheets>
    <sheet name="MENU PRINCIPAL" sheetId="1" r:id="rId1"/>
    <sheet name="EQUIPE" sheetId="16" r:id="rId2"/>
    <sheet name="ABSENCES" sheetId="13" r:id="rId3"/>
    <sheet name="FERIES" sheetId="14" r:id="rId4"/>
    <sheet name="QUART PAR AGENT" sheetId="19" r:id="rId5"/>
    <sheet name="QUART" sheetId="2" state="hidden" r:id="rId6"/>
    <sheet name="HEURES" sheetId="6" r:id="rId7"/>
    <sheet name="RECAP" sheetId="18" r:id="rId8"/>
  </sheets>
  <functionGroups builtInGroupCount="18"/>
  <definedNames>
    <definedName name="agent">'QUART PAR AGENT'!$B$6:$B$17</definedName>
    <definedName name="Anec">'MENU PRINCIPAL'!$I$1</definedName>
    <definedName name="_xlnm.Print_Titles" localSheetId="4">'QUART PAR AGENT'!$1:$1</definedName>
    <definedName name="MoisSem">'MENU PRINCIPAL'!$O$7:$O$60</definedName>
    <definedName name="Msec">'MENU PRINCIPAL'!$I$2</definedName>
    <definedName name="quart">'QUART PAR AGENT'!$B$6:$AD$17</definedName>
    <definedName name="_xlnm.Print_Area" localSheetId="4">'QUART PAR AGENT'!$A$1:$AD$81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6" l="1"/>
  <c r="A15" i="6"/>
  <c r="A8" i="6"/>
  <c r="AG89" i="6"/>
  <c r="AF89" i="6"/>
  <c r="AE89" i="6"/>
  <c r="AD89" i="6"/>
  <c r="AC89" i="6"/>
  <c r="AB89" i="6"/>
  <c r="AA89" i="6"/>
  <c r="Z89" i="6"/>
  <c r="Y89" i="6"/>
  <c r="X89" i="6"/>
  <c r="W89" i="6"/>
  <c r="U89" i="6"/>
  <c r="T89" i="6"/>
  <c r="S89" i="6"/>
  <c r="R89" i="6"/>
  <c r="Q89" i="6"/>
  <c r="P89" i="6"/>
  <c r="O89" i="6"/>
  <c r="N89" i="6"/>
  <c r="M89" i="6"/>
  <c r="L89" i="6"/>
  <c r="K89" i="6"/>
  <c r="J89" i="6"/>
  <c r="I89" i="6"/>
  <c r="H89" i="6"/>
  <c r="G89" i="6"/>
  <c r="F89" i="6"/>
  <c r="E89" i="6"/>
  <c r="D89" i="6"/>
  <c r="AG88" i="6"/>
  <c r="AF88" i="6"/>
  <c r="AE88" i="6"/>
  <c r="AD88" i="6"/>
  <c r="AC88" i="6"/>
  <c r="AB88" i="6"/>
  <c r="AA88" i="6"/>
  <c r="Z88" i="6"/>
  <c r="Y88" i="6"/>
  <c r="X88" i="6"/>
  <c r="W88" i="6"/>
  <c r="U88" i="6"/>
  <c r="T88" i="6"/>
  <c r="S88" i="6"/>
  <c r="R88" i="6"/>
  <c r="Q88" i="6"/>
  <c r="P88" i="6"/>
  <c r="O88" i="6"/>
  <c r="N88" i="6"/>
  <c r="M88" i="6"/>
  <c r="L88" i="6"/>
  <c r="K88" i="6"/>
  <c r="J88" i="6"/>
  <c r="I88" i="6"/>
  <c r="H88" i="6"/>
  <c r="G88" i="6"/>
  <c r="F88" i="6"/>
  <c r="E88" i="6"/>
  <c r="D88" i="6"/>
  <c r="AG87" i="6"/>
  <c r="AC87" i="6"/>
  <c r="Y87" i="6"/>
  <c r="U87" i="6"/>
  <c r="Q87" i="6"/>
  <c r="M87" i="6"/>
  <c r="I87" i="6"/>
  <c r="E87" i="6"/>
  <c r="AG86" i="6"/>
  <c r="AC86" i="6"/>
  <c r="Y86" i="6"/>
  <c r="U86" i="6"/>
  <c r="Q86" i="6"/>
  <c r="M86" i="6"/>
  <c r="I86" i="6"/>
  <c r="E86" i="6"/>
  <c r="AF87" i="6"/>
  <c r="AB87" i="6"/>
  <c r="X87" i="6"/>
  <c r="T87" i="6"/>
  <c r="P87" i="6"/>
  <c r="L87" i="6"/>
  <c r="H87" i="6"/>
  <c r="D87" i="6"/>
  <c r="AD86" i="6"/>
  <c r="Z86" i="6"/>
  <c r="V86" i="6"/>
  <c r="R86" i="6"/>
  <c r="N86" i="6"/>
  <c r="J86" i="6"/>
  <c r="F86" i="6"/>
  <c r="AE87" i="6"/>
  <c r="AA87" i="6"/>
  <c r="W87" i="6"/>
  <c r="S87" i="6"/>
  <c r="O87" i="6"/>
  <c r="K87" i="6"/>
  <c r="G87" i="6"/>
  <c r="C87" i="6"/>
  <c r="AE86" i="6"/>
  <c r="AA86" i="6"/>
  <c r="W86" i="6"/>
  <c r="S86" i="6"/>
  <c r="O86" i="6"/>
  <c r="K86" i="6"/>
  <c r="G86" i="6"/>
  <c r="C86" i="6"/>
  <c r="AD87" i="6"/>
  <c r="Z87" i="6"/>
  <c r="V87" i="6"/>
  <c r="R87" i="6"/>
  <c r="N87" i="6"/>
  <c r="J87" i="6"/>
  <c r="F87" i="6"/>
  <c r="AF86" i="6"/>
  <c r="AB86" i="6"/>
  <c r="X86" i="6"/>
  <c r="T86" i="6"/>
  <c r="P86" i="6"/>
  <c r="L86" i="6"/>
  <c r="H86" i="6"/>
  <c r="D86" i="6"/>
  <c r="V88" i="6" l="1"/>
  <c r="V89" i="6"/>
  <c r="C88" i="6"/>
  <c r="AH86" i="6"/>
  <c r="C89" i="6"/>
  <c r="AH87" i="6"/>
  <c r="AI87" i="6" s="1"/>
  <c r="A2" i="13"/>
  <c r="A3" i="13"/>
  <c r="A4" i="13"/>
  <c r="A5" i="13"/>
  <c r="A6" i="13"/>
  <c r="A7" i="13"/>
  <c r="AH88" i="6" l="1"/>
  <c r="AJ88" i="6" s="1"/>
  <c r="AH89" i="6"/>
  <c r="AI89" i="6" s="1"/>
  <c r="D8" i="18"/>
  <c r="D9" i="18"/>
  <c r="D10" i="18"/>
  <c r="Y1" i="19" l="1"/>
  <c r="B3" i="19"/>
  <c r="C3" i="19" l="1"/>
  <c r="B19" i="19"/>
  <c r="C19" i="19" l="1"/>
  <c r="C35" i="19" s="1"/>
  <c r="C51" i="19" s="1"/>
  <c r="B35" i="19"/>
  <c r="G3" i="19"/>
  <c r="K3" i="19" s="1"/>
  <c r="O3" i="19" s="1"/>
  <c r="S3" i="19" s="1"/>
  <c r="W3" i="19" s="1"/>
  <c r="AA3" i="19" s="1"/>
  <c r="N2" i="19"/>
  <c r="AH2" i="6"/>
  <c r="G19" i="19" l="1"/>
  <c r="K19" i="19" s="1"/>
  <c r="O19" i="19" s="1"/>
  <c r="S19" i="19" s="1"/>
  <c r="W19" i="19" s="1"/>
  <c r="AA19" i="19" s="1"/>
  <c r="G35" i="19"/>
  <c r="K35" i="19" s="1"/>
  <c r="N34" i="19"/>
  <c r="N18" i="19"/>
  <c r="B51" i="19"/>
  <c r="N50" i="19"/>
  <c r="C67" i="19"/>
  <c r="G51" i="19"/>
  <c r="K51" i="19" s="1"/>
  <c r="AE4" i="6"/>
  <c r="AG4" i="6"/>
  <c r="AD4" i="6"/>
  <c r="AF4" i="6"/>
  <c r="E4" i="6"/>
  <c r="G4" i="6"/>
  <c r="I4" i="6"/>
  <c r="K4" i="6"/>
  <c r="M4" i="6"/>
  <c r="O4" i="6"/>
  <c r="Q4" i="6"/>
  <c r="S4" i="6"/>
  <c r="U4" i="6"/>
  <c r="W4" i="6"/>
  <c r="Y4" i="6"/>
  <c r="AA4" i="6"/>
  <c r="AC4" i="6"/>
  <c r="C4" i="6"/>
  <c r="D4" i="6"/>
  <c r="F4" i="6"/>
  <c r="H4" i="6"/>
  <c r="J4" i="6"/>
  <c r="L4" i="6"/>
  <c r="N4" i="6"/>
  <c r="P4" i="6"/>
  <c r="R4" i="6"/>
  <c r="T4" i="6"/>
  <c r="V4" i="6"/>
  <c r="X4" i="6"/>
  <c r="Z4" i="6"/>
  <c r="AB4" i="6"/>
  <c r="E73" i="6"/>
  <c r="D79" i="6"/>
  <c r="G72" i="6"/>
  <c r="F72" i="6"/>
  <c r="E79" i="6"/>
  <c r="D73" i="6"/>
  <c r="G79" i="6"/>
  <c r="F79" i="6"/>
  <c r="I72" i="6"/>
  <c r="H80" i="6"/>
  <c r="C80" i="6"/>
  <c r="N79" i="6"/>
  <c r="L72" i="6"/>
  <c r="M79" i="6"/>
  <c r="N73" i="6"/>
  <c r="P72" i="6"/>
  <c r="L79" i="6"/>
  <c r="M80" i="6"/>
  <c r="I79" i="6"/>
  <c r="H73" i="6"/>
  <c r="C79" i="6"/>
  <c r="C72" i="6"/>
  <c r="J80" i="6"/>
  <c r="K73" i="6"/>
  <c r="N80" i="6"/>
  <c r="J79" i="6"/>
  <c r="E80" i="6"/>
  <c r="D80" i="6"/>
  <c r="G73" i="6"/>
  <c r="F80" i="6"/>
  <c r="E72" i="6"/>
  <c r="D72" i="6"/>
  <c r="G80" i="6"/>
  <c r="F73" i="6"/>
  <c r="K72" i="6"/>
  <c r="I73" i="6"/>
  <c r="H72" i="6"/>
  <c r="P79" i="6"/>
  <c r="C73" i="6"/>
  <c r="K80" i="6"/>
  <c r="N72" i="6"/>
  <c r="O80" i="6"/>
  <c r="J72" i="6"/>
  <c r="M72" i="6"/>
  <c r="P73" i="6"/>
  <c r="I80" i="6"/>
  <c r="H79" i="6"/>
  <c r="O79" i="6"/>
  <c r="M73" i="6"/>
  <c r="L80" i="6"/>
  <c r="L73" i="6"/>
  <c r="P80" i="6"/>
  <c r="J73" i="6"/>
  <c r="O72" i="6"/>
  <c r="O73" i="6"/>
  <c r="K79" i="6"/>
  <c r="Z81" i="6" l="1"/>
  <c r="Z82" i="6"/>
  <c r="Z74" i="6"/>
  <c r="Z75" i="6"/>
  <c r="R82" i="6"/>
  <c r="R81" i="6"/>
  <c r="R75" i="6"/>
  <c r="R74" i="6"/>
  <c r="N82" i="6"/>
  <c r="N81" i="6"/>
  <c r="N75" i="6"/>
  <c r="N74" i="6"/>
  <c r="J82" i="6"/>
  <c r="J81" i="6"/>
  <c r="J75" i="6"/>
  <c r="J74" i="6"/>
  <c r="F82" i="6"/>
  <c r="F81" i="6"/>
  <c r="F75" i="6"/>
  <c r="F74" i="6"/>
  <c r="AA82" i="6"/>
  <c r="AA81" i="6"/>
  <c r="AA75" i="6"/>
  <c r="AA74" i="6"/>
  <c r="W82" i="6"/>
  <c r="W81" i="6"/>
  <c r="W75" i="6"/>
  <c r="W74" i="6"/>
  <c r="S81" i="6"/>
  <c r="S82" i="6"/>
  <c r="S74" i="6"/>
  <c r="S75" i="6"/>
  <c r="O81" i="6"/>
  <c r="O82" i="6"/>
  <c r="O74" i="6"/>
  <c r="O75" i="6"/>
  <c r="K81" i="6"/>
  <c r="K82" i="6"/>
  <c r="K74" i="6"/>
  <c r="K75" i="6"/>
  <c r="G81" i="6"/>
  <c r="G82" i="6"/>
  <c r="G74" i="6"/>
  <c r="G75" i="6"/>
  <c r="AF81" i="6"/>
  <c r="AF82" i="6"/>
  <c r="AF74" i="6"/>
  <c r="AF75" i="6"/>
  <c r="AG82" i="6"/>
  <c r="AG81" i="6"/>
  <c r="AG75" i="6"/>
  <c r="AG74" i="6"/>
  <c r="C81" i="6"/>
  <c r="AB81" i="6"/>
  <c r="AB82" i="6"/>
  <c r="AB74" i="6"/>
  <c r="AB75" i="6"/>
  <c r="X81" i="6"/>
  <c r="X82" i="6"/>
  <c r="X74" i="6"/>
  <c r="X75" i="6"/>
  <c r="T82" i="6"/>
  <c r="T81" i="6"/>
  <c r="T75" i="6"/>
  <c r="T74" i="6"/>
  <c r="P82" i="6"/>
  <c r="P81" i="6"/>
  <c r="P75" i="6"/>
  <c r="P74" i="6"/>
  <c r="L82" i="6"/>
  <c r="L81" i="6"/>
  <c r="L75" i="6"/>
  <c r="L74" i="6"/>
  <c r="H82" i="6"/>
  <c r="H81" i="6"/>
  <c r="H75" i="6"/>
  <c r="H74" i="6"/>
  <c r="D82" i="6"/>
  <c r="D81" i="6"/>
  <c r="D75" i="6"/>
  <c r="D74" i="6"/>
  <c r="AC82" i="6"/>
  <c r="AC81" i="6"/>
  <c r="AC75" i="6"/>
  <c r="AC74" i="6"/>
  <c r="Y82" i="6"/>
  <c r="Y81" i="6"/>
  <c r="Y75" i="6"/>
  <c r="Y74" i="6"/>
  <c r="U81" i="6"/>
  <c r="U82" i="6"/>
  <c r="U74" i="6"/>
  <c r="U75" i="6"/>
  <c r="Q81" i="6"/>
  <c r="Q82" i="6"/>
  <c r="Q74" i="6"/>
  <c r="Q75" i="6"/>
  <c r="M81" i="6"/>
  <c r="M82" i="6"/>
  <c r="M74" i="6"/>
  <c r="M75" i="6"/>
  <c r="I81" i="6"/>
  <c r="I82" i="6"/>
  <c r="I74" i="6"/>
  <c r="I75" i="6"/>
  <c r="E81" i="6"/>
  <c r="E82" i="6"/>
  <c r="E74" i="6"/>
  <c r="E75" i="6"/>
  <c r="AD81" i="6"/>
  <c r="AD82" i="6"/>
  <c r="AD74" i="6"/>
  <c r="AD75" i="6"/>
  <c r="AE82" i="6"/>
  <c r="AE81" i="6"/>
  <c r="AE75" i="6"/>
  <c r="AE74" i="6"/>
  <c r="C82" i="6"/>
  <c r="C75" i="6"/>
  <c r="C74" i="6"/>
  <c r="O35" i="19"/>
  <c r="S35" i="19" s="1"/>
  <c r="W35" i="19" s="1"/>
  <c r="AA35" i="19" s="1"/>
  <c r="O51" i="19"/>
  <c r="S51" i="19" s="1"/>
  <c r="W51" i="19" s="1"/>
  <c r="AA51" i="19" s="1"/>
  <c r="P68" i="6"/>
  <c r="P54" i="6"/>
  <c r="P40" i="6"/>
  <c r="P67" i="6"/>
  <c r="P53" i="6"/>
  <c r="P39" i="6"/>
  <c r="P61" i="6"/>
  <c r="P47" i="6"/>
  <c r="P33" i="6"/>
  <c r="P19" i="6"/>
  <c r="P60" i="6"/>
  <c r="P18" i="6"/>
  <c r="P32" i="6"/>
  <c r="P25" i="6"/>
  <c r="P46" i="6"/>
  <c r="P26" i="6"/>
  <c r="AC68" i="6"/>
  <c r="AC54" i="6"/>
  <c r="AC40" i="6"/>
  <c r="AC67" i="6"/>
  <c r="AC53" i="6"/>
  <c r="AC39" i="6"/>
  <c r="AC61" i="6"/>
  <c r="AC47" i="6"/>
  <c r="AC33" i="6"/>
  <c r="AC32" i="6"/>
  <c r="AC19" i="6"/>
  <c r="AC18" i="6"/>
  <c r="AC46" i="6"/>
  <c r="AC25" i="6"/>
  <c r="AC60" i="6"/>
  <c r="AC26" i="6"/>
  <c r="M67" i="6"/>
  <c r="M53" i="6"/>
  <c r="M39" i="6"/>
  <c r="M61" i="6"/>
  <c r="M47" i="6"/>
  <c r="M33" i="6"/>
  <c r="M60" i="6"/>
  <c r="M46" i="6"/>
  <c r="M68" i="6"/>
  <c r="M32" i="6"/>
  <c r="M18" i="6"/>
  <c r="M54" i="6"/>
  <c r="M26" i="6"/>
  <c r="M19" i="6"/>
  <c r="M40" i="6"/>
  <c r="M25" i="6"/>
  <c r="AE61" i="6"/>
  <c r="AE47" i="6"/>
  <c r="AE33" i="6"/>
  <c r="AE60" i="6"/>
  <c r="AE46" i="6"/>
  <c r="AE32" i="6"/>
  <c r="AE68" i="6"/>
  <c r="AE54" i="6"/>
  <c r="AE40" i="6"/>
  <c r="AE53" i="6"/>
  <c r="AE26" i="6"/>
  <c r="AE39" i="6"/>
  <c r="AE25" i="6"/>
  <c r="AE19" i="6"/>
  <c r="AE67" i="6"/>
  <c r="AE18" i="6"/>
  <c r="N61" i="6"/>
  <c r="N47" i="6"/>
  <c r="N33" i="6"/>
  <c r="N60" i="6"/>
  <c r="N46" i="6"/>
  <c r="N32" i="6"/>
  <c r="N68" i="6"/>
  <c r="N54" i="6"/>
  <c r="N40" i="6"/>
  <c r="N53" i="6"/>
  <c r="N26" i="6"/>
  <c r="N18" i="6"/>
  <c r="N39" i="6"/>
  <c r="N25" i="6"/>
  <c r="N19" i="6"/>
  <c r="N67" i="6"/>
  <c r="F61" i="6"/>
  <c r="F47" i="6"/>
  <c r="F33" i="6"/>
  <c r="F60" i="6"/>
  <c r="F46" i="6"/>
  <c r="F68" i="6"/>
  <c r="F54" i="6"/>
  <c r="F40" i="6"/>
  <c r="F26" i="6"/>
  <c r="F32" i="6"/>
  <c r="F67" i="6"/>
  <c r="F25" i="6"/>
  <c r="F39" i="6"/>
  <c r="F18" i="6"/>
  <c r="F53" i="6"/>
  <c r="F19" i="6"/>
  <c r="S60" i="6"/>
  <c r="S46" i="6"/>
  <c r="S32" i="6"/>
  <c r="S68" i="6"/>
  <c r="S54" i="6"/>
  <c r="S40" i="6"/>
  <c r="S67" i="6"/>
  <c r="S53" i="6"/>
  <c r="S39" i="6"/>
  <c r="S25" i="6"/>
  <c r="S61" i="6"/>
  <c r="S19" i="6"/>
  <c r="S26" i="6"/>
  <c r="S47" i="6"/>
  <c r="S18" i="6"/>
  <c r="S33" i="6"/>
  <c r="AF60" i="6"/>
  <c r="AF46" i="6"/>
  <c r="AF32" i="6"/>
  <c r="AF68" i="6"/>
  <c r="AF54" i="6"/>
  <c r="AF40" i="6"/>
  <c r="AF67" i="6"/>
  <c r="AF53" i="6"/>
  <c r="AF39" i="6"/>
  <c r="AF33" i="6"/>
  <c r="AF25" i="6"/>
  <c r="AF19" i="6"/>
  <c r="AF47" i="6"/>
  <c r="AF26" i="6"/>
  <c r="AF61" i="6"/>
  <c r="AF18" i="6"/>
  <c r="AB60" i="6"/>
  <c r="AB46" i="6"/>
  <c r="AB32" i="6"/>
  <c r="AB68" i="6"/>
  <c r="AB54" i="6"/>
  <c r="AB40" i="6"/>
  <c r="AB67" i="6"/>
  <c r="AB53" i="6"/>
  <c r="AB39" i="6"/>
  <c r="AB47" i="6"/>
  <c r="AB25" i="6"/>
  <c r="AB33" i="6"/>
  <c r="AB19" i="6"/>
  <c r="AB61" i="6"/>
  <c r="AB18" i="6"/>
  <c r="AB26" i="6"/>
  <c r="T68" i="6"/>
  <c r="T54" i="6"/>
  <c r="T40" i="6"/>
  <c r="T67" i="6"/>
  <c r="T53" i="6"/>
  <c r="T39" i="6"/>
  <c r="T61" i="6"/>
  <c r="T47" i="6"/>
  <c r="T33" i="6"/>
  <c r="T60" i="6"/>
  <c r="T19" i="6"/>
  <c r="T25" i="6"/>
  <c r="T46" i="6"/>
  <c r="T18" i="6"/>
  <c r="T32" i="6"/>
  <c r="T26" i="6"/>
  <c r="L68" i="6"/>
  <c r="L54" i="6"/>
  <c r="L40" i="6"/>
  <c r="L67" i="6"/>
  <c r="L53" i="6"/>
  <c r="L39" i="6"/>
  <c r="L61" i="6"/>
  <c r="L47" i="6"/>
  <c r="L33" i="6"/>
  <c r="L19" i="6"/>
  <c r="L46" i="6"/>
  <c r="L32" i="6"/>
  <c r="L18" i="6"/>
  <c r="L60" i="6"/>
  <c r="L26" i="6"/>
  <c r="L25" i="6"/>
  <c r="D68" i="6"/>
  <c r="D54" i="6"/>
  <c r="D40" i="6"/>
  <c r="D67" i="6"/>
  <c r="D53" i="6"/>
  <c r="D39" i="6"/>
  <c r="D61" i="6"/>
  <c r="D47" i="6"/>
  <c r="D33" i="6"/>
  <c r="D60" i="6"/>
  <c r="D19" i="6"/>
  <c r="D46" i="6"/>
  <c r="D32" i="6"/>
  <c r="D18" i="6"/>
  <c r="D25" i="6"/>
  <c r="D26" i="6"/>
  <c r="Y68" i="6"/>
  <c r="Y54" i="6"/>
  <c r="Y40" i="6"/>
  <c r="Y67" i="6"/>
  <c r="Y53" i="6"/>
  <c r="Y39" i="6"/>
  <c r="Y61" i="6"/>
  <c r="Y47" i="6"/>
  <c r="Y33" i="6"/>
  <c r="Y46" i="6"/>
  <c r="Y19" i="6"/>
  <c r="Y32" i="6"/>
  <c r="Y18" i="6"/>
  <c r="Y26" i="6"/>
  <c r="Y60" i="6"/>
  <c r="Y25" i="6"/>
  <c r="Q67" i="6"/>
  <c r="Q53" i="6"/>
  <c r="Q39" i="6"/>
  <c r="Q61" i="6"/>
  <c r="Q47" i="6"/>
  <c r="Q33" i="6"/>
  <c r="Q60" i="6"/>
  <c r="Q46" i="6"/>
  <c r="Q32" i="6"/>
  <c r="Q54" i="6"/>
  <c r="Q18" i="6"/>
  <c r="Q19" i="6"/>
  <c r="Q40" i="6"/>
  <c r="Q26" i="6"/>
  <c r="Q68" i="6"/>
  <c r="Q25" i="6"/>
  <c r="I67" i="6"/>
  <c r="I53" i="6"/>
  <c r="I39" i="6"/>
  <c r="I61" i="6"/>
  <c r="I47" i="6"/>
  <c r="I33" i="6"/>
  <c r="I60" i="6"/>
  <c r="I46" i="6"/>
  <c r="I32" i="6"/>
  <c r="I18" i="6"/>
  <c r="I68" i="6"/>
  <c r="I26" i="6"/>
  <c r="I40" i="6"/>
  <c r="I54" i="6"/>
  <c r="I25" i="6"/>
  <c r="I19" i="6"/>
  <c r="AD67" i="6"/>
  <c r="AD53" i="6"/>
  <c r="AD39" i="6"/>
  <c r="AD61" i="6"/>
  <c r="AD47" i="6"/>
  <c r="AD33" i="6"/>
  <c r="AD60" i="6"/>
  <c r="AD46" i="6"/>
  <c r="AD32" i="6"/>
  <c r="AD68" i="6"/>
  <c r="AD18" i="6"/>
  <c r="AD19" i="6"/>
  <c r="AD54" i="6"/>
  <c r="AD26" i="6"/>
  <c r="AD40" i="6"/>
  <c r="AD25" i="6"/>
  <c r="X60" i="6"/>
  <c r="X46" i="6"/>
  <c r="X32" i="6"/>
  <c r="X68" i="6"/>
  <c r="X54" i="6"/>
  <c r="X40" i="6"/>
  <c r="X67" i="6"/>
  <c r="X53" i="6"/>
  <c r="X39" i="6"/>
  <c r="X61" i="6"/>
  <c r="X25" i="6"/>
  <c r="X26" i="6"/>
  <c r="X47" i="6"/>
  <c r="X19" i="6"/>
  <c r="X33" i="6"/>
  <c r="X18" i="6"/>
  <c r="H68" i="6"/>
  <c r="H54" i="6"/>
  <c r="H40" i="6"/>
  <c r="H67" i="6"/>
  <c r="H53" i="6"/>
  <c r="H39" i="6"/>
  <c r="H61" i="6"/>
  <c r="H47" i="6"/>
  <c r="H33" i="6"/>
  <c r="H46" i="6"/>
  <c r="H19" i="6"/>
  <c r="H25" i="6"/>
  <c r="H32" i="6"/>
  <c r="H18" i="6"/>
  <c r="H60" i="6"/>
  <c r="H26" i="6"/>
  <c r="U67" i="6"/>
  <c r="U53" i="6"/>
  <c r="U39" i="6"/>
  <c r="U61" i="6"/>
  <c r="U47" i="6"/>
  <c r="U33" i="6"/>
  <c r="U60" i="6"/>
  <c r="U46" i="6"/>
  <c r="U32" i="6"/>
  <c r="U40" i="6"/>
  <c r="U18" i="6"/>
  <c r="U26" i="6"/>
  <c r="U19" i="6"/>
  <c r="U68" i="6"/>
  <c r="U25" i="6"/>
  <c r="U54" i="6"/>
  <c r="E67" i="6"/>
  <c r="E53" i="6"/>
  <c r="E39" i="6"/>
  <c r="E61" i="6"/>
  <c r="E47" i="6"/>
  <c r="E33" i="6"/>
  <c r="E60" i="6"/>
  <c r="E46" i="6"/>
  <c r="E40" i="6"/>
  <c r="E32" i="6"/>
  <c r="E18" i="6"/>
  <c r="E26" i="6"/>
  <c r="E54" i="6"/>
  <c r="E19" i="6"/>
  <c r="E68" i="6"/>
  <c r="E25" i="6"/>
  <c r="AA61" i="6"/>
  <c r="AA47" i="6"/>
  <c r="AA33" i="6"/>
  <c r="AA60" i="6"/>
  <c r="AA46" i="6"/>
  <c r="AA32" i="6"/>
  <c r="AA68" i="6"/>
  <c r="AA54" i="6"/>
  <c r="AA40" i="6"/>
  <c r="AA67" i="6"/>
  <c r="AA26" i="6"/>
  <c r="AA18" i="6"/>
  <c r="AA53" i="6"/>
  <c r="AA25" i="6"/>
  <c r="AA39" i="6"/>
  <c r="AA19" i="6"/>
  <c r="K60" i="6"/>
  <c r="K46" i="6"/>
  <c r="K68" i="6"/>
  <c r="K54" i="6"/>
  <c r="K40" i="6"/>
  <c r="K67" i="6"/>
  <c r="K53" i="6"/>
  <c r="K39" i="6"/>
  <c r="K47" i="6"/>
  <c r="K25" i="6"/>
  <c r="K26" i="6"/>
  <c r="K33" i="6"/>
  <c r="K19" i="6"/>
  <c r="K61" i="6"/>
  <c r="K32" i="6"/>
  <c r="K18" i="6"/>
  <c r="Z67" i="6"/>
  <c r="Z53" i="6"/>
  <c r="Z39" i="6"/>
  <c r="Z61" i="6"/>
  <c r="Z47" i="6"/>
  <c r="Z33" i="6"/>
  <c r="Z60" i="6"/>
  <c r="Z46" i="6"/>
  <c r="Z32" i="6"/>
  <c r="Z18" i="6"/>
  <c r="Z68" i="6"/>
  <c r="Z26" i="6"/>
  <c r="Z54" i="6"/>
  <c r="Z25" i="6"/>
  <c r="Z40" i="6"/>
  <c r="Z19" i="6"/>
  <c r="R61" i="6"/>
  <c r="R47" i="6"/>
  <c r="R33" i="6"/>
  <c r="R60" i="6"/>
  <c r="R46" i="6"/>
  <c r="R32" i="6"/>
  <c r="R68" i="6"/>
  <c r="R54" i="6"/>
  <c r="R40" i="6"/>
  <c r="R39" i="6"/>
  <c r="R26" i="6"/>
  <c r="R25" i="6"/>
  <c r="R18" i="6"/>
  <c r="R67" i="6"/>
  <c r="R19" i="6"/>
  <c r="R53" i="6"/>
  <c r="J61" i="6"/>
  <c r="J47" i="6"/>
  <c r="J33" i="6"/>
  <c r="J60" i="6"/>
  <c r="J46" i="6"/>
  <c r="J68" i="6"/>
  <c r="J54" i="6"/>
  <c r="J40" i="6"/>
  <c r="J67" i="6"/>
  <c r="J26" i="6"/>
  <c r="J53" i="6"/>
  <c r="J25" i="6"/>
  <c r="J39" i="6"/>
  <c r="J19" i="6"/>
  <c r="J32" i="6"/>
  <c r="J18" i="6"/>
  <c r="W61" i="6"/>
  <c r="W47" i="6"/>
  <c r="W33" i="6"/>
  <c r="W60" i="6"/>
  <c r="W46" i="6"/>
  <c r="W32" i="6"/>
  <c r="W68" i="6"/>
  <c r="W54" i="6"/>
  <c r="W40" i="6"/>
  <c r="W26" i="6"/>
  <c r="W67" i="6"/>
  <c r="W25" i="6"/>
  <c r="W39" i="6"/>
  <c r="W53" i="6"/>
  <c r="W19" i="6"/>
  <c r="W18" i="6"/>
  <c r="O60" i="6"/>
  <c r="O46" i="6"/>
  <c r="O32" i="6"/>
  <c r="O68" i="6"/>
  <c r="O54" i="6"/>
  <c r="O40" i="6"/>
  <c r="O67" i="6"/>
  <c r="O53" i="6"/>
  <c r="O39" i="6"/>
  <c r="O33" i="6"/>
  <c r="O25" i="6"/>
  <c r="O19" i="6"/>
  <c r="O61" i="6"/>
  <c r="O18" i="6"/>
  <c r="O47" i="6"/>
  <c r="O26" i="6"/>
  <c r="G60" i="6"/>
  <c r="G46" i="6"/>
  <c r="G68" i="6"/>
  <c r="G54" i="6"/>
  <c r="G40" i="6"/>
  <c r="G67" i="6"/>
  <c r="G53" i="6"/>
  <c r="G39" i="6"/>
  <c r="G61" i="6"/>
  <c r="G25" i="6"/>
  <c r="G47" i="6"/>
  <c r="G19" i="6"/>
  <c r="G26" i="6"/>
  <c r="G33" i="6"/>
  <c r="G32" i="6"/>
  <c r="G18" i="6"/>
  <c r="AG68" i="6"/>
  <c r="AG54" i="6"/>
  <c r="AG40" i="6"/>
  <c r="AG67" i="6"/>
  <c r="AG53" i="6"/>
  <c r="AG39" i="6"/>
  <c r="AG61" i="6"/>
  <c r="AG47" i="6"/>
  <c r="AG33" i="6"/>
  <c r="AG19" i="6"/>
  <c r="AG32" i="6"/>
  <c r="AG60" i="6"/>
  <c r="AG18" i="6"/>
  <c r="AG46" i="6"/>
  <c r="AG26" i="6"/>
  <c r="AG25" i="6"/>
  <c r="P12" i="6"/>
  <c r="P11" i="6"/>
  <c r="AC12" i="6"/>
  <c r="AC11" i="6"/>
  <c r="M11" i="6"/>
  <c r="M12" i="6"/>
  <c r="AE11" i="6"/>
  <c r="AE12" i="6"/>
  <c r="N11" i="6"/>
  <c r="N12" i="6"/>
  <c r="AA11" i="6"/>
  <c r="AA12" i="6"/>
  <c r="K12" i="6"/>
  <c r="K11" i="6"/>
  <c r="AF12" i="6"/>
  <c r="AF11" i="6"/>
  <c r="AB12" i="6"/>
  <c r="AB11" i="6"/>
  <c r="T12" i="6"/>
  <c r="T11" i="6"/>
  <c r="L12" i="6"/>
  <c r="L11" i="6"/>
  <c r="D12" i="6"/>
  <c r="D11" i="6"/>
  <c r="Y12" i="6"/>
  <c r="Y11" i="6"/>
  <c r="Q11" i="6"/>
  <c r="Q12" i="6"/>
  <c r="I11" i="6"/>
  <c r="I12" i="6"/>
  <c r="AD11" i="6"/>
  <c r="AD12" i="6"/>
  <c r="X12" i="6"/>
  <c r="X11" i="6"/>
  <c r="H12" i="6"/>
  <c r="H11" i="6"/>
  <c r="U11" i="6"/>
  <c r="U12" i="6"/>
  <c r="E11" i="6"/>
  <c r="E12" i="6"/>
  <c r="F11" i="6"/>
  <c r="F12" i="6"/>
  <c r="S12" i="6"/>
  <c r="S11" i="6"/>
  <c r="Z11" i="6"/>
  <c r="Z12" i="6"/>
  <c r="R12" i="6"/>
  <c r="R11" i="6"/>
  <c r="J12" i="6"/>
  <c r="J11" i="6"/>
  <c r="W11" i="6"/>
  <c r="W12" i="6"/>
  <c r="O12" i="6"/>
  <c r="O11" i="6"/>
  <c r="G12" i="6"/>
  <c r="G11" i="6"/>
  <c r="AG12" i="6"/>
  <c r="AG11" i="6"/>
  <c r="B67" i="19"/>
  <c r="C83" i="19"/>
  <c r="G67" i="19"/>
  <c r="K67" i="19" s="1"/>
  <c r="N66" i="19"/>
  <c r="Y1" i="2"/>
  <c r="O67" i="19" l="1"/>
  <c r="S67" i="19" s="1"/>
  <c r="W67" i="19" s="1"/>
  <c r="AA67" i="19" s="1"/>
  <c r="B83" i="19"/>
  <c r="N82" i="19"/>
  <c r="G83" i="19"/>
  <c r="K83" i="19" s="1"/>
  <c r="E9" i="6"/>
  <c r="E10" i="6"/>
  <c r="D10" i="6"/>
  <c r="G9" i="6"/>
  <c r="F9" i="6"/>
  <c r="F10" i="6"/>
  <c r="D9" i="6"/>
  <c r="G10" i="6"/>
  <c r="G16" i="6"/>
  <c r="G66" i="6"/>
  <c r="G65" i="6"/>
  <c r="G23" i="6"/>
  <c r="G38" i="6"/>
  <c r="G52" i="6"/>
  <c r="G31" i="6"/>
  <c r="I66" i="6"/>
  <c r="K51" i="6"/>
  <c r="L37" i="6"/>
  <c r="L23" i="6"/>
  <c r="Y8" i="1"/>
  <c r="H58" i="6"/>
  <c r="H23" i="6"/>
  <c r="I10" i="6"/>
  <c r="J58" i="6"/>
  <c r="K30" i="6"/>
  <c r="J10" i="6"/>
  <c r="K59" i="6"/>
  <c r="L45" i="6"/>
  <c r="H31" i="6"/>
  <c r="Y9" i="1"/>
  <c r="Q79" i="6"/>
  <c r="AB79" i="6"/>
  <c r="AG80" i="6"/>
  <c r="AC73" i="6"/>
  <c r="Z72" i="6"/>
  <c r="T79" i="6"/>
  <c r="Y79" i="6"/>
  <c r="W73" i="6"/>
  <c r="AF72" i="6"/>
  <c r="U73" i="6"/>
  <c r="H66" i="6"/>
  <c r="M38" i="6"/>
  <c r="J24" i="6"/>
  <c r="M9" i="6"/>
  <c r="I59" i="6"/>
  <c r="H44" i="6"/>
  <c r="J23" i="6"/>
  <c r="Y15" i="1"/>
  <c r="J66" i="6"/>
  <c r="I51" i="6"/>
  <c r="K31" i="6"/>
  <c r="K17" i="6"/>
  <c r="M7" i="1"/>
  <c r="I45" i="6"/>
  <c r="I31" i="6"/>
  <c r="K10" i="6"/>
  <c r="Y14" i="1"/>
  <c r="AD79" i="6"/>
  <c r="R72" i="6"/>
  <c r="X79" i="6"/>
  <c r="AD73" i="6"/>
  <c r="L59" i="6"/>
  <c r="L38" i="6"/>
  <c r="K23" i="6"/>
  <c r="M10" i="6"/>
  <c r="M59" i="6"/>
  <c r="J44" i="6"/>
  <c r="H30" i="6"/>
  <c r="H9" i="6"/>
  <c r="H65" i="6"/>
  <c r="J51" i="6"/>
  <c r="J37" i="6"/>
  <c r="K16" i="6"/>
  <c r="M44" i="6"/>
  <c r="L31" i="6"/>
  <c r="Y10" i="1"/>
  <c r="L9" i="6"/>
  <c r="R80" i="6"/>
  <c r="AF79" i="6"/>
  <c r="V73" i="6"/>
  <c r="C9" i="6"/>
  <c r="S79" i="6"/>
  <c r="Z79" i="6"/>
  <c r="AB72" i="6"/>
  <c r="AD72" i="6"/>
  <c r="U72" i="6"/>
  <c r="I65" i="6"/>
  <c r="K52" i="6"/>
  <c r="M24" i="6"/>
  <c r="J9" i="6"/>
  <c r="K45" i="6"/>
  <c r="J30" i="6"/>
  <c r="J16" i="6"/>
  <c r="M58" i="6"/>
  <c r="J45" i="6"/>
  <c r="J17" i="6"/>
  <c r="L65" i="6"/>
  <c r="I44" i="6"/>
  <c r="H24" i="6"/>
  <c r="Y17" i="1"/>
  <c r="W80" i="6"/>
  <c r="AC79" i="6"/>
  <c r="AE73" i="6"/>
  <c r="X72" i="6"/>
  <c r="V79" i="6"/>
  <c r="X80" i="6"/>
  <c r="AC72" i="6"/>
  <c r="T72" i="6"/>
  <c r="Y80" i="6"/>
  <c r="G37" i="6"/>
  <c r="G17" i="6"/>
  <c r="G45" i="6"/>
  <c r="G51" i="6"/>
  <c r="G30" i="6"/>
  <c r="G58" i="6"/>
  <c r="G24" i="6"/>
  <c r="G44" i="6"/>
  <c r="G59" i="6"/>
  <c r="L58" i="6"/>
  <c r="L44" i="6"/>
  <c r="J31" i="6"/>
  <c r="Y16" i="1"/>
  <c r="K66" i="6"/>
  <c r="L51" i="6"/>
  <c r="Y12" i="1"/>
  <c r="L66" i="6"/>
  <c r="H45" i="6"/>
  <c r="L24" i="6"/>
  <c r="M65" i="6"/>
  <c r="H51" i="6"/>
  <c r="I38" i="6"/>
  <c r="L16" i="6"/>
  <c r="B3" i="2"/>
  <c r="W79" i="6"/>
  <c r="AC80" i="6"/>
  <c r="AA73" i="6"/>
  <c r="Y73" i="6"/>
  <c r="U80" i="6"/>
  <c r="AA79" i="6"/>
  <c r="R73" i="6"/>
  <c r="C37" i="6"/>
  <c r="X73" i="6"/>
  <c r="AG73" i="6"/>
  <c r="L52" i="6"/>
  <c r="M30" i="6"/>
  <c r="H16" i="6"/>
  <c r="M66" i="6"/>
  <c r="J52" i="6"/>
  <c r="I37" i="6"/>
  <c r="M17" i="6"/>
  <c r="I9" i="6"/>
  <c r="K58" i="6"/>
  <c r="M45" i="6"/>
  <c r="M23" i="6"/>
  <c r="H10" i="6"/>
  <c r="I52" i="6"/>
  <c r="K37" i="6"/>
  <c r="L17" i="6"/>
  <c r="M16" i="6"/>
  <c r="T80" i="6"/>
  <c r="Y72" i="6"/>
  <c r="U79" i="6"/>
  <c r="AG79" i="6"/>
  <c r="K65" i="6"/>
  <c r="M51" i="6"/>
  <c r="I30" i="6"/>
  <c r="I16" i="6"/>
  <c r="J65" i="6"/>
  <c r="H52" i="6"/>
  <c r="M37" i="6"/>
  <c r="I23" i="6"/>
  <c r="Y7" i="1"/>
  <c r="I58" i="6"/>
  <c r="K44" i="6"/>
  <c r="L30" i="6"/>
  <c r="L10" i="6"/>
  <c r="H38" i="6"/>
  <c r="I24" i="6"/>
  <c r="I17" i="6"/>
  <c r="R79" i="6"/>
  <c r="AB80" i="6"/>
  <c r="T73" i="6"/>
  <c r="S72" i="6"/>
  <c r="AG72" i="6"/>
  <c r="Z80" i="6"/>
  <c r="AF80" i="6"/>
  <c r="AB73" i="6"/>
  <c r="V72" i="6"/>
  <c r="W72" i="6"/>
  <c r="J59" i="6"/>
  <c r="K38" i="6"/>
  <c r="H17" i="6"/>
  <c r="Y11" i="1"/>
  <c r="J38" i="6"/>
  <c r="K24" i="6"/>
  <c r="K9" i="6"/>
  <c r="M52" i="6"/>
  <c r="H37" i="6"/>
  <c r="Y13" i="1"/>
  <c r="H59" i="6"/>
  <c r="M31" i="6"/>
  <c r="Y18" i="1"/>
  <c r="Q80" i="6"/>
  <c r="AA80" i="6"/>
  <c r="S73" i="6"/>
  <c r="AE72" i="6"/>
  <c r="Z73" i="6"/>
  <c r="V80" i="6"/>
  <c r="AE80" i="6"/>
  <c r="AA72" i="6"/>
  <c r="AD80" i="6"/>
  <c r="Q73" i="6"/>
  <c r="S80" i="6"/>
  <c r="AF73" i="6"/>
  <c r="Q72" i="6"/>
  <c r="AE79" i="6"/>
  <c r="B13" i="2" l="1"/>
  <c r="B23" i="2" s="1"/>
  <c r="B33" i="2" s="1"/>
  <c r="B43" i="2" s="1"/>
  <c r="B53" i="2" s="1"/>
  <c r="M8" i="1"/>
  <c r="O8" i="1" s="1"/>
  <c r="O7" i="1"/>
  <c r="V82" i="6"/>
  <c r="AH82" i="6" s="1"/>
  <c r="AI82" i="6" s="1"/>
  <c r="V81" i="6"/>
  <c r="AH81" i="6" s="1"/>
  <c r="AJ81" i="6" s="1"/>
  <c r="AH79" i="6"/>
  <c r="AH80" i="6"/>
  <c r="AI80" i="6" s="1"/>
  <c r="V74" i="6"/>
  <c r="AH74" i="6" s="1"/>
  <c r="AJ74" i="6" s="1"/>
  <c r="V75" i="6"/>
  <c r="AH75" i="6" s="1"/>
  <c r="AI75" i="6" s="1"/>
  <c r="AH73" i="6"/>
  <c r="AI73" i="6" s="1"/>
  <c r="AH72" i="6"/>
  <c r="O83" i="19"/>
  <c r="S83" i="19" s="1"/>
  <c r="W83" i="19" s="1"/>
  <c r="AA83" i="19" s="1"/>
  <c r="C39" i="6"/>
  <c r="C11" i="6"/>
  <c r="C3" i="2"/>
  <c r="N2" i="2" s="1"/>
  <c r="F30" i="6"/>
  <c r="D30" i="6"/>
  <c r="F31" i="6"/>
  <c r="T30" i="6"/>
  <c r="Y30" i="6"/>
  <c r="N31" i="6"/>
  <c r="AD31" i="6"/>
  <c r="P30" i="6"/>
  <c r="N30" i="6"/>
  <c r="AA31" i="6"/>
  <c r="AB31" i="6"/>
  <c r="X30" i="6"/>
  <c r="V30" i="6"/>
  <c r="AG30" i="6"/>
  <c r="AE30" i="6"/>
  <c r="C30" i="6"/>
  <c r="O30" i="6"/>
  <c r="Z31" i="6"/>
  <c r="W31" i="6"/>
  <c r="Z30" i="6"/>
  <c r="D31" i="6"/>
  <c r="E30" i="6"/>
  <c r="E31" i="6"/>
  <c r="U30" i="6"/>
  <c r="P31" i="6"/>
  <c r="V31" i="6"/>
  <c r="S30" i="6"/>
  <c r="R30" i="6"/>
  <c r="AB30" i="6"/>
  <c r="O31" i="6"/>
  <c r="U31" i="6"/>
  <c r="AF30" i="6"/>
  <c r="S31" i="6"/>
  <c r="T31" i="6"/>
  <c r="AD30" i="6"/>
  <c r="AE31" i="6"/>
  <c r="AA30" i="6"/>
  <c r="X31" i="6"/>
  <c r="AC30" i="6"/>
  <c r="AF31" i="6"/>
  <c r="AC31" i="6"/>
  <c r="Q30" i="6"/>
  <c r="Q31" i="6"/>
  <c r="C31" i="6"/>
  <c r="Y31" i="6"/>
  <c r="W30" i="6"/>
  <c r="R31" i="6"/>
  <c r="AG31" i="6"/>
  <c r="M9" i="1" l="1"/>
  <c r="O9" i="1" s="1"/>
  <c r="C32" i="6"/>
  <c r="AH30" i="6"/>
  <c r="C33" i="6"/>
  <c r="AH31" i="6"/>
  <c r="AI31" i="6" s="1"/>
  <c r="V32" i="6"/>
  <c r="V33" i="6"/>
  <c r="G3" i="2"/>
  <c r="K3" i="2" s="1"/>
  <c r="O3" i="2" s="1"/>
  <c r="S3" i="2" s="1"/>
  <c r="W3" i="2" s="1"/>
  <c r="AA3" i="2" s="1"/>
  <c r="C13" i="2"/>
  <c r="N12" i="2" s="1"/>
  <c r="M10" i="1" l="1"/>
  <c r="O10" i="1" s="1"/>
  <c r="AH33" i="6"/>
  <c r="AI33" i="6" s="1"/>
  <c r="AH32" i="6"/>
  <c r="AJ32" i="6" s="1"/>
  <c r="C23" i="2"/>
  <c r="N22" i="2" s="1"/>
  <c r="G13" i="2"/>
  <c r="K13" i="2" s="1"/>
  <c r="O13" i="2" s="1"/>
  <c r="S13" i="2" s="1"/>
  <c r="W13" i="2" s="1"/>
  <c r="AA13" i="2" s="1"/>
  <c r="F23" i="6"/>
  <c r="E23" i="6"/>
  <c r="F24" i="6"/>
  <c r="C24" i="6"/>
  <c r="U24" i="6"/>
  <c r="AA23" i="6"/>
  <c r="W24" i="6"/>
  <c r="T23" i="6"/>
  <c r="P24" i="6"/>
  <c r="T24" i="6"/>
  <c r="AE24" i="6"/>
  <c r="X23" i="6"/>
  <c r="AG24" i="6"/>
  <c r="S24" i="6"/>
  <c r="N23" i="6"/>
  <c r="R24" i="6"/>
  <c r="C23" i="6"/>
  <c r="AB24" i="6"/>
  <c r="Y24" i="6"/>
  <c r="AG23" i="6"/>
  <c r="AF23" i="6"/>
  <c r="AD23" i="6"/>
  <c r="V23" i="6"/>
  <c r="D24" i="6"/>
  <c r="D23" i="6"/>
  <c r="E24" i="6"/>
  <c r="U23" i="6"/>
  <c r="AC24" i="6"/>
  <c r="Y23" i="6"/>
  <c r="V24" i="6"/>
  <c r="P23" i="6"/>
  <c r="AA24" i="6"/>
  <c r="AF24" i="6"/>
  <c r="O23" i="6"/>
  <c r="Z23" i="6"/>
  <c r="Q23" i="6"/>
  <c r="AE23" i="6"/>
  <c r="X24" i="6"/>
  <c r="AD24" i="6"/>
  <c r="AC23" i="6"/>
  <c r="W23" i="6"/>
  <c r="O24" i="6"/>
  <c r="Z24" i="6"/>
  <c r="Q24" i="6"/>
  <c r="AB23" i="6"/>
  <c r="S23" i="6"/>
  <c r="R23" i="6"/>
  <c r="N24" i="6"/>
  <c r="M11" i="1" l="1"/>
  <c r="M12" i="1" s="1"/>
  <c r="M13" i="1" s="1"/>
  <c r="M14" i="1" s="1"/>
  <c r="M15" i="1" s="1"/>
  <c r="M16" i="1" s="1"/>
  <c r="V25" i="6"/>
  <c r="C25" i="6"/>
  <c r="AH23" i="6"/>
  <c r="V26" i="6"/>
  <c r="AH24" i="6"/>
  <c r="AI24" i="6" s="1"/>
  <c r="C26" i="6"/>
  <c r="C33" i="2"/>
  <c r="N32" i="2" s="1"/>
  <c r="G23" i="2"/>
  <c r="K23" i="2" s="1"/>
  <c r="O23" i="2" s="1"/>
  <c r="S23" i="2" s="1"/>
  <c r="W23" i="2" s="1"/>
  <c r="AA23" i="2" s="1"/>
  <c r="O12" i="1" l="1"/>
  <c r="O11" i="1"/>
  <c r="AH25" i="6"/>
  <c r="AJ25" i="6" s="1"/>
  <c r="AH26" i="6"/>
  <c r="AI26" i="6" s="1"/>
  <c r="O13" i="1"/>
  <c r="C43" i="2"/>
  <c r="G33" i="2"/>
  <c r="K33" i="2" s="1"/>
  <c r="O33" i="2" s="1"/>
  <c r="S33" i="2" s="1"/>
  <c r="W33" i="2" s="1"/>
  <c r="AA33" i="2" s="1"/>
  <c r="O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O15" i="1" l="1"/>
  <c r="O16" i="1" l="1"/>
  <c r="D51" i="6"/>
  <c r="F59" i="6"/>
  <c r="D16" i="6"/>
  <c r="F37" i="6"/>
  <c r="F58" i="6"/>
  <c r="F16" i="6"/>
  <c r="E51" i="6"/>
  <c r="D37" i="6"/>
  <c r="F17" i="6"/>
  <c r="E16" i="6"/>
  <c r="D59" i="6"/>
  <c r="E59" i="6"/>
  <c r="D45" i="6"/>
  <c r="D38" i="6"/>
  <c r="F65" i="6"/>
  <c r="F38" i="6"/>
  <c r="D65" i="6"/>
  <c r="D17" i="6"/>
  <c r="AA66" i="6"/>
  <c r="W58" i="6"/>
  <c r="T58" i="6"/>
  <c r="S52" i="6"/>
  <c r="Q45" i="6"/>
  <c r="AA44" i="6"/>
  <c r="W38" i="6"/>
  <c r="R66" i="6"/>
  <c r="AF65" i="6"/>
  <c r="X52" i="6"/>
  <c r="Y44" i="6"/>
  <c r="X37" i="6"/>
  <c r="S16" i="6"/>
  <c r="AF44" i="6"/>
  <c r="S65" i="6"/>
  <c r="P58" i="6"/>
  <c r="T52" i="6"/>
  <c r="T51" i="6"/>
  <c r="S45" i="6"/>
  <c r="N37" i="6"/>
  <c r="Q37" i="6"/>
  <c r="R65" i="6"/>
  <c r="Y58" i="6"/>
  <c r="U59" i="6"/>
  <c r="AG51" i="6"/>
  <c r="AB45" i="6"/>
  <c r="R17" i="6"/>
  <c r="AD66" i="6"/>
  <c r="AE59" i="6"/>
  <c r="X59" i="6"/>
  <c r="N51" i="6"/>
  <c r="O45" i="6"/>
  <c r="AE45" i="6"/>
  <c r="T38" i="6"/>
  <c r="AA17" i="6"/>
  <c r="W65" i="6"/>
  <c r="Q59" i="6"/>
  <c r="Y52" i="6"/>
  <c r="O38" i="6"/>
  <c r="AB44" i="6"/>
  <c r="AD65" i="6"/>
  <c r="N58" i="6"/>
  <c r="AA59" i="6"/>
  <c r="Q51" i="6"/>
  <c r="AG45" i="6"/>
  <c r="AF37" i="6"/>
  <c r="AG38" i="6"/>
  <c r="X65" i="6"/>
  <c r="P65" i="6"/>
  <c r="AB59" i="6"/>
  <c r="C51" i="6"/>
  <c r="AG52" i="6"/>
  <c r="V45" i="6"/>
  <c r="AF38" i="6"/>
  <c r="T16" i="6"/>
  <c r="AB9" i="6"/>
  <c r="X16" i="6"/>
  <c r="R16" i="6"/>
  <c r="AG17" i="6"/>
  <c r="AE16" i="6"/>
  <c r="S10" i="6"/>
  <c r="N17" i="6"/>
  <c r="K7" i="1"/>
  <c r="U66" i="6"/>
  <c r="AF66" i="6"/>
  <c r="AA58" i="6"/>
  <c r="AF51" i="6"/>
  <c r="AA51" i="6"/>
  <c r="N45" i="6"/>
  <c r="R38" i="6"/>
  <c r="T17" i="6"/>
  <c r="T65" i="6"/>
  <c r="Y59" i="6"/>
  <c r="C58" i="6"/>
  <c r="Z52" i="6"/>
  <c r="AE44" i="6"/>
  <c r="P38" i="6"/>
  <c r="O17" i="6"/>
  <c r="V66" i="6"/>
  <c r="AC59" i="6"/>
  <c r="R51" i="6"/>
  <c r="AC45" i="6"/>
  <c r="V37" i="6"/>
  <c r="C17" i="6"/>
  <c r="N66" i="6"/>
  <c r="P59" i="6"/>
  <c r="Q52" i="6"/>
  <c r="O51" i="6"/>
  <c r="P44" i="6"/>
  <c r="P17" i="6"/>
  <c r="AG37" i="6"/>
  <c r="Z66" i="6"/>
  <c r="U65" i="6"/>
  <c r="U58" i="6"/>
  <c r="AD52" i="6"/>
  <c r="V51" i="6"/>
  <c r="T45" i="6"/>
  <c r="Y38" i="6"/>
  <c r="Y17" i="6"/>
  <c r="T66" i="6"/>
  <c r="W59" i="6"/>
  <c r="O58" i="6"/>
  <c r="O52" i="6"/>
  <c r="U44" i="6"/>
  <c r="R37" i="6"/>
  <c r="AC37" i="6"/>
  <c r="W66" i="6"/>
  <c r="AG59" i="6"/>
  <c r="X51" i="6"/>
  <c r="D58" i="6"/>
  <c r="F66" i="6"/>
  <c r="D52" i="6"/>
  <c r="F51" i="6"/>
  <c r="E45" i="6"/>
  <c r="F44" i="6"/>
  <c r="E37" i="6"/>
  <c r="E66" i="6"/>
  <c r="E17" i="6"/>
  <c r="F45" i="6"/>
  <c r="E44" i="6"/>
  <c r="E38" i="6"/>
  <c r="E52" i="6"/>
  <c r="E58" i="6"/>
  <c r="D66" i="6"/>
  <c r="F52" i="6"/>
  <c r="D44" i="6"/>
  <c r="E65" i="6"/>
  <c r="Q65" i="6"/>
  <c r="P66" i="6"/>
  <c r="V59" i="6"/>
  <c r="S51" i="6"/>
  <c r="W51" i="6"/>
  <c r="Q44" i="6"/>
  <c r="AC38" i="6"/>
  <c r="AB37" i="6"/>
  <c r="V65" i="6"/>
  <c r="O59" i="6"/>
  <c r="V52" i="6"/>
  <c r="Z44" i="6"/>
  <c r="O37" i="6"/>
  <c r="AD17" i="6"/>
  <c r="C66" i="6"/>
  <c r="O66" i="6"/>
  <c r="AB58" i="6"/>
  <c r="AE51" i="6"/>
  <c r="T44" i="6"/>
  <c r="S44" i="6"/>
  <c r="Z38" i="6"/>
  <c r="AG65" i="6"/>
  <c r="AE66" i="6"/>
  <c r="AF58" i="6"/>
  <c r="U52" i="6"/>
  <c r="W44" i="6"/>
  <c r="AA37" i="6"/>
  <c r="O44" i="6"/>
  <c r="AC66" i="6"/>
  <c r="AD59" i="6"/>
  <c r="N52" i="6"/>
  <c r="AD51" i="6"/>
  <c r="W45" i="6"/>
  <c r="AA38" i="6"/>
  <c r="Q38" i="6"/>
  <c r="AA65" i="6"/>
  <c r="AD58" i="6"/>
  <c r="R52" i="6"/>
  <c r="AD44" i="6"/>
  <c r="AG16" i="6"/>
  <c r="AC65" i="6"/>
  <c r="Q66" i="6"/>
  <c r="R58" i="6"/>
  <c r="AB52" i="6"/>
  <c r="C44" i="6"/>
  <c r="AF45" i="6"/>
  <c r="W37" i="6"/>
  <c r="AC16" i="6"/>
  <c r="AB66" i="6"/>
  <c r="S59" i="6"/>
  <c r="Z58" i="6"/>
  <c r="AA52" i="6"/>
  <c r="V44" i="6"/>
  <c r="T37" i="6"/>
  <c r="N16" i="6"/>
  <c r="X9" i="6"/>
  <c r="V10" i="6"/>
  <c r="U9" i="6"/>
  <c r="AE38" i="6"/>
  <c r="U17" i="6"/>
  <c r="T10" i="6"/>
  <c r="AB10" i="6"/>
  <c r="Q10" i="6"/>
  <c r="K13" i="1"/>
  <c r="O65" i="6"/>
  <c r="R59" i="6"/>
  <c r="Q58" i="6"/>
  <c r="U51" i="6"/>
  <c r="AG44" i="6"/>
  <c r="S37" i="6"/>
  <c r="Y37" i="6"/>
  <c r="Y66" i="6"/>
  <c r="AE65" i="6"/>
  <c r="AF59" i="6"/>
  <c r="C52" i="6"/>
  <c r="P52" i="6"/>
  <c r="X45" i="6"/>
  <c r="Z17" i="6"/>
  <c r="X44" i="6"/>
  <c r="X66" i="6"/>
  <c r="AG58" i="6"/>
  <c r="Y45" i="6"/>
  <c r="X38" i="6"/>
  <c r="V38" i="6"/>
  <c r="Z65" i="6"/>
  <c r="AB65" i="6"/>
  <c r="S58" i="6"/>
  <c r="AB51" i="6"/>
  <c r="AA45" i="6"/>
  <c r="U37" i="6"/>
  <c r="P16" i="6"/>
  <c r="O16" i="6"/>
  <c r="S66" i="6"/>
  <c r="C59" i="6"/>
  <c r="T59" i="6"/>
  <c r="Y51" i="6"/>
  <c r="AC44" i="6"/>
  <c r="AE37" i="6"/>
  <c r="AD37" i="6"/>
  <c r="Y65" i="6"/>
  <c r="AG66" i="6"/>
  <c r="V58" i="6"/>
  <c r="Z51" i="6"/>
  <c r="P51" i="6"/>
  <c r="N44" i="6"/>
  <c r="W17" i="6"/>
  <c r="N65" i="6"/>
  <c r="N59" i="6"/>
  <c r="X58" i="6"/>
  <c r="W52" i="6"/>
  <c r="P45" i="6"/>
  <c r="Z37" i="6"/>
  <c r="S17" i="6"/>
  <c r="AE58" i="6"/>
  <c r="Z59" i="6"/>
  <c r="AF52" i="6"/>
  <c r="R45" i="6"/>
  <c r="AB16" i="6"/>
  <c r="AF17" i="6"/>
  <c r="AA16" i="6"/>
  <c r="AC10" i="6"/>
  <c r="Q9" i="6"/>
  <c r="Z45" i="6"/>
  <c r="AE17" i="6"/>
  <c r="K9" i="1"/>
  <c r="AF9" i="6"/>
  <c r="Z9" i="6"/>
  <c r="Y10" i="6"/>
  <c r="N38" i="6"/>
  <c r="AB17" i="6"/>
  <c r="O10" i="6"/>
  <c r="Q16" i="6"/>
  <c r="U45" i="6"/>
  <c r="C16" i="6"/>
  <c r="AA9" i="6"/>
  <c r="Y9" i="6"/>
  <c r="N10" i="6"/>
  <c r="AG9" i="6"/>
  <c r="AE10" i="6"/>
  <c r="AE9" i="6"/>
  <c r="AD38" i="6"/>
  <c r="N9" i="6"/>
  <c r="AD10" i="6"/>
  <c r="AC9" i="6"/>
  <c r="C38" i="6"/>
  <c r="S9" i="6"/>
  <c r="AD9" i="6"/>
  <c r="AE52" i="6"/>
  <c r="R44" i="6"/>
  <c r="P37" i="6"/>
  <c r="S38" i="6"/>
  <c r="C65" i="6"/>
  <c r="AC58" i="6"/>
  <c r="AC52" i="6"/>
  <c r="AC51" i="6"/>
  <c r="C45" i="6"/>
  <c r="AD45" i="6"/>
  <c r="AC17" i="6"/>
  <c r="V9" i="6"/>
  <c r="K12" i="1"/>
  <c r="K11" i="1"/>
  <c r="AB38" i="6"/>
  <c r="X17" i="6"/>
  <c r="T9" i="6"/>
  <c r="AF16" i="6"/>
  <c r="R9" i="6"/>
  <c r="AF10" i="6"/>
  <c r="W16" i="6"/>
  <c r="P9" i="6"/>
  <c r="W9" i="6"/>
  <c r="P10" i="6"/>
  <c r="U38" i="6"/>
  <c r="U16" i="6"/>
  <c r="K10" i="1"/>
  <c r="K8" i="1"/>
  <c r="AA10" i="6"/>
  <c r="K14" i="1"/>
  <c r="R10" i="6"/>
  <c r="W10" i="6"/>
  <c r="AD16" i="6"/>
  <c r="Z10" i="6"/>
  <c r="V16" i="6"/>
  <c r="O9" i="6"/>
  <c r="Z16" i="6"/>
  <c r="Y16" i="6"/>
  <c r="AG10" i="6"/>
  <c r="V17" i="6"/>
  <c r="U10" i="6"/>
  <c r="K15" i="1"/>
  <c r="Q17" i="6"/>
  <c r="X10" i="6"/>
  <c r="C10" i="6"/>
  <c r="K16" i="1"/>
  <c r="AH9" i="6" l="1"/>
  <c r="D4" i="18" s="1"/>
  <c r="AH37" i="6"/>
  <c r="AH10" i="6"/>
  <c r="D5" i="18" s="1"/>
  <c r="C12" i="6"/>
  <c r="V19" i="6"/>
  <c r="V18" i="6"/>
  <c r="V11" i="6"/>
  <c r="AH11" i="6" s="1"/>
  <c r="C47" i="6"/>
  <c r="AH45" i="6"/>
  <c r="AI45" i="6" s="1"/>
  <c r="C67" i="6"/>
  <c r="AH65" i="6"/>
  <c r="C40" i="6"/>
  <c r="AH38" i="6"/>
  <c r="AI38" i="6" s="1"/>
  <c r="AH16" i="6"/>
  <c r="D11" i="18" s="1"/>
  <c r="C18" i="6"/>
  <c r="V60" i="6"/>
  <c r="AH59" i="6"/>
  <c r="AI59" i="6" s="1"/>
  <c r="C61" i="6"/>
  <c r="V40" i="6"/>
  <c r="AH52" i="6"/>
  <c r="AI52" i="6" s="1"/>
  <c r="C54" i="6"/>
  <c r="V12" i="6"/>
  <c r="V46" i="6"/>
  <c r="AH44" i="6"/>
  <c r="C46" i="6"/>
  <c r="C68" i="6"/>
  <c r="AH66" i="6"/>
  <c r="AI66" i="6" s="1"/>
  <c r="V54" i="6"/>
  <c r="V67" i="6"/>
  <c r="V61" i="6"/>
  <c r="AH61" i="6" s="1"/>
  <c r="AI61" i="6" s="1"/>
  <c r="V53" i="6"/>
  <c r="C19" i="6"/>
  <c r="AH17" i="6"/>
  <c r="AI17" i="6" s="1"/>
  <c r="V39" i="6"/>
  <c r="AH39" i="6" s="1"/>
  <c r="AJ39" i="6" s="1"/>
  <c r="V68" i="6"/>
  <c r="AH58" i="6"/>
  <c r="C60" i="6"/>
  <c r="V47" i="6"/>
  <c r="AH51" i="6"/>
  <c r="C53" i="6"/>
  <c r="D12" i="18"/>
  <c r="M17" i="1"/>
  <c r="O17" i="1" s="1"/>
  <c r="K17" i="1"/>
  <c r="AI10" i="6" l="1"/>
  <c r="AH40" i="6"/>
  <c r="AI40" i="6" s="1"/>
  <c r="AH60" i="6"/>
  <c r="AJ60" i="6" s="1"/>
  <c r="AH53" i="6"/>
  <c r="AJ53" i="6" s="1"/>
  <c r="AH67" i="6"/>
  <c r="AJ67" i="6" s="1"/>
  <c r="AH54" i="6"/>
  <c r="AI54" i="6" s="1"/>
  <c r="AH46" i="6"/>
  <c r="AJ46" i="6" s="1"/>
  <c r="AH19" i="6"/>
  <c r="AI19" i="6" s="1"/>
  <c r="AH68" i="6"/>
  <c r="AI68" i="6" s="1"/>
  <c r="AH47" i="6"/>
  <c r="AI47" i="6" s="1"/>
  <c r="AH12" i="6"/>
  <c r="AH18" i="6"/>
  <c r="AJ11" i="6"/>
  <c r="D6" i="18"/>
  <c r="M18" i="1"/>
  <c r="O18" i="1" s="1"/>
  <c r="K18" i="1"/>
  <c r="AI12" i="6" l="1"/>
  <c r="D7" i="18"/>
  <c r="AJ18" i="6"/>
  <c r="D13" i="18"/>
  <c r="M19" i="1"/>
  <c r="O19" i="1" s="1"/>
  <c r="K19" i="1"/>
  <c r="M20" i="1" l="1"/>
  <c r="O20" i="1" s="1"/>
  <c r="K20" i="1"/>
  <c r="M21" i="1" l="1"/>
  <c r="O21" i="1" s="1"/>
  <c r="K21" i="1"/>
  <c r="M22" i="1" l="1"/>
  <c r="O22" i="1" s="1"/>
  <c r="K22" i="1"/>
  <c r="M23" i="1" l="1"/>
  <c r="O23" i="1" s="1"/>
  <c r="K23" i="1"/>
  <c r="M24" i="1" l="1"/>
  <c r="O24" i="1" s="1"/>
  <c r="K24" i="1"/>
  <c r="M25" i="1" l="1"/>
  <c r="O25" i="1" s="1"/>
  <c r="K25" i="1"/>
  <c r="M26" i="1" l="1"/>
  <c r="O26" i="1" s="1"/>
  <c r="K26" i="1"/>
  <c r="M27" i="1" l="1"/>
  <c r="O27" i="1" s="1"/>
  <c r="K27" i="1"/>
  <c r="M28" i="1" l="1"/>
  <c r="O28" i="1" s="1"/>
  <c r="K28" i="1"/>
  <c r="M29" i="1" l="1"/>
  <c r="O29" i="1" s="1"/>
  <c r="K29" i="1"/>
  <c r="M30" i="1" l="1"/>
  <c r="O30" i="1" s="1"/>
  <c r="K30" i="1"/>
  <c r="M31" i="1" l="1"/>
  <c r="O31" i="1" s="1"/>
  <c r="K31" i="1"/>
  <c r="M32" i="1" l="1"/>
  <c r="O32" i="1" s="1"/>
  <c r="K32" i="1"/>
  <c r="M33" i="1" l="1"/>
  <c r="O33" i="1" s="1"/>
  <c r="K33" i="1"/>
  <c r="M34" i="1" l="1"/>
  <c r="O34" i="1" s="1"/>
  <c r="K34" i="1"/>
  <c r="M35" i="1" l="1"/>
  <c r="O35" i="1" s="1"/>
  <c r="K35" i="1"/>
  <c r="M36" i="1" l="1"/>
  <c r="O36" i="1" s="1"/>
  <c r="K36" i="1"/>
  <c r="M37" i="1" l="1"/>
  <c r="O37" i="1" s="1"/>
  <c r="K37" i="1"/>
  <c r="M38" i="1" l="1"/>
  <c r="O38" i="1" s="1"/>
  <c r="K38" i="1"/>
  <c r="M39" i="1" l="1"/>
  <c r="O39" i="1" s="1"/>
  <c r="K39" i="1"/>
  <c r="M40" i="1" l="1"/>
  <c r="O40" i="1" s="1"/>
  <c r="K40" i="1"/>
  <c r="M41" i="1" l="1"/>
  <c r="O41" i="1" s="1"/>
  <c r="K41" i="1"/>
  <c r="M42" i="1" l="1"/>
  <c r="O42" i="1" s="1"/>
  <c r="K42" i="1"/>
  <c r="M43" i="1" l="1"/>
  <c r="O43" i="1" s="1"/>
  <c r="K43" i="1"/>
  <c r="M44" i="1" l="1"/>
  <c r="O44" i="1" s="1"/>
  <c r="K44" i="1"/>
  <c r="M45" i="1" l="1"/>
  <c r="O45" i="1" s="1"/>
  <c r="K45" i="1"/>
  <c r="M46" i="1" l="1"/>
  <c r="O46" i="1" s="1"/>
  <c r="K46" i="1"/>
  <c r="M47" i="1" l="1"/>
  <c r="O47" i="1" s="1"/>
  <c r="K47" i="1"/>
  <c r="M48" i="1" l="1"/>
  <c r="O48" i="1" s="1"/>
  <c r="K48" i="1"/>
  <c r="M49" i="1" l="1"/>
  <c r="O49" i="1" s="1"/>
  <c r="K49" i="1"/>
  <c r="M50" i="1" l="1"/>
  <c r="O50" i="1" s="1"/>
  <c r="K50" i="1"/>
  <c r="M51" i="1" l="1"/>
  <c r="O51" i="1" s="1"/>
  <c r="K51" i="1"/>
  <c r="M52" i="1" l="1"/>
  <c r="O52" i="1" s="1"/>
  <c r="K52" i="1"/>
  <c r="M53" i="1" l="1"/>
  <c r="O53" i="1" s="1"/>
  <c r="K53" i="1"/>
  <c r="M54" i="1" l="1"/>
  <c r="O54" i="1" s="1"/>
  <c r="K54" i="1"/>
  <c r="M55" i="1" l="1"/>
  <c r="K55" i="1"/>
  <c r="M56" i="1" l="1"/>
  <c r="M57" i="1" s="1"/>
  <c r="O57" i="1" s="1"/>
  <c r="O55" i="1"/>
  <c r="K56" i="1"/>
  <c r="K57" i="1"/>
  <c r="O56" i="1" l="1"/>
  <c r="M58" i="1"/>
  <c r="O58" i="1" s="1"/>
  <c r="K58" i="1"/>
  <c r="M59" i="1" l="1"/>
  <c r="M60" i="1"/>
  <c r="K59" i="1"/>
  <c r="O59" i="1" l="1"/>
  <c r="K60" i="1"/>
</calcChain>
</file>

<file path=xl/sharedStrings.xml><?xml version="1.0" encoding="utf-8"?>
<sst xmlns="http://schemas.openxmlformats.org/spreadsheetml/2006/main" count="521" uniqueCount="73">
  <si>
    <t>Mois</t>
  </si>
  <si>
    <t>Janvier</t>
  </si>
  <si>
    <t>Année</t>
  </si>
  <si>
    <t>LISTE DES AGENTS</t>
  </si>
  <si>
    <t>Prénoms et NOM</t>
  </si>
  <si>
    <t>Matricule</t>
  </si>
  <si>
    <t>TABLEAU DE QUART</t>
  </si>
  <si>
    <t>H.fin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</si>
  <si>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</si>
  <si>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</si>
  <si>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</si>
  <si>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</si>
  <si>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</si>
  <si>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</si>
  <si>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</si>
  <si>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</si>
  <si>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</si>
  <si>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</si>
  <si>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</si>
  <si>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</si>
  <si>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</si>
  <si>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</si>
  <si>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</si>
  <si>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</si>
  <si>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</si>
  <si>
    <t>X</t>
  </si>
  <si>
    <t>N°matr.</t>
  </si>
  <si>
    <t>TOTAL</t>
  </si>
  <si>
    <t>H.N</t>
  </si>
  <si>
    <t>HS</t>
  </si>
  <si>
    <t>Jours fériés</t>
  </si>
  <si>
    <t>JFHDJ</t>
  </si>
  <si>
    <t>JFHDN</t>
  </si>
  <si>
    <t>jours fériés</t>
  </si>
  <si>
    <t>Liste des agents par équipes</t>
  </si>
  <si>
    <t>Equipe 1</t>
  </si>
  <si>
    <t>Equipe 2</t>
  </si>
  <si>
    <t>Equipe 3</t>
  </si>
  <si>
    <t>Equipe 4</t>
  </si>
  <si>
    <t>Equipe 5</t>
  </si>
  <si>
    <t>Equipe 6</t>
  </si>
  <si>
    <t>agent1</t>
  </si>
  <si>
    <t>agent2</t>
  </si>
  <si>
    <t>agent5</t>
  </si>
  <si>
    <t>agent6</t>
  </si>
  <si>
    <t>agent7</t>
  </si>
  <si>
    <t>agant8</t>
  </si>
  <si>
    <t>Agents</t>
  </si>
  <si>
    <t>depart</t>
  </si>
  <si>
    <t>retour</t>
  </si>
  <si>
    <t>Noms et Prénoms</t>
  </si>
  <si>
    <t>Matricules</t>
  </si>
  <si>
    <t>HTT</t>
  </si>
  <si>
    <t>HNN</t>
  </si>
  <si>
    <t>Agent 1</t>
  </si>
  <si>
    <t>Agent2</t>
  </si>
  <si>
    <t>Agent 3</t>
  </si>
  <si>
    <t>Agent 4</t>
  </si>
  <si>
    <t>Agent 5</t>
  </si>
  <si>
    <t>Agent 6</t>
  </si>
  <si>
    <t>Agent 7</t>
  </si>
  <si>
    <t>Agent 8</t>
  </si>
  <si>
    <t>Agent 9</t>
  </si>
  <si>
    <t>agent3</t>
  </si>
  <si>
    <t>erere</t>
  </si>
  <si>
    <t>ht</t>
  </si>
  <si>
    <t>mljh</t>
  </si>
  <si>
    <t>ggggg</t>
  </si>
  <si>
    <t>Heures travaillées</t>
  </si>
  <si>
    <t>Heure de nuit</t>
  </si>
  <si>
    <t>Heure de Jour férié</t>
  </si>
  <si>
    <t>Heures de nuit fériée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</si>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</sst>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  <numFmt numFmtId="169" formatCode="dd"/>
    <numFmt numFmtId="170" formatCode="h"/>
    <numFmt numFmtId="171" formatCode="[hh]"/>
  </numFmts>
  <fonts count="3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rgb="FF000000"/>
      <name val="Berlin Sans FB Demi"/>
      <family val="2"/>
    </font>
    <font>
      <b/>
      <sz val="12"/>
      <color rgb="FF000000"/>
      <name val="Aharoni"/>
      <charset val="177"/>
    </font>
    <font>
      <sz val="12"/>
      <color rgb="FF000000"/>
      <name val="Berlin Sans FB Demi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/>
      <diagonal/>
    </border>
    <border>
      <left style="thin">
        <color theme="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/>
      </right>
      <top style="medium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>
      <protection locked="0"/>
    </xf>
  </cellStyleXfs>
  <cellXfs count="14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21" fillId="0" borderId="17" xfId="1" applyFont="1" applyFill="1" applyBorder="1" applyAlignment="1" applyProtection="1">
      <alignment horizontal="center"/>
    </xf>
    <xf numFmtId="0" fontId="21" fillId="0" borderId="18" xfId="1" applyFont="1" applyFill="1" applyBorder="1" applyAlignment="1" applyProtection="1">
      <alignment horizontal="center"/>
    </xf>
    <xf numFmtId="169" fontId="21" fillId="0" borderId="19" xfId="1" applyNumberFormat="1" applyFont="1" applyFill="1" applyBorder="1" applyAlignment="1" applyProtection="1">
      <alignment horizontal="center"/>
    </xf>
    <xf numFmtId="0" fontId="21" fillId="0" borderId="23" xfId="1" applyFont="1" applyFill="1" applyBorder="1" applyAlignment="1" applyProtection="1"/>
    <xf numFmtId="0" fontId="22" fillId="0" borderId="24" xfId="1" applyFont="1" applyFill="1" applyBorder="1" applyAlignment="1" applyProtection="1"/>
    <xf numFmtId="0" fontId="22" fillId="0" borderId="25" xfId="1" applyFont="1" applyFill="1" applyBorder="1" applyAlignment="1" applyProtection="1"/>
    <xf numFmtId="0" fontId="22" fillId="0" borderId="26" xfId="1" applyFont="1" applyFill="1" applyBorder="1" applyAlignment="1" applyProtection="1"/>
    <xf numFmtId="0" fontId="23" fillId="0" borderId="26" xfId="1" applyFont="1" applyFill="1" applyBorder="1" applyAlignment="1" applyProtection="1"/>
    <xf numFmtId="0" fontId="22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/>
    <xf numFmtId="0" fontId="22" fillId="0" borderId="30" xfId="1" applyFont="1" applyFill="1" applyBorder="1" applyAlignment="1" applyProtection="1"/>
    <xf numFmtId="0" fontId="22" fillId="0" borderId="7" xfId="1" applyFont="1" applyFill="1" applyBorder="1" applyAlignment="1" applyProtection="1"/>
    <xf numFmtId="0" fontId="22" fillId="0" borderId="1" xfId="1" applyFont="1" applyFill="1" applyBorder="1" applyAlignment="1" applyProtection="1"/>
    <xf numFmtId="0" fontId="22" fillId="10" borderId="1" xfId="1" applyFont="1" applyFill="1" applyBorder="1" applyAlignment="1" applyProtection="1"/>
    <xf numFmtId="0" fontId="24" fillId="0" borderId="1" xfId="1" applyFont="1" applyFill="1" applyBorder="1" applyAlignment="1" applyProtection="1"/>
    <xf numFmtId="14" fontId="0" fillId="0" borderId="0" xfId="0" applyNumberFormat="1"/>
    <xf numFmtId="171" fontId="25" fillId="12" borderId="35" xfId="1" applyNumberFormat="1" applyFont="1" applyFill="1" applyBorder="1" applyAlignment="1" applyProtection="1"/>
    <xf numFmtId="170" fontId="25" fillId="0" borderId="35" xfId="1" applyNumberFormat="1" applyFont="1" applyBorder="1" applyAlignment="1" applyProtection="1"/>
    <xf numFmtId="170" fontId="25" fillId="12" borderId="35" xfId="1" applyNumberFormat="1" applyFont="1" applyFill="1" applyBorder="1" applyAlignment="1" applyProtection="1"/>
    <xf numFmtId="171" fontId="29" fillId="0" borderId="0" xfId="0" applyNumberFormat="1" applyFont="1"/>
    <xf numFmtId="171" fontId="21" fillId="0" borderId="20" xfId="1" applyNumberFormat="1" applyFont="1" applyFill="1" applyBorder="1" applyAlignment="1" applyProtection="1">
      <alignment horizontal="center"/>
    </xf>
    <xf numFmtId="171" fontId="21" fillId="0" borderId="21" xfId="1" applyNumberFormat="1" applyFont="1" applyFill="1" applyBorder="1" applyAlignment="1" applyProtection="1">
      <alignment horizontal="center"/>
    </xf>
    <xf numFmtId="171" fontId="21" fillId="0" borderId="22" xfId="1" applyNumberFormat="1" applyFont="1" applyFill="1" applyBorder="1" applyAlignment="1" applyProtection="1">
      <alignment horizontal="center"/>
    </xf>
    <xf numFmtId="171" fontId="21" fillId="0" borderId="28" xfId="1" applyNumberFormat="1" applyFont="1" applyFill="1" applyBorder="1" applyAlignment="1" applyProtection="1">
      <alignment horizontal="center"/>
    </xf>
    <xf numFmtId="171" fontId="21" fillId="0" borderId="29" xfId="1" applyNumberFormat="1" applyFont="1" applyFill="1" applyBorder="1" applyAlignment="1" applyProtection="1">
      <alignment horizontal="center"/>
    </xf>
    <xf numFmtId="171" fontId="21" fillId="0" borderId="32" xfId="1" applyNumberFormat="1" applyFont="1" applyFill="1" applyBorder="1" applyAlignment="1" applyProtection="1">
      <alignment horizontal="center"/>
    </xf>
    <xf numFmtId="171" fontId="21" fillId="0" borderId="33" xfId="1" applyNumberFormat="1" applyFont="1" applyFill="1" applyBorder="1" applyAlignment="1" applyProtection="1">
      <alignment horizontal="center"/>
    </xf>
    <xf numFmtId="171" fontId="26" fillId="0" borderId="34" xfId="1" applyNumberFormat="1" applyFont="1" applyBorder="1" applyAlignment="1" applyProtection="1">
      <alignment horizontal="center"/>
    </xf>
    <xf numFmtId="171" fontId="26" fillId="12" borderId="34" xfId="1" applyNumberFormat="1" applyFont="1" applyFill="1" applyBorder="1" applyAlignment="1" applyProtection="1">
      <alignment horizontal="center"/>
    </xf>
    <xf numFmtId="0" fontId="22" fillId="12" borderId="36" xfId="1" applyNumberFormat="1" applyFont="1" applyFill="1" applyBorder="1" applyAlignment="1" applyProtection="1"/>
    <xf numFmtId="171" fontId="22" fillId="12" borderId="36" xfId="1" applyNumberFormat="1" applyFont="1" applyFill="1" applyBorder="1" applyAlignment="1" applyProtection="1"/>
    <xf numFmtId="171" fontId="21" fillId="12" borderId="36" xfId="1" applyNumberFormat="1" applyFont="1" applyFill="1" applyBorder="1" applyAlignment="1" applyProtection="1"/>
    <xf numFmtId="0" fontId="21" fillId="12" borderId="36" xfId="1" applyNumberFormat="1" applyFont="1" applyFill="1" applyBorder="1" applyAlignment="1" applyProtection="1"/>
    <xf numFmtId="0" fontId="24" fillId="12" borderId="36" xfId="1" applyNumberFormat="1" applyFont="1" applyFill="1" applyBorder="1" applyAlignment="1" applyProtection="1"/>
    <xf numFmtId="171" fontId="21" fillId="12" borderId="36" xfId="1" applyNumberFormat="1" applyFont="1" applyFill="1" applyBorder="1" applyAlignment="1" applyProtection="1">
      <alignment horizontal="center"/>
    </xf>
    <xf numFmtId="171" fontId="21" fillId="12" borderId="37" xfId="1" applyNumberFormat="1" applyFont="1" applyFill="1" applyBorder="1" applyAlignment="1" applyProtection="1">
      <alignment horizontal="center"/>
    </xf>
    <xf numFmtId="171" fontId="28" fillId="0" borderId="38" xfId="0" applyNumberFormat="1" applyFont="1" applyBorder="1" applyAlignment="1">
      <alignment vertical="center"/>
    </xf>
    <xf numFmtId="171" fontId="28" fillId="0" borderId="39" xfId="0" applyNumberFormat="1" applyFont="1" applyBorder="1" applyAlignment="1">
      <alignment vertical="center"/>
    </xf>
    <xf numFmtId="171" fontId="26" fillId="0" borderId="40" xfId="1" applyNumberFormat="1" applyFont="1" applyBorder="1" applyAlignment="1" applyProtection="1">
      <alignment horizontal="center"/>
    </xf>
    <xf numFmtId="171" fontId="26" fillId="0" borderId="41" xfId="1" applyNumberFormat="1" applyFont="1" applyBorder="1" applyAlignment="1" applyProtection="1">
      <alignment horizontal="center"/>
    </xf>
    <xf numFmtId="171" fontId="25" fillId="12" borderId="42" xfId="1" applyNumberFormat="1" applyFont="1" applyFill="1" applyBorder="1" applyAlignment="1" applyProtection="1"/>
    <xf numFmtId="171" fontId="26" fillId="12" borderId="43" xfId="1" applyNumberFormat="1" applyFont="1" applyFill="1" applyBorder="1" applyAlignment="1" applyProtection="1">
      <alignment horizontal="center"/>
    </xf>
    <xf numFmtId="170" fontId="25" fillId="0" borderId="42" xfId="1" applyNumberFormat="1" applyFont="1" applyBorder="1" applyAlignment="1" applyProtection="1"/>
    <xf numFmtId="171" fontId="26" fillId="0" borderId="43" xfId="1" applyNumberFormat="1" applyFont="1" applyBorder="1" applyAlignment="1" applyProtection="1">
      <alignment horizontal="center"/>
    </xf>
    <xf numFmtId="170" fontId="25" fillId="12" borderId="42" xfId="1" applyNumberFormat="1" applyFont="1" applyFill="1" applyBorder="1" applyAlignment="1" applyProtection="1"/>
    <xf numFmtId="0" fontId="25" fillId="0" borderId="44" xfId="1" applyNumberFormat="1" applyFont="1" applyBorder="1" applyAlignment="1" applyProtection="1"/>
    <xf numFmtId="0" fontId="25" fillId="0" borderId="45" xfId="1" applyNumberFormat="1" applyFont="1" applyBorder="1" applyAlignment="1" applyProtection="1"/>
    <xf numFmtId="171" fontId="26" fillId="0" borderId="46" xfId="1" applyNumberFormat="1" applyFont="1" applyBorder="1" applyAlignment="1" applyProtection="1">
      <alignment horizontal="center"/>
    </xf>
    <xf numFmtId="171" fontId="26" fillId="0" borderId="47" xfId="1" applyNumberFormat="1" applyFont="1" applyBorder="1" applyAlignment="1" applyProtection="1">
      <alignment horizontal="center"/>
    </xf>
    <xf numFmtId="171" fontId="0" fillId="0" borderId="0" xfId="0" applyNumberFormat="1" applyFont="1" applyAlignment="1">
      <alignment horizontal="center"/>
    </xf>
    <xf numFmtId="171" fontId="29" fillId="0" borderId="0" xfId="0" applyNumberFormat="1" applyFont="1" applyAlignment="1">
      <alignment horizontal="center"/>
    </xf>
    <xf numFmtId="171" fontId="21" fillId="0" borderId="27" xfId="1" applyNumberFormat="1" applyFont="1" applyFill="1" applyBorder="1" applyAlignment="1" applyProtection="1">
      <alignment horizontal="center"/>
    </xf>
    <xf numFmtId="171" fontId="21" fillId="0" borderId="31" xfId="1" applyNumberFormat="1" applyFont="1" applyFill="1" applyBorder="1" applyAlignment="1" applyProtection="1">
      <alignment horizontal="center"/>
    </xf>
    <xf numFmtId="171" fontId="0" fillId="0" borderId="0" xfId="0" applyNumberFormat="1"/>
    <xf numFmtId="3" fontId="21" fillId="12" borderId="48" xfId="1" applyNumberFormat="1" applyFont="1" applyFill="1" applyBorder="1" applyAlignment="1" applyProtection="1"/>
    <xf numFmtId="0" fontId="22" fillId="0" borderId="32" xfId="1" applyNumberFormat="1" applyFont="1" applyBorder="1" applyAlignment="1" applyProtection="1"/>
    <xf numFmtId="0" fontId="22" fillId="12" borderId="32" xfId="1" applyNumberFormat="1" applyFont="1" applyFill="1" applyBorder="1" applyAlignment="1" applyProtection="1"/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0" fillId="0" borderId="0" xfId="0" applyFill="1" applyBorder="1"/>
    <xf numFmtId="0" fontId="21" fillId="0" borderId="49" xfId="1" applyFont="1" applyFill="1" applyBorder="1" applyProtection="1"/>
    <xf numFmtId="0" fontId="3" fillId="9" borderId="1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11" borderId="2" xfId="0" applyFont="1" applyFill="1" applyBorder="1" applyAlignment="1">
      <alignment horizontal="center"/>
    </xf>
    <xf numFmtId="0" fontId="27" fillId="11" borderId="3" xfId="0" applyFont="1" applyFill="1" applyBorder="1" applyAlignment="1">
      <alignment horizontal="center"/>
    </xf>
    <xf numFmtId="0" fontId="27" fillId="11" borderId="4" xfId="0" applyFont="1" applyFill="1" applyBorder="1" applyAlignment="1">
      <alignment horizont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  <xf numFmtId="0" fontId="0" fillId="0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9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0</xdr:row>
          <xdr:rowOff>85725</xdr:rowOff>
        </xdr:from>
        <xdr:to>
          <xdr:col>7</xdr:col>
          <xdr:colOff>0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2</xdr:row>
          <xdr:rowOff>57150</xdr:rowOff>
        </xdr:from>
        <xdr:to>
          <xdr:col>10</xdr:col>
          <xdr:colOff>428625</xdr:colOff>
          <xdr:row>4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Berlin Sans FB Demi"/>
                </a:rPr>
                <a:t>QUART PAR AGENT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190500</xdr:colOff>
          <xdr:row>1</xdr:row>
          <xdr:rowOff>104775</xdr:rowOff>
        </xdr:from>
        <xdr:to>
          <xdr:col>32</xdr:col>
          <xdr:colOff>381000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Berlin Sans FB Demi"/>
                </a:rPr>
                <a:t>CALCUL DES HEURES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Liste_agents" displayName="Liste_agents" ref="B8:E15" totalsRowShown="0">
  <autoFilter ref="B8:E15"/>
  <tableColumns count="4">
    <tableColumn id="1" name="Prénoms et NOM"/>
    <tableColumn id="7" name="Matricule" dataDxfId="91"/>
    <tableColumn id="3" name="R. en cours" dataDxfId="90"/>
    <tableColumn id="4" name="Modif." dataDxfId="8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6:G9" totalsRowShown="0">
  <autoFilter ref="B6:G9"/>
  <tableColumns count="6">
    <tableColumn id="1" name="Equipe 1"/>
    <tableColumn id="2" name="Equipe 2"/>
    <tableColumn id="3" name="Equipe 3"/>
    <tableColumn id="4" name="Equipe 4"/>
    <tableColumn id="5" name="Equipe 5"/>
    <tableColumn id="6" name="Equipe 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A1:C7" totalsRowShown="0">
  <autoFilter ref="A1:C7"/>
  <tableColumns count="3">
    <tableColumn id="1" name="Agents" dataDxfId="88">
      <calculatedColumnFormula>EQUIPE!B7</calculatedColumnFormula>
    </tableColumn>
    <tableColumn id="2" name="depart"/>
    <tableColumn id="3" name="reto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ays_off" displayName="Days_off" ref="A1:A5" totalsRowShown="0">
  <autoFilter ref="A1:A5"/>
  <tableColumns count="1">
    <tableColumn id="1" name="jours férié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B3:G13" totalsRowShown="0">
  <autoFilter ref="B3:G13"/>
  <tableColumns count="6">
    <tableColumn id="1" name="Noms et Prénoms"/>
    <tableColumn id="2" name="Matricules"/>
    <tableColumn id="3" name="HTT" dataDxfId="3">
      <calculatedColumnFormula>HEURES!AH9</calculatedColumnFormula>
    </tableColumn>
    <tableColumn id="4" name="HNN" dataDxfId="2"/>
    <tableColumn id="5" name="JFHDJ" dataDxfId="1"/>
    <tableColumn id="6" name="JFHD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zoomScaleNormal="100" workbookViewId="0">
      <selection activeCell="AC17" sqref="AC17"/>
    </sheetView>
  </sheetViews>
  <sheetFormatPr baseColWidth="10" defaultColWidth="11.42578125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12.85546875" style="2" bestFit="1" customWidth="1"/>
    <col min="5" max="5" width="10.7109375" style="2" bestFit="1" customWidth="1"/>
    <col min="6" max="7" width="7.85546875" style="2" bestFit="1" customWidth="1"/>
    <col min="8" max="8" width="11.42578125" style="2" customWidth="1"/>
    <col min="9" max="9" width="11.42578125" style="2"/>
    <col min="10" max="11" width="0" style="2" hidden="1" customWidth="1"/>
    <col min="12" max="12" width="10.7109375" style="2" hidden="1" customWidth="1"/>
    <col min="13" max="15" width="5.5703125" style="2" hidden="1" customWidth="1"/>
    <col min="16" max="27" width="0" style="2" hidden="1" customWidth="1"/>
    <col min="28" max="16384" width="11.42578125" style="2"/>
  </cols>
  <sheetData>
    <row r="1" spans="1:26" x14ac:dyDescent="0.25">
      <c r="A1" s="1"/>
      <c r="H1" s="56" t="s">
        <v>2</v>
      </c>
      <c r="I1" s="55">
        <v>2018</v>
      </c>
    </row>
    <row r="2" spans="1:26" x14ac:dyDescent="0.25">
      <c r="E2" s="3"/>
      <c r="F2" s="3"/>
      <c r="H2" s="57" t="s">
        <v>0</v>
      </c>
      <c r="I2" s="55" t="s">
        <v>1</v>
      </c>
    </row>
    <row r="3" spans="1:26" x14ac:dyDescent="0.25">
      <c r="B3" s="3"/>
      <c r="C3" s="3"/>
      <c r="E3" s="5"/>
      <c r="H3" s="4"/>
    </row>
    <row r="4" spans="1:26" x14ac:dyDescent="0.25">
      <c r="H4" s="3"/>
    </row>
    <row r="5" spans="1:26" x14ac:dyDescent="0.25">
      <c r="I5" s="58"/>
      <c r="J5" s="58"/>
    </row>
    <row r="6" spans="1:26" ht="21" x14ac:dyDescent="0.25">
      <c r="B6" s="6" t="s">
        <v>3</v>
      </c>
      <c r="C6" s="3"/>
      <c r="D6" s="7"/>
      <c r="K6" s="132" t="s">
        <v>22</v>
      </c>
      <c r="L6" s="132"/>
      <c r="M6" s="60" t="s">
        <v>9</v>
      </c>
      <c r="N6" s="60" t="s">
        <v>10</v>
      </c>
      <c r="O6" s="60" t="s">
        <v>0</v>
      </c>
    </row>
    <row r="7" spans="1:26" x14ac:dyDescent="0.25">
      <c r="D7" s="19"/>
      <c r="E7" s="19"/>
      <c r="F7" s="19"/>
      <c r="G7" s="19"/>
      <c r="K7" s="134" t="str">
        <f ca="1">DATESSEM($I$1,M7)</f>
        <v>01-janv au 07-janv 2018</v>
      </c>
      <c r="L7" s="134"/>
      <c r="M7" s="61">
        <f ca="1">NSEMAN(DATE(I1,1,1))</f>
        <v>1</v>
      </c>
      <c r="N7" s="62">
        <v>5</v>
      </c>
      <c r="O7" s="63" t="str">
        <f ca="1">IFERROR(OFFSET($Z$6,MATCH(M7,$Y$7:$Y$18,0),),"")</f>
        <v>Janvier</v>
      </c>
      <c r="Y7" s="2">
        <f ca="1">NSEMMOIS($I$1,ROW(1:1))</f>
        <v>1</v>
      </c>
      <c r="Z7" s="2" t="s">
        <v>1</v>
      </c>
    </row>
    <row r="8" spans="1:26" x14ac:dyDescent="0.25">
      <c r="B8" s="3" t="s">
        <v>4</v>
      </c>
      <c r="C8" s="3" t="s">
        <v>5</v>
      </c>
      <c r="D8" s="8" t="s">
        <v>23</v>
      </c>
      <c r="E8" s="8" t="s">
        <v>24</v>
      </c>
      <c r="K8" s="133" t="str">
        <f t="shared" ref="K8:K21" ca="1" si="0">DATESSEM($I$1,M8)</f>
        <v>08-janv au 14-janv 2018</v>
      </c>
      <c r="L8" s="133"/>
      <c r="M8" s="64">
        <f ca="1">M7+1</f>
        <v>2</v>
      </c>
      <c r="N8" s="64">
        <v>5</v>
      </c>
      <c r="O8" s="65" t="str">
        <f t="shared" ref="O8:O59" ca="1" si="1">IFERROR(OFFSET($Z$6,MATCH(M8,$Y$7:$Y$18,0),),"")</f>
        <v/>
      </c>
      <c r="Y8" s="2">
        <f t="shared" ref="Y8:Y18" ca="1" si="2">NSEMMOIS($I$1,ROW(2:2))</f>
        <v>5</v>
      </c>
      <c r="Z8" s="2" t="s">
        <v>11</v>
      </c>
    </row>
    <row r="9" spans="1:26" x14ac:dyDescent="0.25">
      <c r="B9" s="3" t="s">
        <v>35</v>
      </c>
      <c r="C9" s="3">
        <v>21356</v>
      </c>
      <c r="D9" s="9">
        <v>1</v>
      </c>
      <c r="E9" s="10"/>
      <c r="K9" s="133" t="str">
        <f t="shared" ca="1" si="0"/>
        <v>15-janv au 21-janv 2018</v>
      </c>
      <c r="L9" s="133"/>
      <c r="M9" s="64">
        <f t="shared" ref="M9:M59" ca="1" si="3">M8+1</f>
        <v>3</v>
      </c>
      <c r="N9" s="64">
        <v>5</v>
      </c>
      <c r="O9" s="65" t="str">
        <f t="shared" ca="1" si="1"/>
        <v/>
      </c>
      <c r="Y9" s="2">
        <f t="shared" ca="1" si="2"/>
        <v>9</v>
      </c>
      <c r="Z9" s="2" t="s">
        <v>12</v>
      </c>
    </row>
    <row r="10" spans="1:26" x14ac:dyDescent="0.25">
      <c r="B10" s="3" t="s">
        <v>36</v>
      </c>
      <c r="C10" s="3">
        <v>32512</v>
      </c>
      <c r="D10" s="9">
        <v>2</v>
      </c>
      <c r="E10" s="9"/>
      <c r="K10" s="133" t="str">
        <f t="shared" ca="1" si="0"/>
        <v>22-janv au 28-janv 2018</v>
      </c>
      <c r="L10" s="133"/>
      <c r="M10" s="64">
        <f t="shared" ca="1" si="3"/>
        <v>4</v>
      </c>
      <c r="N10" s="64">
        <v>5</v>
      </c>
      <c r="O10" s="65" t="str">
        <f t="shared" ca="1" si="1"/>
        <v/>
      </c>
      <c r="Y10" s="2">
        <f t="shared" ca="1" si="2"/>
        <v>13</v>
      </c>
      <c r="Z10" s="2" t="s">
        <v>13</v>
      </c>
    </row>
    <row r="11" spans="1:26" x14ac:dyDescent="0.25">
      <c r="B11" s="3" t="s">
        <v>37</v>
      </c>
      <c r="C11" s="3">
        <v>25635</v>
      </c>
      <c r="D11" s="9">
        <v>3</v>
      </c>
      <c r="E11" s="10"/>
      <c r="K11" s="133" t="str">
        <f t="shared" ca="1" si="0"/>
        <v>29-janv au 04-févr 2018</v>
      </c>
      <c r="L11" s="133"/>
      <c r="M11" s="64">
        <f t="shared" ca="1" si="3"/>
        <v>5</v>
      </c>
      <c r="N11" s="64">
        <v>5</v>
      </c>
      <c r="O11" s="65" t="str">
        <f t="shared" ca="1" si="1"/>
        <v>Février</v>
      </c>
      <c r="Y11" s="2">
        <f t="shared" ca="1" si="2"/>
        <v>18</v>
      </c>
      <c r="Z11" s="2" t="s">
        <v>14</v>
      </c>
    </row>
    <row r="12" spans="1:26" x14ac:dyDescent="0.25">
      <c r="B12" s="3" t="s">
        <v>38</v>
      </c>
      <c r="C12" s="3"/>
      <c r="D12" s="10">
        <v>0</v>
      </c>
      <c r="E12" s="10"/>
      <c r="K12" s="133" t="str">
        <f t="shared" ca="1" si="0"/>
        <v>05-févr au 11-févr 2018</v>
      </c>
      <c r="L12" s="133"/>
      <c r="M12" s="64">
        <f t="shared" ca="1" si="3"/>
        <v>6</v>
      </c>
      <c r="N12" s="64">
        <v>5</v>
      </c>
      <c r="O12" s="65" t="str">
        <f t="shared" ca="1" si="1"/>
        <v/>
      </c>
      <c r="Y12" s="2">
        <f t="shared" ca="1" si="2"/>
        <v>22</v>
      </c>
      <c r="Z12" s="2" t="s">
        <v>15</v>
      </c>
    </row>
    <row r="13" spans="1:26" x14ac:dyDescent="0.25">
      <c r="B13" s="3" t="s">
        <v>39</v>
      </c>
      <c r="C13" s="3"/>
      <c r="D13" s="10">
        <v>-1</v>
      </c>
      <c r="E13" s="10"/>
      <c r="K13" s="133" t="str">
        <f t="shared" ca="1" si="0"/>
        <v>12-févr au 18-févr 2018</v>
      </c>
      <c r="L13" s="133"/>
      <c r="M13" s="64">
        <f t="shared" ca="1" si="3"/>
        <v>7</v>
      </c>
      <c r="N13" s="64">
        <v>4</v>
      </c>
      <c r="O13" s="65" t="str">
        <f t="shared" ca="1" si="1"/>
        <v/>
      </c>
      <c r="Y13" s="2">
        <f t="shared" ca="1" si="2"/>
        <v>26</v>
      </c>
      <c r="Z13" s="2" t="s">
        <v>16</v>
      </c>
    </row>
    <row r="14" spans="1:26" x14ac:dyDescent="0.25">
      <c r="B14" s="3" t="s">
        <v>40</v>
      </c>
      <c r="C14" s="3"/>
      <c r="D14" s="10"/>
      <c r="E14" s="10"/>
      <c r="K14" s="133" t="str">
        <f t="shared" ca="1" si="0"/>
        <v>19-févr au 25-févr 2018</v>
      </c>
      <c r="L14" s="133"/>
      <c r="M14" s="64">
        <f t="shared" ca="1" si="3"/>
        <v>8</v>
      </c>
      <c r="N14" s="64">
        <v>4</v>
      </c>
      <c r="O14" s="65" t="str">
        <f t="shared" ca="1" si="1"/>
        <v/>
      </c>
      <c r="Y14" s="2">
        <f t="shared" ca="1" si="2"/>
        <v>31</v>
      </c>
      <c r="Z14" s="2" t="s">
        <v>17</v>
      </c>
    </row>
    <row r="15" spans="1:26" x14ac:dyDescent="0.25">
      <c r="C15" s="3"/>
      <c r="D15" s="10"/>
      <c r="E15" s="10"/>
      <c r="K15" s="133" t="str">
        <f t="shared" ca="1" si="0"/>
        <v>26-févr au 04-mars 2018</v>
      </c>
      <c r="L15" s="133"/>
      <c r="M15" s="64">
        <f t="shared" ca="1" si="3"/>
        <v>9</v>
      </c>
      <c r="N15" s="64">
        <v>4</v>
      </c>
      <c r="O15" s="65" t="str">
        <f t="shared" ca="1" si="1"/>
        <v>Mars</v>
      </c>
      <c r="Y15" s="2">
        <f t="shared" ca="1" si="2"/>
        <v>35</v>
      </c>
      <c r="Z15" s="2" t="s">
        <v>18</v>
      </c>
    </row>
    <row r="16" spans="1:26" x14ac:dyDescent="0.25">
      <c r="K16" s="133" t="str">
        <f t="shared" ca="1" si="0"/>
        <v>05-mars au 11-mars 2018</v>
      </c>
      <c r="L16" s="133"/>
      <c r="M16" s="64">
        <f t="shared" ca="1" si="3"/>
        <v>10</v>
      </c>
      <c r="N16" s="64">
        <v>4</v>
      </c>
      <c r="O16" s="65" t="str">
        <f t="shared" ca="1" si="1"/>
        <v/>
      </c>
      <c r="Y16" s="2">
        <f ca="1">NSEMMOIS($I$1,ROW(10:10))</f>
        <v>40</v>
      </c>
      <c r="Z16" s="2" t="s">
        <v>19</v>
      </c>
    </row>
    <row r="17" spans="11:26" x14ac:dyDescent="0.25">
      <c r="K17" s="133" t="str">
        <f t="shared" ca="1" si="0"/>
        <v>12-mars au 18-mars 2018</v>
      </c>
      <c r="L17" s="133"/>
      <c r="M17" s="64">
        <f t="shared" ca="1" si="3"/>
        <v>11</v>
      </c>
      <c r="N17" s="64"/>
      <c r="O17" s="65" t="str">
        <f t="shared" ca="1" si="1"/>
        <v/>
      </c>
      <c r="Y17" s="2">
        <f t="shared" ca="1" si="2"/>
        <v>44</v>
      </c>
      <c r="Z17" s="2" t="s">
        <v>20</v>
      </c>
    </row>
    <row r="18" spans="11:26" x14ac:dyDescent="0.25">
      <c r="K18" s="133" t="str">
        <f t="shared" ca="1" si="0"/>
        <v>19-mars au 25-mars 2018</v>
      </c>
      <c r="L18" s="133"/>
      <c r="M18" s="64">
        <f t="shared" ca="1" si="3"/>
        <v>12</v>
      </c>
      <c r="N18" s="64"/>
      <c r="O18" s="65" t="str">
        <f t="shared" ca="1" si="1"/>
        <v/>
      </c>
      <c r="Y18" s="2">
        <f t="shared" ca="1" si="2"/>
        <v>48</v>
      </c>
      <c r="Z18" s="2" t="s">
        <v>21</v>
      </c>
    </row>
    <row r="19" spans="11:26" x14ac:dyDescent="0.25">
      <c r="K19" s="133" t="str">
        <f t="shared" ca="1" si="0"/>
        <v>26-mars au 01-avr 2018</v>
      </c>
      <c r="L19" s="133"/>
      <c r="M19" s="64">
        <f t="shared" ca="1" si="3"/>
        <v>13</v>
      </c>
      <c r="N19" s="64"/>
      <c r="O19" s="65" t="str">
        <f t="shared" ca="1" si="1"/>
        <v>Avril</v>
      </c>
    </row>
    <row r="20" spans="11:26" x14ac:dyDescent="0.25">
      <c r="K20" s="133" t="str">
        <f t="shared" ca="1" si="0"/>
        <v>02-avr au 08-avr 2018</v>
      </c>
      <c r="L20" s="133"/>
      <c r="M20" s="64">
        <f t="shared" ca="1" si="3"/>
        <v>14</v>
      </c>
      <c r="N20" s="64"/>
      <c r="O20" s="65" t="str">
        <f t="shared" ca="1" si="1"/>
        <v/>
      </c>
    </row>
    <row r="21" spans="11:26" x14ac:dyDescent="0.25">
      <c r="K21" s="133" t="str">
        <f t="shared" ca="1" si="0"/>
        <v>09-avr au 15-avr 2018</v>
      </c>
      <c r="L21" s="133"/>
      <c r="M21" s="64">
        <f t="shared" ca="1" si="3"/>
        <v>15</v>
      </c>
      <c r="N21" s="64"/>
      <c r="O21" s="65" t="str">
        <f t="shared" ca="1" si="1"/>
        <v/>
      </c>
    </row>
    <row r="22" spans="11:26" x14ac:dyDescent="0.25">
      <c r="K22" s="133" t="str">
        <f t="shared" ref="K22:K38" ca="1" si="4">DATESSEM($I$1,M22)</f>
        <v>16-avr au 22-avr 2018</v>
      </c>
      <c r="L22" s="133"/>
      <c r="M22" s="64">
        <f t="shared" ca="1" si="3"/>
        <v>16</v>
      </c>
      <c r="N22" s="64"/>
      <c r="O22" s="65" t="str">
        <f t="shared" ca="1" si="1"/>
        <v/>
      </c>
    </row>
    <row r="23" spans="11:26" x14ac:dyDescent="0.25">
      <c r="K23" s="133" t="str">
        <f t="shared" ca="1" si="4"/>
        <v>23-avr au 29-avr 2018</v>
      </c>
      <c r="L23" s="133"/>
      <c r="M23" s="64">
        <f t="shared" ca="1" si="3"/>
        <v>17</v>
      </c>
      <c r="N23" s="64"/>
      <c r="O23" s="65" t="str">
        <f t="shared" ca="1" si="1"/>
        <v/>
      </c>
    </row>
    <row r="24" spans="11:26" x14ac:dyDescent="0.25">
      <c r="K24" s="133" t="str">
        <f t="shared" ca="1" si="4"/>
        <v>30-avr au 06-mai 2018</v>
      </c>
      <c r="L24" s="133"/>
      <c r="M24" s="64">
        <f t="shared" ca="1" si="3"/>
        <v>18</v>
      </c>
      <c r="N24" s="64"/>
      <c r="O24" s="65" t="str">
        <f t="shared" ca="1" si="1"/>
        <v>Mai</v>
      </c>
    </row>
    <row r="25" spans="11:26" x14ac:dyDescent="0.25">
      <c r="K25" s="133" t="str">
        <f t="shared" ca="1" si="4"/>
        <v>07-mai au 13-mai 2018</v>
      </c>
      <c r="L25" s="133"/>
      <c r="M25" s="64">
        <f t="shared" ca="1" si="3"/>
        <v>19</v>
      </c>
      <c r="N25" s="64"/>
      <c r="O25" s="65" t="str">
        <f t="shared" ca="1" si="1"/>
        <v/>
      </c>
    </row>
    <row r="26" spans="11:26" x14ac:dyDescent="0.25">
      <c r="K26" s="133" t="str">
        <f t="shared" ca="1" si="4"/>
        <v>14-mai au 20-mai 2018</v>
      </c>
      <c r="L26" s="133"/>
      <c r="M26" s="64">
        <f t="shared" ca="1" si="3"/>
        <v>20</v>
      </c>
      <c r="N26" s="64"/>
      <c r="O26" s="65" t="str">
        <f t="shared" ca="1" si="1"/>
        <v/>
      </c>
    </row>
    <row r="27" spans="11:26" x14ac:dyDescent="0.25">
      <c r="K27" s="133" t="str">
        <f t="shared" ca="1" si="4"/>
        <v>21-mai au 27-mai 2018</v>
      </c>
      <c r="L27" s="133"/>
      <c r="M27" s="64">
        <f t="shared" ca="1" si="3"/>
        <v>21</v>
      </c>
      <c r="N27" s="64"/>
      <c r="O27" s="65" t="str">
        <f t="shared" ca="1" si="1"/>
        <v/>
      </c>
    </row>
    <row r="28" spans="11:26" x14ac:dyDescent="0.25">
      <c r="K28" s="133" t="str">
        <f t="shared" ca="1" si="4"/>
        <v>28-mai au 03-juin 2018</v>
      </c>
      <c r="L28" s="133"/>
      <c r="M28" s="64">
        <f t="shared" ca="1" si="3"/>
        <v>22</v>
      </c>
      <c r="N28" s="64"/>
      <c r="O28" s="65" t="str">
        <f t="shared" ca="1" si="1"/>
        <v>Juin</v>
      </c>
    </row>
    <row r="29" spans="11:26" x14ac:dyDescent="0.25">
      <c r="K29" s="133" t="str">
        <f t="shared" ca="1" si="4"/>
        <v>04-juin au 10-juin 2018</v>
      </c>
      <c r="L29" s="133"/>
      <c r="M29" s="64">
        <f t="shared" ca="1" si="3"/>
        <v>23</v>
      </c>
      <c r="N29" s="64"/>
      <c r="O29" s="65" t="str">
        <f t="shared" ca="1" si="1"/>
        <v/>
      </c>
    </row>
    <row r="30" spans="11:26" x14ac:dyDescent="0.25">
      <c r="K30" s="133" t="str">
        <f t="shared" ca="1" si="4"/>
        <v>11-juin au 17-juin 2018</v>
      </c>
      <c r="L30" s="133"/>
      <c r="M30" s="64">
        <f t="shared" ca="1" si="3"/>
        <v>24</v>
      </c>
      <c r="N30" s="64"/>
      <c r="O30" s="65" t="str">
        <f t="shared" ca="1" si="1"/>
        <v/>
      </c>
    </row>
    <row r="31" spans="11:26" x14ac:dyDescent="0.25">
      <c r="K31" s="133" t="str">
        <f t="shared" ca="1" si="4"/>
        <v>18-juin au 24-juin 2018</v>
      </c>
      <c r="L31" s="133"/>
      <c r="M31" s="64">
        <f t="shared" ca="1" si="3"/>
        <v>25</v>
      </c>
      <c r="N31" s="64"/>
      <c r="O31" s="65" t="str">
        <f t="shared" ca="1" si="1"/>
        <v/>
      </c>
    </row>
    <row r="32" spans="11:26" x14ac:dyDescent="0.25">
      <c r="K32" s="133" t="str">
        <f t="shared" ca="1" si="4"/>
        <v>25-juin au 01-juil 2018</v>
      </c>
      <c r="L32" s="133"/>
      <c r="M32" s="64">
        <f t="shared" ca="1" si="3"/>
        <v>26</v>
      </c>
      <c r="N32" s="64"/>
      <c r="O32" s="65" t="str">
        <f t="shared" ca="1" si="1"/>
        <v>Juillet</v>
      </c>
    </row>
    <row r="33" spans="11:15" x14ac:dyDescent="0.25">
      <c r="K33" s="133" t="str">
        <f t="shared" ca="1" si="4"/>
        <v>02-juil au 08-juil 2018</v>
      </c>
      <c r="L33" s="133"/>
      <c r="M33" s="64">
        <f ca="1">M32+1</f>
        <v>27</v>
      </c>
      <c r="N33" s="64"/>
      <c r="O33" s="65" t="str">
        <f t="shared" ca="1" si="1"/>
        <v/>
      </c>
    </row>
    <row r="34" spans="11:15" x14ac:dyDescent="0.25">
      <c r="K34" s="133" t="str">
        <f t="shared" ca="1" si="4"/>
        <v>09-juil au 15-juil 2018</v>
      </c>
      <c r="L34" s="133"/>
      <c r="M34" s="64">
        <f t="shared" ca="1" si="3"/>
        <v>28</v>
      </c>
      <c r="N34" s="64"/>
      <c r="O34" s="65" t="str">
        <f t="shared" ca="1" si="1"/>
        <v/>
      </c>
    </row>
    <row r="35" spans="11:15" x14ac:dyDescent="0.25">
      <c r="K35" s="133" t="str">
        <f t="shared" ca="1" si="4"/>
        <v>16-juil au 22-juil 2018</v>
      </c>
      <c r="L35" s="133"/>
      <c r="M35" s="64">
        <f t="shared" ca="1" si="3"/>
        <v>29</v>
      </c>
      <c r="N35" s="64"/>
      <c r="O35" s="65" t="str">
        <f t="shared" ca="1" si="1"/>
        <v/>
      </c>
    </row>
    <row r="36" spans="11:15" x14ac:dyDescent="0.25">
      <c r="K36" s="133" t="str">
        <f t="shared" ca="1" si="4"/>
        <v>23-juil au 29-juil 2018</v>
      </c>
      <c r="L36" s="133"/>
      <c r="M36" s="64">
        <f t="shared" ca="1" si="3"/>
        <v>30</v>
      </c>
      <c r="N36" s="64"/>
      <c r="O36" s="65" t="str">
        <f t="shared" ca="1" si="1"/>
        <v/>
      </c>
    </row>
    <row r="37" spans="11:15" x14ac:dyDescent="0.25">
      <c r="K37" s="133" t="str">
        <f t="shared" ca="1" si="4"/>
        <v>30-juil au 05-août 2018</v>
      </c>
      <c r="L37" s="133"/>
      <c r="M37" s="64">
        <f t="shared" ca="1" si="3"/>
        <v>31</v>
      </c>
      <c r="N37" s="64"/>
      <c r="O37" s="65" t="str">
        <f t="shared" ca="1" si="1"/>
        <v>Août</v>
      </c>
    </row>
    <row r="38" spans="11:15" x14ac:dyDescent="0.25">
      <c r="K38" s="133" t="str">
        <f t="shared" ca="1" si="4"/>
        <v>06-août au 12-août 2018</v>
      </c>
      <c r="L38" s="133"/>
      <c r="M38" s="64">
        <f t="shared" ca="1" si="3"/>
        <v>32</v>
      </c>
      <c r="N38" s="64"/>
      <c r="O38" s="65" t="str">
        <f t="shared" ca="1" si="1"/>
        <v/>
      </c>
    </row>
    <row r="39" spans="11:15" x14ac:dyDescent="0.25">
      <c r="K39" s="133" t="str">
        <f ca="1">DATESSEM($I$1,M39)</f>
        <v>13-août au 19-août 2018</v>
      </c>
      <c r="L39" s="133"/>
      <c r="M39" s="64">
        <f t="shared" ca="1" si="3"/>
        <v>33</v>
      </c>
      <c r="N39" s="64"/>
      <c r="O39" s="65" t="str">
        <f t="shared" ca="1" si="1"/>
        <v/>
      </c>
    </row>
    <row r="40" spans="11:15" x14ac:dyDescent="0.25">
      <c r="K40" s="133" t="str">
        <f t="shared" ref="K40:K45" ca="1" si="5">DATESSEM($I$1,M40)</f>
        <v>20-août au 26-août 2018</v>
      </c>
      <c r="L40" s="133"/>
      <c r="M40" s="64">
        <f t="shared" ca="1" si="3"/>
        <v>34</v>
      </c>
      <c r="N40" s="64"/>
      <c r="O40" s="65" t="str">
        <f t="shared" ca="1" si="1"/>
        <v/>
      </c>
    </row>
    <row r="41" spans="11:15" x14ac:dyDescent="0.25">
      <c r="K41" s="133" t="str">
        <f t="shared" ca="1" si="5"/>
        <v>27-août au 02-sept 2018</v>
      </c>
      <c r="L41" s="133"/>
      <c r="M41" s="64">
        <f t="shared" ca="1" si="3"/>
        <v>35</v>
      </c>
      <c r="N41" s="64">
        <v>4</v>
      </c>
      <c r="O41" s="65" t="str">
        <f t="shared" ca="1" si="1"/>
        <v>Septembre</v>
      </c>
    </row>
    <row r="42" spans="11:15" x14ac:dyDescent="0.25">
      <c r="K42" s="133" t="str">
        <f t="shared" ca="1" si="5"/>
        <v>03-sept au 09-sept 2018</v>
      </c>
      <c r="L42" s="133"/>
      <c r="M42" s="64">
        <f t="shared" ca="1" si="3"/>
        <v>36</v>
      </c>
      <c r="N42" s="64">
        <v>4</v>
      </c>
      <c r="O42" s="65" t="str">
        <f t="shared" ca="1" si="1"/>
        <v/>
      </c>
    </row>
    <row r="43" spans="11:15" x14ac:dyDescent="0.25">
      <c r="K43" s="133" t="str">
        <f t="shared" ca="1" si="5"/>
        <v>10-sept au 16-sept 2018</v>
      </c>
      <c r="L43" s="133"/>
      <c r="M43" s="64">
        <f t="shared" ca="1" si="3"/>
        <v>37</v>
      </c>
      <c r="N43" s="64">
        <v>4</v>
      </c>
      <c r="O43" s="65" t="str">
        <f t="shared" ca="1" si="1"/>
        <v/>
      </c>
    </row>
    <row r="44" spans="11:15" x14ac:dyDescent="0.25">
      <c r="K44" s="133" t="str">
        <f t="shared" ca="1" si="5"/>
        <v>17-sept au 23-sept 2018</v>
      </c>
      <c r="L44" s="133"/>
      <c r="M44" s="64">
        <f t="shared" ca="1" si="3"/>
        <v>38</v>
      </c>
      <c r="N44" s="64">
        <v>4</v>
      </c>
      <c r="O44" s="65" t="str">
        <f t="shared" ca="1" si="1"/>
        <v/>
      </c>
    </row>
    <row r="45" spans="11:15" x14ac:dyDescent="0.25">
      <c r="K45" s="133" t="str">
        <f t="shared" ca="1" si="5"/>
        <v>24-sept au 30-sept 2018</v>
      </c>
      <c r="L45" s="133"/>
      <c r="M45" s="64">
        <f t="shared" ca="1" si="3"/>
        <v>39</v>
      </c>
      <c r="N45" s="64">
        <v>4</v>
      </c>
      <c r="O45" s="65" t="str">
        <f t="shared" ca="1" si="1"/>
        <v/>
      </c>
    </row>
    <row r="46" spans="11:15" x14ac:dyDescent="0.25">
      <c r="K46" s="133" t="str">
        <f ca="1">DATESSEM($I$1,M46)</f>
        <v>01-oct au 07-oct 2018</v>
      </c>
      <c r="L46" s="133"/>
      <c r="M46" s="64">
        <f t="shared" ca="1" si="3"/>
        <v>40</v>
      </c>
      <c r="N46" s="64">
        <v>4</v>
      </c>
      <c r="O46" s="65" t="str">
        <f t="shared" ca="1" si="1"/>
        <v>Octobre</v>
      </c>
    </row>
    <row r="47" spans="11:15" x14ac:dyDescent="0.25">
      <c r="K47" s="133" t="str">
        <f t="shared" ref="K47:K53" ca="1" si="6">DATESSEM($I$1,M47)</f>
        <v>08-oct au 14-oct 2018</v>
      </c>
      <c r="L47" s="133"/>
      <c r="M47" s="64">
        <f t="shared" ca="1" si="3"/>
        <v>41</v>
      </c>
      <c r="N47" s="64"/>
      <c r="O47" s="65" t="str">
        <f t="shared" ca="1" si="1"/>
        <v/>
      </c>
    </row>
    <row r="48" spans="11:15" x14ac:dyDescent="0.25">
      <c r="K48" s="133" t="str">
        <f t="shared" ca="1" si="6"/>
        <v>15-oct au 21-oct 2018</v>
      </c>
      <c r="L48" s="133"/>
      <c r="M48" s="64">
        <f ca="1">M47+1</f>
        <v>42</v>
      </c>
      <c r="N48" s="64"/>
      <c r="O48" s="65" t="str">
        <f t="shared" ca="1" si="1"/>
        <v/>
      </c>
    </row>
    <row r="49" spans="11:15" x14ac:dyDescent="0.25">
      <c r="K49" s="133" t="str">
        <f t="shared" ca="1" si="6"/>
        <v>22-oct au 28-oct 2018</v>
      </c>
      <c r="L49" s="133"/>
      <c r="M49" s="64">
        <f t="shared" ca="1" si="3"/>
        <v>43</v>
      </c>
      <c r="N49" s="64"/>
      <c r="O49" s="65" t="str">
        <f t="shared" ca="1" si="1"/>
        <v/>
      </c>
    </row>
    <row r="50" spans="11:15" x14ac:dyDescent="0.25">
      <c r="K50" s="133" t="str">
        <f t="shared" ca="1" si="6"/>
        <v>29-oct au 04-nov 2018</v>
      </c>
      <c r="L50" s="133"/>
      <c r="M50" s="64">
        <f t="shared" ca="1" si="3"/>
        <v>44</v>
      </c>
      <c r="N50" s="64"/>
      <c r="O50" s="65" t="str">
        <f t="shared" ca="1" si="1"/>
        <v>Novembre</v>
      </c>
    </row>
    <row r="51" spans="11:15" x14ac:dyDescent="0.25">
      <c r="K51" s="133" t="str">
        <f t="shared" ca="1" si="6"/>
        <v>05-nov au 11-nov 2018</v>
      </c>
      <c r="L51" s="133"/>
      <c r="M51" s="64">
        <f t="shared" ca="1" si="3"/>
        <v>45</v>
      </c>
      <c r="N51" s="64"/>
      <c r="O51" s="65" t="str">
        <f t="shared" ca="1" si="1"/>
        <v/>
      </c>
    </row>
    <row r="52" spans="11:15" x14ac:dyDescent="0.25">
      <c r="K52" s="133" t="str">
        <f t="shared" ca="1" si="6"/>
        <v>12-nov au 18-nov 2018</v>
      </c>
      <c r="L52" s="133"/>
      <c r="M52" s="64">
        <f t="shared" ca="1" si="3"/>
        <v>46</v>
      </c>
      <c r="N52" s="64"/>
      <c r="O52" s="65" t="str">
        <f t="shared" ca="1" si="1"/>
        <v/>
      </c>
    </row>
    <row r="53" spans="11:15" x14ac:dyDescent="0.25">
      <c r="K53" s="133" t="str">
        <f t="shared" ca="1" si="6"/>
        <v>19-nov au 25-nov 2018</v>
      </c>
      <c r="L53" s="133"/>
      <c r="M53" s="64">
        <f t="shared" ca="1" si="3"/>
        <v>47</v>
      </c>
      <c r="N53" s="64"/>
      <c r="O53" s="65" t="str">
        <f t="shared" ca="1" si="1"/>
        <v/>
      </c>
    </row>
    <row r="54" spans="11:15" x14ac:dyDescent="0.25">
      <c r="K54" s="133" t="str">
        <f ca="1">DATESSEM($I$1,M54)</f>
        <v>26-nov au 02-déc 2018</v>
      </c>
      <c r="L54" s="133"/>
      <c r="M54" s="64">
        <f t="shared" ca="1" si="3"/>
        <v>48</v>
      </c>
      <c r="N54" s="64"/>
      <c r="O54" s="65" t="str">
        <f t="shared" ca="1" si="1"/>
        <v>Décembre</v>
      </c>
    </row>
    <row r="55" spans="11:15" x14ac:dyDescent="0.25">
      <c r="K55" s="133" t="str">
        <f t="shared" ref="K55:K59" ca="1" si="7">DATESSEM($I$1,M55)</f>
        <v>03-déc au 09-déc 2018</v>
      </c>
      <c r="L55" s="133"/>
      <c r="M55" s="64">
        <f t="shared" ca="1" si="3"/>
        <v>49</v>
      </c>
      <c r="N55" s="64"/>
      <c r="O55" s="65" t="str">
        <f t="shared" ca="1" si="1"/>
        <v/>
      </c>
    </row>
    <row r="56" spans="11:15" x14ac:dyDescent="0.25">
      <c r="K56" s="133" t="str">
        <f t="shared" ca="1" si="7"/>
        <v>10-déc au 16-déc 2018</v>
      </c>
      <c r="L56" s="133"/>
      <c r="M56" s="64">
        <f t="shared" ca="1" si="3"/>
        <v>50</v>
      </c>
      <c r="N56" s="64"/>
      <c r="O56" s="65" t="str">
        <f t="shared" ca="1" si="1"/>
        <v/>
      </c>
    </row>
    <row r="57" spans="11:15" x14ac:dyDescent="0.25">
      <c r="K57" s="133" t="str">
        <f t="shared" ca="1" si="7"/>
        <v>17-déc au 23-déc 2018</v>
      </c>
      <c r="L57" s="133"/>
      <c r="M57" s="64">
        <f t="shared" ca="1" si="3"/>
        <v>51</v>
      </c>
      <c r="N57" s="64"/>
      <c r="O57" s="65" t="str">
        <f t="shared" ca="1" si="1"/>
        <v/>
      </c>
    </row>
    <row r="58" spans="11:15" x14ac:dyDescent="0.25">
      <c r="K58" s="133" t="str">
        <f t="shared" ca="1" si="7"/>
        <v>24-déc au 30-déc 2018</v>
      </c>
      <c r="L58" s="133"/>
      <c r="M58" s="64">
        <f t="shared" ca="1" si="3"/>
        <v>52</v>
      </c>
      <c r="N58" s="64"/>
      <c r="O58" s="65" t="str">
        <f t="shared" ca="1" si="1"/>
        <v/>
      </c>
    </row>
    <row r="59" spans="11:15" x14ac:dyDescent="0.25">
      <c r="K59" s="133" t="str">
        <f t="shared" ca="1" si="7"/>
        <v>31-déc au 06-janv 2019</v>
      </c>
      <c r="L59" s="133"/>
      <c r="M59" s="64">
        <f t="shared" ca="1" si="3"/>
        <v>53</v>
      </c>
      <c r="N59" s="64"/>
      <c r="O59" s="65" t="str">
        <f t="shared" ca="1" si="1"/>
        <v/>
      </c>
    </row>
    <row r="60" spans="11:15" x14ac:dyDescent="0.25">
      <c r="K60" s="133" t="str">
        <f ca="1">IF(M60&lt;&gt;"",DATESSEM($I$1,M60),"")</f>
        <v/>
      </c>
      <c r="L60" s="133"/>
      <c r="M60" s="64" t="str">
        <f ca="1">IF(NSEMMOIS(I1,12)=M55,M59+1,"")</f>
        <v/>
      </c>
      <c r="N60" s="64"/>
      <c r="O60" s="66"/>
    </row>
  </sheetData>
  <mergeCells count="55"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7:L37"/>
    <mergeCell ref="K38:L38"/>
    <mergeCell ref="K39:L39"/>
    <mergeCell ref="K40:L40"/>
    <mergeCell ref="K31:L31"/>
    <mergeCell ref="K32:L32"/>
    <mergeCell ref="K33:L33"/>
    <mergeCell ref="K34:L34"/>
    <mergeCell ref="K35:L35"/>
    <mergeCell ref="K60:L60"/>
    <mergeCell ref="K51:L51"/>
    <mergeCell ref="K52:L52"/>
    <mergeCell ref="K53:L53"/>
    <mergeCell ref="K54:L54"/>
    <mergeCell ref="K55:L55"/>
    <mergeCell ref="K6:L6"/>
    <mergeCell ref="K56:L56"/>
    <mergeCell ref="K57:L57"/>
    <mergeCell ref="K58:L58"/>
    <mergeCell ref="K59:L59"/>
    <mergeCell ref="K46:L46"/>
    <mergeCell ref="K47:L47"/>
    <mergeCell ref="K48:L48"/>
    <mergeCell ref="K49:L49"/>
    <mergeCell ref="K50:L50"/>
    <mergeCell ref="K41:L41"/>
    <mergeCell ref="K42:L42"/>
    <mergeCell ref="K43:L43"/>
    <mergeCell ref="K44:L44"/>
    <mergeCell ref="K45:L45"/>
    <mergeCell ref="K36:L36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N7:N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581025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3:G9"/>
  <sheetViews>
    <sheetView workbookViewId="0">
      <selection activeCell="K7" sqref="K7"/>
    </sheetView>
  </sheetViews>
  <sheetFormatPr baseColWidth="10" defaultRowHeight="15" x14ac:dyDescent="0.25"/>
  <sheetData>
    <row r="3" spans="2:7" ht="15.75" thickBot="1" x14ac:dyDescent="0.3"/>
    <row r="4" spans="2:7" ht="16.5" thickBot="1" x14ac:dyDescent="0.3">
      <c r="B4" s="135" t="s">
        <v>34</v>
      </c>
      <c r="C4" s="136"/>
      <c r="D4" s="136"/>
      <c r="E4" s="136"/>
      <c r="F4" s="136"/>
      <c r="G4" s="137"/>
    </row>
    <row r="6" spans="2:7" x14ac:dyDescent="0.25"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</row>
    <row r="7" spans="2:7" x14ac:dyDescent="0.25">
      <c r="B7" t="s">
        <v>41</v>
      </c>
      <c r="C7" t="s">
        <v>63</v>
      </c>
      <c r="D7" t="s">
        <v>44</v>
      </c>
      <c r="E7" t="s">
        <v>46</v>
      </c>
      <c r="F7" t="s">
        <v>65</v>
      </c>
    </row>
    <row r="8" spans="2:7" x14ac:dyDescent="0.25">
      <c r="B8" t="s">
        <v>42</v>
      </c>
      <c r="C8" t="s">
        <v>43</v>
      </c>
      <c r="D8" t="s">
        <v>45</v>
      </c>
      <c r="E8" t="s">
        <v>64</v>
      </c>
      <c r="F8" t="s">
        <v>66</v>
      </c>
    </row>
    <row r="9" spans="2:7" x14ac:dyDescent="0.25">
      <c r="C9" t="s">
        <v>67</v>
      </c>
    </row>
  </sheetData>
  <mergeCells count="1">
    <mergeCell ref="B4:G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QuartAgentMois">
                <anchor moveWithCells="1" sizeWithCells="1">
                  <from>
                    <xdr:col>8</xdr:col>
                    <xdr:colOff>571500</xdr:colOff>
                    <xdr:row>2</xdr:row>
                    <xdr:rowOff>57150</xdr:rowOff>
                  </from>
                  <to>
                    <xdr:col>10</xdr:col>
                    <xdr:colOff>428625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3" sqref="C3"/>
    </sheetView>
  </sheetViews>
  <sheetFormatPr baseColWidth="10" defaultRowHeight="15" x14ac:dyDescent="0.25"/>
  <cols>
    <col min="1" max="5" width="11.5703125" customWidth="1"/>
  </cols>
  <sheetData>
    <row r="1" spans="1:3" x14ac:dyDescent="0.25">
      <c r="A1" t="s">
        <v>47</v>
      </c>
      <c r="B1" t="s">
        <v>48</v>
      </c>
      <c r="C1" t="s">
        <v>49</v>
      </c>
    </row>
    <row r="2" spans="1:3" x14ac:dyDescent="0.25">
      <c r="A2" t="str">
        <f>EQUIPE!B7</f>
        <v>agent1</v>
      </c>
      <c r="B2" s="84">
        <v>43102</v>
      </c>
      <c r="C2" s="84">
        <v>43106</v>
      </c>
    </row>
    <row r="3" spans="1:3" x14ac:dyDescent="0.25">
      <c r="A3" t="str">
        <f>EQUIPE!B8</f>
        <v>agent2</v>
      </c>
    </row>
    <row r="4" spans="1:3" x14ac:dyDescent="0.25">
      <c r="A4">
        <f>EQUIPE!B9</f>
        <v>0</v>
      </c>
    </row>
    <row r="5" spans="1:3" x14ac:dyDescent="0.25">
      <c r="A5">
        <f>EQUIPE!B10</f>
        <v>0</v>
      </c>
    </row>
    <row r="6" spans="1:3" x14ac:dyDescent="0.25">
      <c r="A6">
        <f>EQUIPE!B11</f>
        <v>0</v>
      </c>
    </row>
    <row r="7" spans="1:3" x14ac:dyDescent="0.25">
      <c r="A7">
        <f>EQUIPE!B12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J15" sqref="J15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33</v>
      </c>
    </row>
    <row r="2" spans="1:1" x14ac:dyDescent="0.25">
      <c r="A2" s="84">
        <v>43101</v>
      </c>
    </row>
    <row r="3" spans="1:1" x14ac:dyDescent="0.25">
      <c r="A3" s="84">
        <v>43120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L87"/>
  <sheetViews>
    <sheetView zoomScaleNormal="100" workbookViewId="0">
      <selection activeCell="AI9" sqref="AI9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41">
        <f>DATE(AE1,AD1,1)</f>
        <v>43101</v>
      </c>
      <c r="Z1" s="142"/>
      <c r="AA1" s="142"/>
      <c r="AB1" s="142"/>
      <c r="AC1" s="143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1</v>
      </c>
      <c r="C3" s="138">
        <f>Y1-WEEKDAY(Y1,2)+1</f>
        <v>43101</v>
      </c>
      <c r="D3" s="139"/>
      <c r="E3" s="139"/>
      <c r="F3" s="140"/>
      <c r="G3" s="138">
        <f>C3+1</f>
        <v>43102</v>
      </c>
      <c r="H3" s="139"/>
      <c r="I3" s="139"/>
      <c r="J3" s="140"/>
      <c r="K3" s="138">
        <f>G3+1</f>
        <v>43103</v>
      </c>
      <c r="L3" s="139"/>
      <c r="M3" s="139"/>
      <c r="N3" s="140"/>
      <c r="O3" s="138">
        <f>K3+1</f>
        <v>43104</v>
      </c>
      <c r="P3" s="139"/>
      <c r="Q3" s="139"/>
      <c r="R3" s="140"/>
      <c r="S3" s="138">
        <f>O3+1</f>
        <v>43105</v>
      </c>
      <c r="T3" s="139"/>
      <c r="U3" s="139"/>
      <c r="V3" s="140"/>
      <c r="W3" s="138">
        <f>S3+1</f>
        <v>43106</v>
      </c>
      <c r="X3" s="139"/>
      <c r="Y3" s="139"/>
      <c r="Z3" s="140"/>
      <c r="AA3" s="138">
        <f>W3+1</f>
        <v>43107</v>
      </c>
      <c r="AB3" s="139"/>
      <c r="AC3" s="139"/>
      <c r="AD3" s="140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8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41</v>
      </c>
      <c r="C6" s="51" t="s">
        <v>25</v>
      </c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 t="s">
        <v>25</v>
      </c>
      <c r="R6" s="50"/>
      <c r="S6" s="52"/>
      <c r="T6" s="52" t="s">
        <v>25</v>
      </c>
      <c r="U6" s="52"/>
      <c r="V6" s="52" t="s">
        <v>25</v>
      </c>
      <c r="W6" s="50" t="s">
        <v>25</v>
      </c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25"/>
      <c r="B7" s="50" t="s">
        <v>42</v>
      </c>
      <c r="C7" s="36" t="s">
        <v>25</v>
      </c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 t="s">
        <v>25</v>
      </c>
      <c r="R7" s="35"/>
      <c r="S7" s="38"/>
      <c r="T7" s="38" t="s">
        <v>25</v>
      </c>
      <c r="U7" s="38"/>
      <c r="V7" s="38" t="s">
        <v>25</v>
      </c>
      <c r="W7" s="35" t="s">
        <v>25</v>
      </c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25"/>
      <c r="B8" s="50" t="s">
        <v>63</v>
      </c>
      <c r="C8" s="51"/>
      <c r="D8" s="51" t="s">
        <v>25</v>
      </c>
      <c r="E8" s="51"/>
      <c r="F8" s="51" t="s">
        <v>25</v>
      </c>
      <c r="G8" s="50" t="s">
        <v>25</v>
      </c>
      <c r="H8" s="50"/>
      <c r="I8" s="50"/>
      <c r="J8" s="50"/>
      <c r="K8" s="52"/>
      <c r="L8" s="52"/>
      <c r="M8" s="52"/>
      <c r="N8" s="52"/>
      <c r="O8" s="50"/>
      <c r="P8" s="50"/>
      <c r="Q8" s="50"/>
      <c r="R8" s="50"/>
      <c r="S8" s="52"/>
      <c r="T8" s="52"/>
      <c r="U8" s="52" t="s">
        <v>25</v>
      </c>
      <c r="V8" s="52"/>
      <c r="W8" s="50"/>
      <c r="X8" s="50" t="s">
        <v>25</v>
      </c>
      <c r="Y8" s="50"/>
      <c r="Z8" s="50" t="s">
        <v>25</v>
      </c>
      <c r="AA8" s="52" t="s">
        <v>25</v>
      </c>
      <c r="AB8" s="52"/>
      <c r="AC8" s="52"/>
      <c r="AD8" s="52"/>
      <c r="AE8" s="2"/>
      <c r="AF8" s="2"/>
      <c r="AG8" s="2"/>
      <c r="AH8" s="2"/>
      <c r="AI8" s="2"/>
      <c r="AJ8" s="2"/>
      <c r="AK8" s="2"/>
    </row>
    <row r="9" spans="1:38" x14ac:dyDescent="0.25">
      <c r="A9" s="25"/>
      <c r="B9" s="50" t="s">
        <v>43</v>
      </c>
      <c r="C9" s="36"/>
      <c r="D9" s="36" t="s">
        <v>25</v>
      </c>
      <c r="E9" s="36"/>
      <c r="F9" s="37" t="s">
        <v>25</v>
      </c>
      <c r="G9" s="35" t="s">
        <v>25</v>
      </c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 t="s">
        <v>25</v>
      </c>
      <c r="V9" s="38"/>
      <c r="W9" s="35"/>
      <c r="X9" s="35" t="s">
        <v>25</v>
      </c>
      <c r="Y9" s="35"/>
      <c r="Z9" s="35" t="s">
        <v>25</v>
      </c>
      <c r="AA9" s="38" t="s">
        <v>25</v>
      </c>
      <c r="AB9" s="38"/>
      <c r="AC9" s="38"/>
      <c r="AD9" s="38"/>
      <c r="AE9" s="2"/>
      <c r="AF9" s="2"/>
      <c r="AG9" s="2"/>
      <c r="AH9" s="2"/>
      <c r="AI9" s="2"/>
      <c r="AJ9" s="2"/>
      <c r="AK9" s="2"/>
    </row>
    <row r="10" spans="1:38" x14ac:dyDescent="0.25">
      <c r="A10" s="25"/>
      <c r="B10" s="50" t="s">
        <v>67</v>
      </c>
      <c r="C10" s="51"/>
      <c r="D10" s="51" t="s">
        <v>25</v>
      </c>
      <c r="E10" s="51"/>
      <c r="F10" s="51" t="s">
        <v>25</v>
      </c>
      <c r="G10" s="50" t="s">
        <v>25</v>
      </c>
      <c r="H10" s="50"/>
      <c r="I10" s="50"/>
      <c r="J10" s="50"/>
      <c r="K10" s="52"/>
      <c r="L10" s="52"/>
      <c r="M10" s="52"/>
      <c r="N10" s="52"/>
      <c r="O10" s="50"/>
      <c r="P10" s="50"/>
      <c r="Q10" s="50"/>
      <c r="R10" s="50"/>
      <c r="S10" s="52"/>
      <c r="T10" s="52"/>
      <c r="U10" s="52" t="s">
        <v>25</v>
      </c>
      <c r="V10" s="52"/>
      <c r="W10" s="50"/>
      <c r="X10" s="50" t="s">
        <v>25</v>
      </c>
      <c r="Y10" s="50"/>
      <c r="Z10" s="50" t="s">
        <v>25</v>
      </c>
      <c r="AA10" s="52" t="s">
        <v>25</v>
      </c>
      <c r="AB10" s="52"/>
      <c r="AC10" s="52"/>
      <c r="AD10" s="52"/>
      <c r="AE10" s="2"/>
      <c r="AF10" s="2"/>
      <c r="AG10" s="2"/>
      <c r="AH10" s="2"/>
      <c r="AI10" s="2"/>
      <c r="AJ10" s="2"/>
      <c r="AK10" s="2"/>
    </row>
    <row r="11" spans="1:38" x14ac:dyDescent="0.25">
      <c r="A11" s="25"/>
      <c r="B11" s="50" t="s">
        <v>44</v>
      </c>
      <c r="C11" s="36"/>
      <c r="D11" s="36"/>
      <c r="E11" s="36" t="s">
        <v>25</v>
      </c>
      <c r="F11" s="37"/>
      <c r="G11" s="35"/>
      <c r="H11" s="35" t="s">
        <v>25</v>
      </c>
      <c r="I11" s="35"/>
      <c r="J11" s="35" t="s">
        <v>25</v>
      </c>
      <c r="K11" s="38" t="s">
        <v>25</v>
      </c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 t="s">
        <v>25</v>
      </c>
      <c r="Z11" s="35"/>
      <c r="AA11" s="38"/>
      <c r="AB11" s="38" t="s">
        <v>25</v>
      </c>
      <c r="AC11" s="38"/>
      <c r="AD11" s="38" t="s">
        <v>25</v>
      </c>
      <c r="AE11" s="2"/>
      <c r="AF11" s="2"/>
      <c r="AG11" s="2"/>
      <c r="AH11" s="2"/>
      <c r="AI11" s="2"/>
      <c r="AJ11" s="2"/>
      <c r="AK11" s="2"/>
    </row>
    <row r="12" spans="1:38" x14ac:dyDescent="0.25">
      <c r="A12" s="25"/>
      <c r="B12" s="50" t="s">
        <v>45</v>
      </c>
      <c r="C12" s="51"/>
      <c r="D12" s="51"/>
      <c r="E12" s="51" t="s">
        <v>25</v>
      </c>
      <c r="F12" s="51"/>
      <c r="G12" s="50"/>
      <c r="H12" s="50" t="s">
        <v>25</v>
      </c>
      <c r="I12" s="50"/>
      <c r="J12" s="50" t="s">
        <v>25</v>
      </c>
      <c r="K12" s="52" t="s">
        <v>25</v>
      </c>
      <c r="L12" s="52"/>
      <c r="M12" s="52"/>
      <c r="N12" s="52"/>
      <c r="O12" s="50"/>
      <c r="P12" s="50"/>
      <c r="Q12" s="50"/>
      <c r="R12" s="50"/>
      <c r="S12" s="52"/>
      <c r="T12" s="52"/>
      <c r="U12" s="52"/>
      <c r="V12" s="52"/>
      <c r="W12" s="50"/>
      <c r="X12" s="50"/>
      <c r="Y12" s="50" t="s">
        <v>25</v>
      </c>
      <c r="Z12" s="50"/>
      <c r="AA12" s="52"/>
      <c r="AB12" s="52" t="s">
        <v>25</v>
      </c>
      <c r="AC12" s="52"/>
      <c r="AD12" s="52" t="s">
        <v>25</v>
      </c>
      <c r="AE12" s="2"/>
      <c r="AF12" s="2"/>
      <c r="AG12" s="2"/>
      <c r="AH12" s="2"/>
      <c r="AI12" s="2"/>
      <c r="AJ12" s="2"/>
      <c r="AK12" s="2"/>
    </row>
    <row r="13" spans="1:38" x14ac:dyDescent="0.25">
      <c r="A13" s="25"/>
      <c r="B13" s="50" t="s">
        <v>46</v>
      </c>
      <c r="C13" s="36"/>
      <c r="D13" s="36"/>
      <c r="E13" s="36"/>
      <c r="F13" s="37"/>
      <c r="G13" s="35"/>
      <c r="H13" s="35"/>
      <c r="I13" s="35"/>
      <c r="J13" s="35"/>
      <c r="K13" s="38"/>
      <c r="L13" s="38"/>
      <c r="M13" s="38" t="s">
        <v>25</v>
      </c>
      <c r="N13" s="38"/>
      <c r="O13" s="35"/>
      <c r="P13" s="35" t="s">
        <v>25</v>
      </c>
      <c r="Q13" s="35"/>
      <c r="R13" s="35" t="s">
        <v>25</v>
      </c>
      <c r="S13" s="38" t="s">
        <v>25</v>
      </c>
      <c r="T13" s="38"/>
      <c r="U13" s="38"/>
      <c r="V13" s="38"/>
      <c r="W13" s="35"/>
      <c r="X13" s="35"/>
      <c r="Y13" s="35"/>
      <c r="Z13" s="35"/>
      <c r="AA13" s="38"/>
      <c r="AB13" s="38"/>
      <c r="AC13" s="38"/>
      <c r="AD13" s="38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25"/>
      <c r="B14" s="50" t="s">
        <v>64</v>
      </c>
      <c r="C14" s="51"/>
      <c r="D14" s="51"/>
      <c r="E14" s="51"/>
      <c r="F14" s="51"/>
      <c r="G14" s="50"/>
      <c r="H14" s="50"/>
      <c r="I14" s="50"/>
      <c r="J14" s="50"/>
      <c r="K14" s="52"/>
      <c r="L14" s="52"/>
      <c r="M14" s="52" t="s">
        <v>25</v>
      </c>
      <c r="N14" s="52"/>
      <c r="O14" s="50"/>
      <c r="P14" s="50" t="s">
        <v>25</v>
      </c>
      <c r="Q14" s="50"/>
      <c r="R14" s="50" t="s">
        <v>25</v>
      </c>
      <c r="S14" s="52" t="s">
        <v>25</v>
      </c>
      <c r="T14" s="52"/>
      <c r="U14" s="52"/>
      <c r="V14" s="52"/>
      <c r="W14" s="50"/>
      <c r="X14" s="50"/>
      <c r="Y14" s="50"/>
      <c r="Z14" s="50"/>
      <c r="AA14" s="52"/>
      <c r="AB14" s="52"/>
      <c r="AC14" s="52"/>
      <c r="AD14" s="52"/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25"/>
      <c r="B15" s="50" t="s">
        <v>65</v>
      </c>
      <c r="C15" s="36"/>
      <c r="D15" s="36"/>
      <c r="E15" s="36"/>
      <c r="F15" s="37"/>
      <c r="G15" s="35"/>
      <c r="H15" s="35"/>
      <c r="I15" s="35" t="s">
        <v>25</v>
      </c>
      <c r="J15" s="35"/>
      <c r="K15" s="38"/>
      <c r="L15" s="38" t="s">
        <v>25</v>
      </c>
      <c r="M15" s="38"/>
      <c r="N15" s="38" t="s">
        <v>25</v>
      </c>
      <c r="O15" s="35" t="s">
        <v>25</v>
      </c>
      <c r="P15" s="35"/>
      <c r="Q15" s="35"/>
      <c r="R15" s="35"/>
      <c r="S15" s="38"/>
      <c r="T15" s="38"/>
      <c r="U15" s="38"/>
      <c r="V15" s="38"/>
      <c r="W15" s="35"/>
      <c r="X15" s="35"/>
      <c r="Y15" s="35"/>
      <c r="Z15" s="35"/>
      <c r="AA15" s="38"/>
      <c r="AB15" s="38"/>
      <c r="AC15" s="38" t="s">
        <v>25</v>
      </c>
      <c r="AD15" s="38"/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25"/>
      <c r="B16" s="50" t="s">
        <v>66</v>
      </c>
      <c r="C16" s="51"/>
      <c r="D16" s="51"/>
      <c r="E16" s="51"/>
      <c r="F16" s="51"/>
      <c r="G16" s="50"/>
      <c r="H16" s="50"/>
      <c r="I16" s="50" t="s">
        <v>25</v>
      </c>
      <c r="J16" s="50"/>
      <c r="K16" s="52"/>
      <c r="L16" s="52" t="s">
        <v>25</v>
      </c>
      <c r="M16" s="52"/>
      <c r="N16" s="52" t="s">
        <v>25</v>
      </c>
      <c r="O16" s="50" t="s">
        <v>25</v>
      </c>
      <c r="P16" s="50"/>
      <c r="Q16" s="50"/>
      <c r="R16" s="50"/>
      <c r="S16" s="52"/>
      <c r="T16" s="52"/>
      <c r="U16" s="52"/>
      <c r="V16" s="52"/>
      <c r="W16" s="50"/>
      <c r="X16" s="50"/>
      <c r="Y16" s="50"/>
      <c r="Z16" s="50"/>
      <c r="AA16" s="52"/>
      <c r="AB16" s="52"/>
      <c r="AC16" s="52" t="s">
        <v>25</v>
      </c>
      <c r="AD16" s="52"/>
      <c r="AE16" s="2"/>
      <c r="AF16" s="2"/>
      <c r="AG16" s="2"/>
      <c r="AH16" s="2"/>
      <c r="AI16" s="2"/>
      <c r="AJ16" s="2"/>
      <c r="AK16" s="2"/>
      <c r="AL16" s="2"/>
    </row>
    <row r="17" spans="1:38" x14ac:dyDescent="0.25">
      <c r="A17" s="11"/>
      <c r="B17" s="50"/>
      <c r="C17" s="36"/>
      <c r="D17" s="36"/>
      <c r="E17" s="36"/>
      <c r="F17" s="37"/>
      <c r="G17" s="35"/>
      <c r="H17" s="35"/>
      <c r="I17" s="35"/>
      <c r="J17" s="35"/>
      <c r="K17" s="38"/>
      <c r="L17" s="38"/>
      <c r="M17" s="38"/>
      <c r="N17" s="38"/>
      <c r="O17" s="35"/>
      <c r="P17" s="35"/>
      <c r="Q17" s="35"/>
      <c r="R17" s="35"/>
      <c r="S17" s="38"/>
      <c r="T17" s="38"/>
      <c r="U17" s="38"/>
      <c r="V17" s="38"/>
      <c r="W17" s="35"/>
      <c r="X17" s="35"/>
      <c r="Y17" s="35"/>
      <c r="Z17" s="35"/>
      <c r="AA17" s="38"/>
      <c r="AB17" s="38"/>
      <c r="AC17" s="38"/>
      <c r="AD17" s="38"/>
      <c r="AE17" s="2"/>
      <c r="AF17" s="2"/>
      <c r="AG17" s="2"/>
      <c r="AH17" s="2"/>
      <c r="AI17" s="2"/>
      <c r="AJ17" s="2"/>
      <c r="AK17" s="2"/>
      <c r="AL17" s="2"/>
    </row>
    <row r="18" spans="1:38" ht="23.25" x14ac:dyDescent="0.35">
      <c r="A18" s="11"/>
      <c r="B18" s="18"/>
      <c r="C18" s="2"/>
      <c r="D18" s="2"/>
      <c r="E18" s="2"/>
      <c r="F18" s="2"/>
      <c r="G18" s="15"/>
      <c r="H18" s="16"/>
      <c r="I18" s="16"/>
      <c r="J18" s="16"/>
      <c r="K18" s="16"/>
      <c r="L18" s="16"/>
      <c r="M18" s="16"/>
      <c r="N18" s="16" t="str">
        <f>"Semaine du "&amp;TEXT(C19,"jj/mm")&amp;" au "&amp;TEXT(C19+6,"jj/mm aaaa")</f>
        <v>Semaine du 08/01 au 14/01 2018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2"/>
      <c r="AF18" s="2"/>
      <c r="AG18" s="2"/>
      <c r="AH18" s="2"/>
      <c r="AI18" s="2"/>
      <c r="AJ18" s="2"/>
      <c r="AK18" s="2"/>
      <c r="AL18" s="2"/>
    </row>
    <row r="19" spans="1:38" x14ac:dyDescent="0.25">
      <c r="A19" s="54"/>
      <c r="B19" s="59">
        <f ca="1">B3+1</f>
        <v>2</v>
      </c>
      <c r="C19" s="138">
        <f>C3+7</f>
        <v>43108</v>
      </c>
      <c r="D19" s="139"/>
      <c r="E19" s="139"/>
      <c r="F19" s="140"/>
      <c r="G19" s="138">
        <f>C19+1</f>
        <v>43109</v>
      </c>
      <c r="H19" s="139"/>
      <c r="I19" s="139"/>
      <c r="J19" s="140"/>
      <c r="K19" s="138">
        <f>G19+1</f>
        <v>43110</v>
      </c>
      <c r="L19" s="139"/>
      <c r="M19" s="139"/>
      <c r="N19" s="140"/>
      <c r="O19" s="138">
        <f>K19+1</f>
        <v>43111</v>
      </c>
      <c r="P19" s="139"/>
      <c r="Q19" s="139"/>
      <c r="R19" s="140"/>
      <c r="S19" s="138">
        <f>O19+1</f>
        <v>43112</v>
      </c>
      <c r="T19" s="139"/>
      <c r="U19" s="139"/>
      <c r="V19" s="140"/>
      <c r="W19" s="138">
        <f>S19+1</f>
        <v>43113</v>
      </c>
      <c r="X19" s="139"/>
      <c r="Y19" s="139"/>
      <c r="Z19" s="140"/>
      <c r="AA19" s="138">
        <f>W19+1</f>
        <v>43114</v>
      </c>
      <c r="AB19" s="139"/>
      <c r="AC19" s="139"/>
      <c r="AD19" s="14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17" t="s">
        <v>8</v>
      </c>
      <c r="C20" s="23">
        <v>0</v>
      </c>
      <c r="D20" s="23">
        <v>0.29166666666666669</v>
      </c>
      <c r="E20" s="24">
        <v>0.58333333333333337</v>
      </c>
      <c r="F20" s="24">
        <v>0.83333333333333337</v>
      </c>
      <c r="G20" s="21">
        <v>0</v>
      </c>
      <c r="H20" s="21">
        <v>0.29166666666666669</v>
      </c>
      <c r="I20" s="22">
        <v>0.58333333333333337</v>
      </c>
      <c r="J20" s="22">
        <v>0.83333333333333337</v>
      </c>
      <c r="K20" s="23">
        <v>0</v>
      </c>
      <c r="L20" s="23">
        <v>0.29166666666666669</v>
      </c>
      <c r="M20" s="24">
        <v>0.58333333333333337</v>
      </c>
      <c r="N20" s="24">
        <v>0.83333333333333337</v>
      </c>
      <c r="O20" s="21">
        <v>0</v>
      </c>
      <c r="P20" s="21">
        <v>0.29166666666666669</v>
      </c>
      <c r="Q20" s="22">
        <v>0.58333333333333337</v>
      </c>
      <c r="R20" s="22">
        <v>0.83333333333333337</v>
      </c>
      <c r="S20" s="23">
        <v>0</v>
      </c>
      <c r="T20" s="23">
        <v>0.29166666666666669</v>
      </c>
      <c r="U20" s="24">
        <v>0.58333333333333337</v>
      </c>
      <c r="V20" s="24">
        <v>0.83333333333333337</v>
      </c>
      <c r="W20" s="21">
        <v>0</v>
      </c>
      <c r="X20" s="21">
        <v>0.29166666666666669</v>
      </c>
      <c r="Y20" s="22">
        <v>0.58333333333333337</v>
      </c>
      <c r="Z20" s="22">
        <v>0.83333333333333337</v>
      </c>
      <c r="AA20" s="23">
        <v>0</v>
      </c>
      <c r="AB20" s="23">
        <v>0.29166666666666669</v>
      </c>
      <c r="AC20" s="24">
        <v>0.58333333333333337</v>
      </c>
      <c r="AD20" s="24">
        <v>0.83333333333333337</v>
      </c>
      <c r="AE20" s="2"/>
      <c r="AF20" s="2"/>
      <c r="AG20" s="2"/>
      <c r="AH20" s="2"/>
      <c r="AI20" s="2"/>
      <c r="AJ20" s="2"/>
      <c r="AK20" s="2"/>
    </row>
    <row r="21" spans="1:38" x14ac:dyDescent="0.25">
      <c r="A21" s="11"/>
      <c r="B21" s="17" t="s">
        <v>7</v>
      </c>
      <c r="C21" s="24">
        <v>0.29166666666666669</v>
      </c>
      <c r="D21" s="24">
        <v>0.58333333333333337</v>
      </c>
      <c r="E21" s="24">
        <v>0.83333333333333337</v>
      </c>
      <c r="F21" s="24">
        <v>1</v>
      </c>
      <c r="G21" s="22">
        <v>0.29166666666666669</v>
      </c>
      <c r="H21" s="22">
        <v>0.58333333333333337</v>
      </c>
      <c r="I21" s="22">
        <v>0.83333333333333337</v>
      </c>
      <c r="J21" s="22">
        <v>1</v>
      </c>
      <c r="K21" s="24">
        <v>0.29166666666666669</v>
      </c>
      <c r="L21" s="24">
        <v>0.58333333333333337</v>
      </c>
      <c r="M21" s="24">
        <v>0.83333333333333337</v>
      </c>
      <c r="N21" s="24">
        <v>1</v>
      </c>
      <c r="O21" s="22">
        <v>0.29166666666666669</v>
      </c>
      <c r="P21" s="22">
        <v>0.58333333333333337</v>
      </c>
      <c r="Q21" s="22">
        <v>0.83333333333333337</v>
      </c>
      <c r="R21" s="22">
        <v>1</v>
      </c>
      <c r="S21" s="24">
        <v>0.29166666666666669</v>
      </c>
      <c r="T21" s="24">
        <v>0.58333333333333337</v>
      </c>
      <c r="U21" s="24">
        <v>0.83333333333333337</v>
      </c>
      <c r="V21" s="24">
        <v>1</v>
      </c>
      <c r="W21" s="22">
        <v>0.29166666666666669</v>
      </c>
      <c r="X21" s="22">
        <v>0.58333333333333337</v>
      </c>
      <c r="Y21" s="22">
        <v>0.83333333333333337</v>
      </c>
      <c r="Z21" s="22">
        <v>1</v>
      </c>
      <c r="AA21" s="24">
        <v>0.29166666666666669</v>
      </c>
      <c r="AB21" s="24">
        <v>0.58333333333333337</v>
      </c>
      <c r="AC21" s="24">
        <v>0.83333333333333337</v>
      </c>
      <c r="AD21" s="24">
        <v>1</v>
      </c>
      <c r="AE21" s="2"/>
      <c r="AF21" s="2"/>
      <c r="AG21" s="2"/>
      <c r="AH21" s="2"/>
      <c r="AI21" s="2"/>
      <c r="AJ21" s="2"/>
      <c r="AK21" s="2"/>
    </row>
    <row r="22" spans="1:38" x14ac:dyDescent="0.25">
      <c r="A22" s="11"/>
      <c r="B22" s="50" t="s">
        <v>41</v>
      </c>
      <c r="C22" s="46"/>
      <c r="D22" s="46"/>
      <c r="E22" s="46"/>
      <c r="F22" s="47"/>
      <c r="G22" s="45"/>
      <c r="H22" s="45"/>
      <c r="I22" s="45" t="s">
        <v>25</v>
      </c>
      <c r="J22" s="45"/>
      <c r="K22" s="48"/>
      <c r="L22" s="48" t="s">
        <v>25</v>
      </c>
      <c r="M22" s="48"/>
      <c r="N22" s="48" t="s">
        <v>25</v>
      </c>
      <c r="O22" s="45" t="s">
        <v>25</v>
      </c>
      <c r="P22" s="45"/>
      <c r="Q22" s="45"/>
      <c r="R22" s="45"/>
      <c r="S22" s="48"/>
      <c r="T22" s="48"/>
      <c r="U22" s="48"/>
      <c r="V22" s="48"/>
      <c r="W22" s="45"/>
      <c r="X22" s="45"/>
      <c r="Y22" s="45"/>
      <c r="Z22" s="45"/>
      <c r="AA22" s="48"/>
      <c r="AB22" s="48"/>
      <c r="AC22" s="48" t="s">
        <v>25</v>
      </c>
      <c r="AD22" s="49"/>
      <c r="AE22" s="2"/>
      <c r="AF22" s="2"/>
      <c r="AG22" s="2"/>
      <c r="AH22" s="2"/>
      <c r="AI22" s="2"/>
      <c r="AJ22" s="2"/>
      <c r="AK22" s="2"/>
    </row>
    <row r="23" spans="1:38" x14ac:dyDescent="0.25">
      <c r="A23" s="11"/>
      <c r="B23" s="50" t="s">
        <v>42</v>
      </c>
      <c r="C23" s="44"/>
      <c r="D23" s="44"/>
      <c r="E23" s="44"/>
      <c r="F23" s="44"/>
      <c r="G23" s="28"/>
      <c r="H23" s="28"/>
      <c r="I23" s="28" t="s">
        <v>25</v>
      </c>
      <c r="J23" s="28"/>
      <c r="K23" s="33"/>
      <c r="L23" s="33" t="s">
        <v>25</v>
      </c>
      <c r="M23" s="33"/>
      <c r="N23" s="33" t="s">
        <v>25</v>
      </c>
      <c r="O23" s="28" t="s">
        <v>25</v>
      </c>
      <c r="P23" s="28"/>
      <c r="Q23" s="28"/>
      <c r="R23" s="28"/>
      <c r="S23" s="33"/>
      <c r="T23" s="33"/>
      <c r="U23" s="33"/>
      <c r="V23" s="33"/>
      <c r="W23" s="28"/>
      <c r="X23" s="28"/>
      <c r="Y23" s="28"/>
      <c r="Z23" s="28"/>
      <c r="AA23" s="33"/>
      <c r="AB23" s="33"/>
      <c r="AC23" s="33" t="s">
        <v>25</v>
      </c>
      <c r="AD23" s="34"/>
      <c r="AE23" s="2"/>
      <c r="AF23" s="2"/>
      <c r="AG23" s="2"/>
      <c r="AH23" s="2"/>
      <c r="AI23" s="2"/>
      <c r="AJ23" s="2"/>
      <c r="AK23" s="2"/>
    </row>
    <row r="24" spans="1:38" x14ac:dyDescent="0.25">
      <c r="A24" s="11"/>
      <c r="B24" s="50" t="s">
        <v>63</v>
      </c>
      <c r="C24" s="46"/>
      <c r="D24" s="46"/>
      <c r="E24" s="46"/>
      <c r="F24" s="47"/>
      <c r="G24" s="45"/>
      <c r="H24" s="45"/>
      <c r="I24" s="45"/>
      <c r="J24" s="45"/>
      <c r="K24" s="48"/>
      <c r="L24" s="48"/>
      <c r="M24" s="48" t="s">
        <v>25</v>
      </c>
      <c r="N24" s="48"/>
      <c r="O24" s="45"/>
      <c r="P24" s="45" t="s">
        <v>25</v>
      </c>
      <c r="Q24" s="45"/>
      <c r="R24" s="45" t="s">
        <v>25</v>
      </c>
      <c r="S24" s="48" t="s">
        <v>25</v>
      </c>
      <c r="T24" s="48"/>
      <c r="U24" s="48"/>
      <c r="V24" s="48"/>
      <c r="W24" s="45"/>
      <c r="X24" s="45"/>
      <c r="Y24" s="45"/>
      <c r="Z24" s="45"/>
      <c r="AA24" s="48"/>
      <c r="AB24" s="48"/>
      <c r="AC24" s="48"/>
      <c r="AD24" s="49"/>
      <c r="AE24" s="2"/>
      <c r="AF24" s="2"/>
      <c r="AG24" s="2"/>
      <c r="AH24" s="2"/>
      <c r="AI24" s="2"/>
      <c r="AJ24" s="2"/>
      <c r="AK24" s="2"/>
    </row>
    <row r="25" spans="1:38" x14ac:dyDescent="0.25">
      <c r="A25" s="11"/>
      <c r="B25" s="50" t="s">
        <v>43</v>
      </c>
      <c r="C25" s="44"/>
      <c r="D25" s="44"/>
      <c r="E25" s="44"/>
      <c r="F25" s="44"/>
      <c r="G25" s="28"/>
      <c r="H25" s="28"/>
      <c r="I25" s="28"/>
      <c r="J25" s="28"/>
      <c r="K25" s="33"/>
      <c r="L25" s="33"/>
      <c r="M25" s="33" t="s">
        <v>25</v>
      </c>
      <c r="N25" s="33"/>
      <c r="O25" s="28"/>
      <c r="P25" s="28" t="s">
        <v>25</v>
      </c>
      <c r="Q25" s="28"/>
      <c r="R25" s="28" t="s">
        <v>25</v>
      </c>
      <c r="S25" s="33" t="s">
        <v>25</v>
      </c>
      <c r="T25" s="33"/>
      <c r="U25" s="33"/>
      <c r="V25" s="33"/>
      <c r="W25" s="28"/>
      <c r="X25" s="28"/>
      <c r="Y25" s="28"/>
      <c r="Z25" s="28"/>
      <c r="AA25" s="33"/>
      <c r="AB25" s="33"/>
      <c r="AC25" s="33"/>
      <c r="AD25" s="34"/>
      <c r="AE25" s="2"/>
      <c r="AF25" s="2"/>
      <c r="AG25" s="2"/>
      <c r="AH25" s="2"/>
      <c r="AI25" s="2"/>
      <c r="AJ25" s="2"/>
      <c r="AK25" s="2"/>
    </row>
    <row r="26" spans="1:38" x14ac:dyDescent="0.25">
      <c r="A26" s="11"/>
      <c r="B26" s="50" t="s">
        <v>67</v>
      </c>
      <c r="C26" s="46"/>
      <c r="D26" s="46"/>
      <c r="E26" s="46"/>
      <c r="F26" s="47"/>
      <c r="G26" s="45"/>
      <c r="H26" s="45"/>
      <c r="I26" s="45"/>
      <c r="J26" s="45"/>
      <c r="K26" s="48"/>
      <c r="L26" s="48"/>
      <c r="M26" s="48" t="s">
        <v>25</v>
      </c>
      <c r="N26" s="48"/>
      <c r="O26" s="45"/>
      <c r="P26" s="45" t="s">
        <v>25</v>
      </c>
      <c r="Q26" s="45"/>
      <c r="R26" s="45" t="s">
        <v>25</v>
      </c>
      <c r="S26" s="48" t="s">
        <v>25</v>
      </c>
      <c r="T26" s="48"/>
      <c r="U26" s="48"/>
      <c r="V26" s="48"/>
      <c r="W26" s="45"/>
      <c r="X26" s="45"/>
      <c r="Y26" s="45"/>
      <c r="Z26" s="45"/>
      <c r="AA26" s="48"/>
      <c r="AB26" s="48"/>
      <c r="AC26" s="48"/>
      <c r="AD26" s="49"/>
      <c r="AE26" s="2"/>
      <c r="AF26" s="2"/>
      <c r="AG26" s="2"/>
      <c r="AH26" s="2"/>
      <c r="AI26" s="2"/>
      <c r="AJ26" s="2"/>
      <c r="AK26" s="2"/>
    </row>
    <row r="27" spans="1:38" x14ac:dyDescent="0.25">
      <c r="A27" s="11"/>
      <c r="B27" s="50" t="s">
        <v>44</v>
      </c>
      <c r="C27" s="44" t="s">
        <v>25</v>
      </c>
      <c r="D27" s="44"/>
      <c r="E27" s="44"/>
      <c r="F27" s="44"/>
      <c r="G27" s="28"/>
      <c r="H27" s="28"/>
      <c r="I27" s="28"/>
      <c r="J27" s="28"/>
      <c r="K27" s="33"/>
      <c r="L27" s="33"/>
      <c r="M27" s="33"/>
      <c r="N27" s="33"/>
      <c r="O27" s="28"/>
      <c r="P27" s="28"/>
      <c r="Q27" s="28" t="s">
        <v>25</v>
      </c>
      <c r="R27" s="28"/>
      <c r="S27" s="33"/>
      <c r="T27" s="33" t="s">
        <v>25</v>
      </c>
      <c r="U27" s="33"/>
      <c r="V27" s="33" t="s">
        <v>25</v>
      </c>
      <c r="W27" s="28" t="s">
        <v>25</v>
      </c>
      <c r="X27" s="28"/>
      <c r="Y27" s="28"/>
      <c r="Z27" s="28"/>
      <c r="AA27" s="33"/>
      <c r="AB27" s="33"/>
      <c r="AC27" s="33"/>
      <c r="AD27" s="34"/>
      <c r="AE27" s="2"/>
      <c r="AF27" s="2"/>
      <c r="AG27" s="2"/>
      <c r="AH27" s="2"/>
      <c r="AI27" s="2"/>
      <c r="AJ27" s="2"/>
      <c r="AK27" s="2"/>
      <c r="AL27" s="2"/>
    </row>
    <row r="28" spans="1:38" x14ac:dyDescent="0.25">
      <c r="A28" s="11"/>
      <c r="B28" s="50" t="s">
        <v>45</v>
      </c>
      <c r="C28" s="46" t="s">
        <v>25</v>
      </c>
      <c r="D28" s="46"/>
      <c r="E28" s="46"/>
      <c r="F28" s="47"/>
      <c r="G28" s="45"/>
      <c r="H28" s="45"/>
      <c r="I28" s="45"/>
      <c r="J28" s="45"/>
      <c r="K28" s="48"/>
      <c r="L28" s="48"/>
      <c r="M28" s="48"/>
      <c r="N28" s="48"/>
      <c r="O28" s="45"/>
      <c r="P28" s="45"/>
      <c r="Q28" s="45" t="s">
        <v>25</v>
      </c>
      <c r="R28" s="45"/>
      <c r="S28" s="48"/>
      <c r="T28" s="48" t="s">
        <v>25</v>
      </c>
      <c r="U28" s="48"/>
      <c r="V28" s="48" t="s">
        <v>25</v>
      </c>
      <c r="W28" s="45" t="s">
        <v>25</v>
      </c>
      <c r="X28" s="45"/>
      <c r="Y28" s="45"/>
      <c r="Z28" s="45"/>
      <c r="AA28" s="48"/>
      <c r="AB28" s="48"/>
      <c r="AC28" s="48"/>
      <c r="AD28" s="49"/>
      <c r="AE28" s="2"/>
      <c r="AF28" s="2"/>
      <c r="AG28" s="2"/>
      <c r="AH28" s="2"/>
      <c r="AI28" s="2"/>
      <c r="AJ28" s="2"/>
      <c r="AK28" s="2"/>
      <c r="AL28" s="2"/>
    </row>
    <row r="29" spans="1:38" x14ac:dyDescent="0.25">
      <c r="A29" s="11"/>
      <c r="B29" s="50" t="s">
        <v>46</v>
      </c>
      <c r="C29" s="44"/>
      <c r="D29" s="44"/>
      <c r="E29" s="44" t="s">
        <v>25</v>
      </c>
      <c r="F29" s="44"/>
      <c r="G29" s="28"/>
      <c r="H29" s="28" t="s">
        <v>25</v>
      </c>
      <c r="I29" s="28"/>
      <c r="J29" s="28" t="s">
        <v>25</v>
      </c>
      <c r="K29" s="33" t="s">
        <v>25</v>
      </c>
      <c r="L29" s="33"/>
      <c r="M29" s="33"/>
      <c r="N29" s="33"/>
      <c r="O29" s="28"/>
      <c r="P29" s="28"/>
      <c r="Q29" s="28"/>
      <c r="R29" s="28"/>
      <c r="S29" s="33"/>
      <c r="T29" s="33"/>
      <c r="U29" s="33"/>
      <c r="V29" s="33"/>
      <c r="W29" s="28"/>
      <c r="X29" s="28"/>
      <c r="Y29" s="28" t="s">
        <v>25</v>
      </c>
      <c r="Z29" s="28"/>
      <c r="AA29" s="33"/>
      <c r="AB29" s="33" t="s">
        <v>25</v>
      </c>
      <c r="AC29" s="33"/>
      <c r="AD29" s="34" t="s">
        <v>25</v>
      </c>
      <c r="AE29" s="2"/>
      <c r="AF29" s="2"/>
      <c r="AG29" s="2"/>
      <c r="AH29" s="2"/>
      <c r="AI29" s="2"/>
      <c r="AJ29" s="2"/>
      <c r="AK29" s="2"/>
      <c r="AL29" s="2"/>
    </row>
    <row r="30" spans="1:38" x14ac:dyDescent="0.25">
      <c r="A30" s="11"/>
      <c r="B30" s="50" t="s">
        <v>64</v>
      </c>
      <c r="C30" s="46"/>
      <c r="D30" s="46"/>
      <c r="E30" s="46" t="s">
        <v>25</v>
      </c>
      <c r="F30" s="47"/>
      <c r="G30" s="45"/>
      <c r="H30" s="45" t="s">
        <v>25</v>
      </c>
      <c r="I30" s="45"/>
      <c r="J30" s="45" t="s">
        <v>25</v>
      </c>
      <c r="K30" s="48" t="s">
        <v>25</v>
      </c>
      <c r="L30" s="48"/>
      <c r="M30" s="48"/>
      <c r="N30" s="48"/>
      <c r="O30" s="45"/>
      <c r="P30" s="45"/>
      <c r="Q30" s="45"/>
      <c r="R30" s="45"/>
      <c r="S30" s="48"/>
      <c r="T30" s="48"/>
      <c r="U30" s="48"/>
      <c r="V30" s="48"/>
      <c r="W30" s="45"/>
      <c r="X30" s="45"/>
      <c r="Y30" s="45" t="s">
        <v>25</v>
      </c>
      <c r="Z30" s="45"/>
      <c r="AA30" s="48"/>
      <c r="AB30" s="48" t="s">
        <v>25</v>
      </c>
      <c r="AC30" s="48"/>
      <c r="AD30" s="49" t="s">
        <v>25</v>
      </c>
      <c r="AE30" s="2"/>
      <c r="AF30" s="2"/>
      <c r="AG30" s="2"/>
      <c r="AH30" s="2"/>
      <c r="AI30" s="2"/>
      <c r="AJ30" s="2"/>
      <c r="AK30" s="2"/>
      <c r="AL30" s="2"/>
    </row>
    <row r="31" spans="1:38" x14ac:dyDescent="0.25">
      <c r="A31" s="11"/>
      <c r="B31" s="50" t="s">
        <v>65</v>
      </c>
      <c r="C31" s="44"/>
      <c r="D31" s="44" t="s">
        <v>25</v>
      </c>
      <c r="E31" s="44"/>
      <c r="F31" s="44" t="s">
        <v>25</v>
      </c>
      <c r="G31" s="28" t="s">
        <v>25</v>
      </c>
      <c r="H31" s="28"/>
      <c r="I31" s="28"/>
      <c r="J31" s="28"/>
      <c r="K31" s="33"/>
      <c r="L31" s="33"/>
      <c r="M31" s="33"/>
      <c r="N31" s="33"/>
      <c r="O31" s="28"/>
      <c r="P31" s="28"/>
      <c r="Q31" s="28"/>
      <c r="R31" s="28"/>
      <c r="S31" s="33"/>
      <c r="T31" s="33"/>
      <c r="U31" s="33" t="s">
        <v>25</v>
      </c>
      <c r="V31" s="33"/>
      <c r="W31" s="28"/>
      <c r="X31" s="28" t="s">
        <v>25</v>
      </c>
      <c r="Y31" s="28"/>
      <c r="Z31" s="28" t="s">
        <v>25</v>
      </c>
      <c r="AA31" s="33" t="s">
        <v>25</v>
      </c>
      <c r="AB31" s="33"/>
      <c r="AC31" s="33"/>
      <c r="AD31" s="34"/>
      <c r="AE31" s="2"/>
      <c r="AF31" s="2"/>
      <c r="AG31" s="2"/>
      <c r="AH31" s="2"/>
      <c r="AI31" s="2"/>
      <c r="AJ31" s="2"/>
      <c r="AK31" s="2"/>
      <c r="AL31" s="2"/>
    </row>
    <row r="32" spans="1:38" x14ac:dyDescent="0.25">
      <c r="A32" s="11"/>
      <c r="B32" s="50" t="s">
        <v>66</v>
      </c>
      <c r="C32" s="46"/>
      <c r="D32" s="46" t="s">
        <v>25</v>
      </c>
      <c r="E32" s="46"/>
      <c r="F32" s="47" t="s">
        <v>25</v>
      </c>
      <c r="G32" s="45" t="s">
        <v>25</v>
      </c>
      <c r="H32" s="45"/>
      <c r="I32" s="45"/>
      <c r="J32" s="45"/>
      <c r="K32" s="48"/>
      <c r="L32" s="48"/>
      <c r="M32" s="48"/>
      <c r="N32" s="48"/>
      <c r="O32" s="45"/>
      <c r="P32" s="45"/>
      <c r="Q32" s="45"/>
      <c r="R32" s="45"/>
      <c r="S32" s="48"/>
      <c r="T32" s="48"/>
      <c r="U32" s="48" t="s">
        <v>25</v>
      </c>
      <c r="V32" s="48"/>
      <c r="W32" s="45"/>
      <c r="X32" s="45" t="s">
        <v>25</v>
      </c>
      <c r="Y32" s="45"/>
      <c r="Z32" s="45" t="s">
        <v>25</v>
      </c>
      <c r="AA32" s="48" t="s">
        <v>25</v>
      </c>
      <c r="AB32" s="48"/>
      <c r="AC32" s="48"/>
      <c r="AD32" s="49"/>
      <c r="AE32" s="2"/>
      <c r="AF32" s="2"/>
      <c r="AG32" s="2"/>
      <c r="AH32" s="2"/>
      <c r="AI32" s="2"/>
      <c r="AJ32" s="2"/>
      <c r="AK32" s="2"/>
      <c r="AL32" s="2"/>
    </row>
    <row r="33" spans="1:30" x14ac:dyDescent="0.25">
      <c r="A33" s="11"/>
      <c r="B33" s="50"/>
      <c r="C33" s="44"/>
      <c r="D33" s="44"/>
      <c r="E33" s="44"/>
      <c r="F33" s="44"/>
      <c r="G33" s="28"/>
      <c r="H33" s="28"/>
      <c r="I33" s="28"/>
      <c r="J33" s="28"/>
      <c r="K33" s="33"/>
      <c r="L33" s="33"/>
      <c r="M33" s="33"/>
      <c r="N33" s="33"/>
      <c r="O33" s="28"/>
      <c r="P33" s="28"/>
      <c r="Q33" s="28"/>
      <c r="R33" s="28"/>
      <c r="S33" s="33"/>
      <c r="T33" s="33"/>
      <c r="U33" s="33"/>
      <c r="V33" s="33"/>
      <c r="W33" s="28"/>
      <c r="X33" s="28"/>
      <c r="Y33" s="28"/>
      <c r="Z33" s="28"/>
      <c r="AA33" s="33"/>
      <c r="AB33" s="33"/>
      <c r="AC33" s="33"/>
      <c r="AD33" s="34"/>
    </row>
    <row r="34" spans="1:30" ht="23.25" x14ac:dyDescent="0.35">
      <c r="A34" s="11"/>
      <c r="B34" s="18"/>
      <c r="C34" s="2"/>
      <c r="D34" s="2"/>
      <c r="E34" s="2"/>
      <c r="F34" s="2"/>
      <c r="G34" s="15"/>
      <c r="H34" s="16"/>
      <c r="I34" s="16"/>
      <c r="J34" s="16"/>
      <c r="K34" s="16"/>
      <c r="L34" s="16"/>
      <c r="M34" s="16"/>
      <c r="N34" s="16" t="str">
        <f>"Semaine du "&amp;TEXT(C35,"jj/mm")&amp;" au "&amp;TEXT(C35+6,"jj/mm aaaa")</f>
        <v>Semaine du 15/01 au 21/01 2018</v>
      </c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spans="1:30" x14ac:dyDescent="0.25">
      <c r="A35" s="54"/>
      <c r="B35" s="59">
        <f ca="1">B19+1</f>
        <v>3</v>
      </c>
      <c r="C35" s="138">
        <f>C19+7</f>
        <v>43115</v>
      </c>
      <c r="D35" s="139"/>
      <c r="E35" s="139"/>
      <c r="F35" s="140"/>
      <c r="G35" s="138">
        <f>C35+1</f>
        <v>43116</v>
      </c>
      <c r="H35" s="139"/>
      <c r="I35" s="139"/>
      <c r="J35" s="140"/>
      <c r="K35" s="138">
        <f>G35+1</f>
        <v>43117</v>
      </c>
      <c r="L35" s="139"/>
      <c r="M35" s="139"/>
      <c r="N35" s="140"/>
      <c r="O35" s="138">
        <f>K35+1</f>
        <v>43118</v>
      </c>
      <c r="P35" s="139"/>
      <c r="Q35" s="139"/>
      <c r="R35" s="140"/>
      <c r="S35" s="138">
        <f>O35+1</f>
        <v>43119</v>
      </c>
      <c r="T35" s="139"/>
      <c r="U35" s="139"/>
      <c r="V35" s="140"/>
      <c r="W35" s="138">
        <f>S35+1</f>
        <v>43120</v>
      </c>
      <c r="X35" s="139"/>
      <c r="Y35" s="139"/>
      <c r="Z35" s="140"/>
      <c r="AA35" s="138">
        <f>W35+1</f>
        <v>43121</v>
      </c>
      <c r="AB35" s="139"/>
      <c r="AC35" s="139"/>
      <c r="AD35" s="140"/>
    </row>
    <row r="36" spans="1:30" x14ac:dyDescent="0.25">
      <c r="A36" s="11"/>
      <c r="B36" s="17" t="s">
        <v>8</v>
      </c>
      <c r="C36" s="21">
        <v>0</v>
      </c>
      <c r="D36" s="21">
        <v>0.29166666666666669</v>
      </c>
      <c r="E36" s="22">
        <v>0.58333333333333337</v>
      </c>
      <c r="F36" s="22">
        <v>0.83333333333333337</v>
      </c>
      <c r="G36" s="23">
        <v>0</v>
      </c>
      <c r="H36" s="23">
        <v>0.29166666666666669</v>
      </c>
      <c r="I36" s="24">
        <v>0.58333333333333337</v>
      </c>
      <c r="J36" s="24">
        <v>0.83333333333333337</v>
      </c>
      <c r="K36" s="21">
        <v>0</v>
      </c>
      <c r="L36" s="21">
        <v>0.29166666666666669</v>
      </c>
      <c r="M36" s="22">
        <v>0.58333333333333337</v>
      </c>
      <c r="N36" s="22">
        <v>0.83333333333333337</v>
      </c>
      <c r="O36" s="23">
        <v>0</v>
      </c>
      <c r="P36" s="23">
        <v>0.29166666666666669</v>
      </c>
      <c r="Q36" s="24">
        <v>0.58333333333333337</v>
      </c>
      <c r="R36" s="24">
        <v>0.83333333333333337</v>
      </c>
      <c r="S36" s="21">
        <v>0</v>
      </c>
      <c r="T36" s="21">
        <v>0.29166666666666669</v>
      </c>
      <c r="U36" s="22">
        <v>0.58333333333333337</v>
      </c>
      <c r="V36" s="22">
        <v>0.83333333333333337</v>
      </c>
      <c r="W36" s="23">
        <v>0</v>
      </c>
      <c r="X36" s="23">
        <v>0.29166666666666669</v>
      </c>
      <c r="Y36" s="24">
        <v>0.58333333333333337</v>
      </c>
      <c r="Z36" s="24">
        <v>0.83333333333333337</v>
      </c>
      <c r="AA36" s="21">
        <v>0</v>
      </c>
      <c r="AB36" s="21">
        <v>0.29166666666666669</v>
      </c>
      <c r="AC36" s="22">
        <v>0.58333333333333337</v>
      </c>
      <c r="AD36" s="22">
        <v>0.83333333333333337</v>
      </c>
    </row>
    <row r="37" spans="1:30" x14ac:dyDescent="0.25">
      <c r="B37" s="17" t="s">
        <v>7</v>
      </c>
      <c r="C37" s="22">
        <v>0.29166666666666669</v>
      </c>
      <c r="D37" s="22">
        <v>0.58333333333333337</v>
      </c>
      <c r="E37" s="22">
        <v>0.83333333333333337</v>
      </c>
      <c r="F37" s="22">
        <v>1</v>
      </c>
      <c r="G37" s="24">
        <v>0.29166666666666669</v>
      </c>
      <c r="H37" s="24">
        <v>0.58333333333333337</v>
      </c>
      <c r="I37" s="24">
        <v>0.83333333333333337</v>
      </c>
      <c r="J37" s="24">
        <v>1</v>
      </c>
      <c r="K37" s="22">
        <v>0.29166666666666669</v>
      </c>
      <c r="L37" s="22">
        <v>0.58333333333333337</v>
      </c>
      <c r="M37" s="22">
        <v>0.83333333333333337</v>
      </c>
      <c r="N37" s="22">
        <v>1</v>
      </c>
      <c r="O37" s="24">
        <v>0.29166666666666669</v>
      </c>
      <c r="P37" s="24">
        <v>0.58333333333333337</v>
      </c>
      <c r="Q37" s="24">
        <v>0.83333333333333337</v>
      </c>
      <c r="R37" s="24">
        <v>1</v>
      </c>
      <c r="S37" s="22">
        <v>0.29166666666666669</v>
      </c>
      <c r="T37" s="22">
        <v>0.58333333333333337</v>
      </c>
      <c r="U37" s="22">
        <v>0.83333333333333337</v>
      </c>
      <c r="V37" s="22">
        <v>1</v>
      </c>
      <c r="W37" s="24">
        <v>0.29166666666666669</v>
      </c>
      <c r="X37" s="24">
        <v>0.58333333333333337</v>
      </c>
      <c r="Y37" s="24">
        <v>0.83333333333333337</v>
      </c>
      <c r="Z37" s="24">
        <v>1</v>
      </c>
      <c r="AA37" s="22">
        <v>0.29166666666666669</v>
      </c>
      <c r="AB37" s="22">
        <v>0.58333333333333337</v>
      </c>
      <c r="AC37" s="22">
        <v>0.83333333333333337</v>
      </c>
      <c r="AD37" s="22">
        <v>1</v>
      </c>
    </row>
    <row r="38" spans="1:30" x14ac:dyDescent="0.25">
      <c r="B38" s="50" t="s">
        <v>41</v>
      </c>
      <c r="C38" s="51"/>
      <c r="D38" s="51" t="s">
        <v>25</v>
      </c>
      <c r="E38" s="51"/>
      <c r="F38" s="51" t="s">
        <v>25</v>
      </c>
      <c r="G38" s="50" t="s">
        <v>25</v>
      </c>
      <c r="H38" s="50"/>
      <c r="I38" s="50"/>
      <c r="J38" s="50"/>
      <c r="K38" s="52"/>
      <c r="L38" s="52"/>
      <c r="M38" s="52"/>
      <c r="N38" s="52"/>
      <c r="O38" s="50"/>
      <c r="P38" s="50"/>
      <c r="Q38" s="50"/>
      <c r="R38" s="50"/>
      <c r="S38" s="52"/>
      <c r="T38" s="52"/>
      <c r="U38" s="52" t="s">
        <v>25</v>
      </c>
      <c r="V38" s="52"/>
      <c r="W38" s="50"/>
      <c r="X38" s="50" t="s">
        <v>25</v>
      </c>
      <c r="Y38" s="50"/>
      <c r="Z38" s="50" t="s">
        <v>25</v>
      </c>
      <c r="AA38" s="52" t="s">
        <v>25</v>
      </c>
      <c r="AB38" s="52"/>
      <c r="AC38" s="52"/>
      <c r="AD38" s="52"/>
    </row>
    <row r="39" spans="1:30" x14ac:dyDescent="0.25">
      <c r="B39" s="50" t="s">
        <v>42</v>
      </c>
      <c r="C39" s="36"/>
      <c r="D39" s="36" t="s">
        <v>25</v>
      </c>
      <c r="E39" s="36"/>
      <c r="F39" s="37" t="s">
        <v>25</v>
      </c>
      <c r="G39" s="35" t="s">
        <v>25</v>
      </c>
      <c r="H39" s="35"/>
      <c r="I39" s="35"/>
      <c r="J39" s="35"/>
      <c r="K39" s="38"/>
      <c r="L39" s="38"/>
      <c r="M39" s="38"/>
      <c r="N39" s="38"/>
      <c r="O39" s="35"/>
      <c r="P39" s="35"/>
      <c r="Q39" s="35"/>
      <c r="R39" s="35"/>
      <c r="S39" s="38"/>
      <c r="T39" s="38"/>
      <c r="U39" s="38" t="s">
        <v>25</v>
      </c>
      <c r="V39" s="38"/>
      <c r="W39" s="35"/>
      <c r="X39" s="35" t="s">
        <v>25</v>
      </c>
      <c r="Y39" s="35"/>
      <c r="Z39" s="35" t="s">
        <v>25</v>
      </c>
      <c r="AA39" s="38" t="s">
        <v>25</v>
      </c>
      <c r="AB39" s="38"/>
      <c r="AC39" s="38"/>
      <c r="AD39" s="38"/>
    </row>
    <row r="40" spans="1:30" x14ac:dyDescent="0.25">
      <c r="B40" s="50" t="s">
        <v>63</v>
      </c>
      <c r="C40" s="51"/>
      <c r="D40" s="51"/>
      <c r="E40" s="51" t="s">
        <v>25</v>
      </c>
      <c r="F40" s="51"/>
      <c r="G40" s="50"/>
      <c r="H40" s="50" t="s">
        <v>25</v>
      </c>
      <c r="I40" s="50"/>
      <c r="J40" s="50" t="s">
        <v>25</v>
      </c>
      <c r="K40" s="52" t="s">
        <v>25</v>
      </c>
      <c r="L40" s="52"/>
      <c r="M40" s="52"/>
      <c r="N40" s="52"/>
      <c r="O40" s="50"/>
      <c r="P40" s="50"/>
      <c r="Q40" s="50"/>
      <c r="R40" s="50"/>
      <c r="S40" s="52"/>
      <c r="T40" s="52"/>
      <c r="U40" s="52"/>
      <c r="V40" s="52"/>
      <c r="W40" s="50"/>
      <c r="X40" s="50"/>
      <c r="Y40" s="50" t="s">
        <v>25</v>
      </c>
      <c r="Z40" s="50"/>
      <c r="AA40" s="52"/>
      <c r="AB40" s="52" t="s">
        <v>25</v>
      </c>
      <c r="AC40" s="52"/>
      <c r="AD40" s="52" t="s">
        <v>25</v>
      </c>
    </row>
    <row r="41" spans="1:30" x14ac:dyDescent="0.25">
      <c r="B41" s="50" t="s">
        <v>43</v>
      </c>
      <c r="C41" s="36"/>
      <c r="D41" s="36"/>
      <c r="E41" s="36" t="s">
        <v>25</v>
      </c>
      <c r="F41" s="37"/>
      <c r="G41" s="35"/>
      <c r="H41" s="35" t="s">
        <v>25</v>
      </c>
      <c r="I41" s="35"/>
      <c r="J41" s="35" t="s">
        <v>25</v>
      </c>
      <c r="K41" s="38" t="s">
        <v>25</v>
      </c>
      <c r="L41" s="38"/>
      <c r="M41" s="38"/>
      <c r="N41" s="38"/>
      <c r="O41" s="35"/>
      <c r="P41" s="35"/>
      <c r="Q41" s="35"/>
      <c r="R41" s="35"/>
      <c r="S41" s="38"/>
      <c r="T41" s="38"/>
      <c r="U41" s="38"/>
      <c r="V41" s="38"/>
      <c r="W41" s="35"/>
      <c r="X41" s="35"/>
      <c r="Y41" s="35" t="s">
        <v>25</v>
      </c>
      <c r="Z41" s="35"/>
      <c r="AA41" s="38"/>
      <c r="AB41" s="38" t="s">
        <v>25</v>
      </c>
      <c r="AC41" s="38"/>
      <c r="AD41" s="38" t="s">
        <v>25</v>
      </c>
    </row>
    <row r="42" spans="1:30" x14ac:dyDescent="0.25">
      <c r="B42" s="50" t="s">
        <v>67</v>
      </c>
      <c r="C42" s="51"/>
      <c r="D42" s="51"/>
      <c r="E42" s="51" t="s">
        <v>25</v>
      </c>
      <c r="F42" s="51"/>
      <c r="G42" s="50"/>
      <c r="H42" s="50" t="s">
        <v>25</v>
      </c>
      <c r="I42" s="50"/>
      <c r="J42" s="50" t="s">
        <v>25</v>
      </c>
      <c r="K42" s="52" t="s">
        <v>25</v>
      </c>
      <c r="L42" s="52"/>
      <c r="M42" s="52"/>
      <c r="N42" s="52"/>
      <c r="O42" s="50"/>
      <c r="P42" s="50"/>
      <c r="Q42" s="50"/>
      <c r="R42" s="50"/>
      <c r="S42" s="52"/>
      <c r="T42" s="52"/>
      <c r="U42" s="52"/>
      <c r="V42" s="52"/>
      <c r="W42" s="50"/>
      <c r="X42" s="50"/>
      <c r="Y42" s="50" t="s">
        <v>25</v>
      </c>
      <c r="Z42" s="50"/>
      <c r="AA42" s="52"/>
      <c r="AB42" s="52" t="s">
        <v>25</v>
      </c>
      <c r="AC42" s="52"/>
      <c r="AD42" s="52" t="s">
        <v>25</v>
      </c>
    </row>
    <row r="43" spans="1:30" x14ac:dyDescent="0.25">
      <c r="B43" s="50" t="s">
        <v>44</v>
      </c>
      <c r="C43" s="36"/>
      <c r="D43" s="36"/>
      <c r="E43" s="36"/>
      <c r="F43" s="37"/>
      <c r="G43" s="35"/>
      <c r="H43" s="35"/>
      <c r="I43" s="35" t="s">
        <v>25</v>
      </c>
      <c r="J43" s="35"/>
      <c r="K43" s="38"/>
      <c r="L43" s="38" t="s">
        <v>25</v>
      </c>
      <c r="M43" s="38"/>
      <c r="N43" s="38" t="s">
        <v>25</v>
      </c>
      <c r="O43" s="35" t="s">
        <v>25</v>
      </c>
      <c r="P43" s="35"/>
      <c r="Q43" s="35"/>
      <c r="R43" s="35"/>
      <c r="S43" s="38"/>
      <c r="T43" s="38"/>
      <c r="U43" s="38"/>
      <c r="V43" s="38"/>
      <c r="W43" s="35"/>
      <c r="X43" s="35"/>
      <c r="Y43" s="35"/>
      <c r="Z43" s="35"/>
      <c r="AA43" s="38"/>
      <c r="AB43" s="38"/>
      <c r="AC43" s="38" t="s">
        <v>25</v>
      </c>
      <c r="AD43" s="38"/>
    </row>
    <row r="44" spans="1:30" x14ac:dyDescent="0.25">
      <c r="B44" s="50" t="s">
        <v>45</v>
      </c>
      <c r="C44" s="51"/>
      <c r="D44" s="51"/>
      <c r="E44" s="51"/>
      <c r="F44" s="51"/>
      <c r="G44" s="50"/>
      <c r="H44" s="50"/>
      <c r="I44" s="50" t="s">
        <v>25</v>
      </c>
      <c r="J44" s="50"/>
      <c r="K44" s="52"/>
      <c r="L44" s="52" t="s">
        <v>25</v>
      </c>
      <c r="M44" s="52"/>
      <c r="N44" s="52" t="s">
        <v>25</v>
      </c>
      <c r="O44" s="50" t="s">
        <v>25</v>
      </c>
      <c r="P44" s="50"/>
      <c r="Q44" s="50"/>
      <c r="R44" s="50"/>
      <c r="S44" s="52"/>
      <c r="T44" s="52"/>
      <c r="U44" s="52"/>
      <c r="V44" s="52"/>
      <c r="W44" s="50"/>
      <c r="X44" s="50"/>
      <c r="Y44" s="50"/>
      <c r="Z44" s="50"/>
      <c r="AA44" s="52"/>
      <c r="AB44" s="52"/>
      <c r="AC44" s="52" t="s">
        <v>25</v>
      </c>
      <c r="AD44" s="52"/>
    </row>
    <row r="45" spans="1:30" x14ac:dyDescent="0.25">
      <c r="B45" s="50" t="s">
        <v>46</v>
      </c>
      <c r="C45" s="36" t="s">
        <v>25</v>
      </c>
      <c r="D45" s="36"/>
      <c r="E45" s="36"/>
      <c r="F45" s="37"/>
      <c r="G45" s="35"/>
      <c r="H45" s="35"/>
      <c r="I45" s="35"/>
      <c r="J45" s="35"/>
      <c r="K45" s="38"/>
      <c r="L45" s="38"/>
      <c r="M45" s="38"/>
      <c r="N45" s="38"/>
      <c r="O45" s="35"/>
      <c r="P45" s="35"/>
      <c r="Q45" s="35" t="s">
        <v>25</v>
      </c>
      <c r="R45" s="35"/>
      <c r="S45" s="38"/>
      <c r="T45" s="38" t="s">
        <v>25</v>
      </c>
      <c r="U45" s="38"/>
      <c r="V45" s="38" t="s">
        <v>25</v>
      </c>
      <c r="W45" s="35" t="s">
        <v>25</v>
      </c>
      <c r="X45" s="35"/>
      <c r="Y45" s="35"/>
      <c r="Z45" s="35"/>
      <c r="AA45" s="38"/>
      <c r="AB45" s="38"/>
      <c r="AC45" s="38"/>
      <c r="AD45" s="38"/>
    </row>
    <row r="46" spans="1:30" x14ac:dyDescent="0.25">
      <c r="B46" s="50" t="s">
        <v>64</v>
      </c>
      <c r="C46" s="51" t="s">
        <v>25</v>
      </c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 t="s">
        <v>25</v>
      </c>
      <c r="R46" s="50"/>
      <c r="S46" s="52"/>
      <c r="T46" s="52" t="s">
        <v>25</v>
      </c>
      <c r="U46" s="52"/>
      <c r="V46" s="52" t="s">
        <v>25</v>
      </c>
      <c r="W46" s="50" t="s">
        <v>25</v>
      </c>
      <c r="X46" s="50"/>
      <c r="Y46" s="50"/>
      <c r="Z46" s="50"/>
      <c r="AA46" s="52"/>
      <c r="AB46" s="52"/>
      <c r="AC46" s="52"/>
      <c r="AD46" s="52"/>
    </row>
    <row r="47" spans="1:30" x14ac:dyDescent="0.25">
      <c r="B47" s="50" t="s">
        <v>65</v>
      </c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 t="s">
        <v>25</v>
      </c>
      <c r="N47" s="38"/>
      <c r="O47" s="35"/>
      <c r="P47" s="35" t="s">
        <v>25</v>
      </c>
      <c r="Q47" s="35"/>
      <c r="R47" s="35" t="s">
        <v>25</v>
      </c>
      <c r="S47" s="38" t="s">
        <v>25</v>
      </c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50" t="s">
        <v>66</v>
      </c>
      <c r="C48" s="51"/>
      <c r="D48" s="51"/>
      <c r="E48" s="51"/>
      <c r="F48" s="51"/>
      <c r="G48" s="50"/>
      <c r="H48" s="50"/>
      <c r="I48" s="50"/>
      <c r="J48" s="50"/>
      <c r="K48" s="52"/>
      <c r="L48" s="52"/>
      <c r="M48" s="52" t="s">
        <v>25</v>
      </c>
      <c r="N48" s="52"/>
      <c r="O48" s="50"/>
      <c r="P48" s="50" t="s">
        <v>25</v>
      </c>
      <c r="Q48" s="50"/>
      <c r="R48" s="50" t="s">
        <v>25</v>
      </c>
      <c r="S48" s="52" t="s">
        <v>25</v>
      </c>
      <c r="T48" s="52"/>
      <c r="U48" s="52"/>
      <c r="V48" s="52"/>
      <c r="W48" s="50"/>
      <c r="X48" s="50"/>
      <c r="Y48" s="50"/>
      <c r="Z48" s="50"/>
      <c r="AA48" s="52"/>
      <c r="AB48" s="52"/>
      <c r="AC48" s="52"/>
      <c r="AD48" s="52"/>
    </row>
    <row r="49" spans="1:30" x14ac:dyDescent="0.25">
      <c r="B49" s="50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23.25" x14ac:dyDescent="0.35">
      <c r="B50" s="18"/>
      <c r="C50" s="2"/>
      <c r="D50" s="2"/>
      <c r="E50" s="2"/>
      <c r="F50" s="2"/>
      <c r="G50" s="15"/>
      <c r="H50" s="16"/>
      <c r="I50" s="16"/>
      <c r="J50" s="16"/>
      <c r="K50" s="16"/>
      <c r="L50" s="16"/>
      <c r="M50" s="16"/>
      <c r="N50" s="16" t="str">
        <f>"Semaine du "&amp;TEXT(C51,"jj/mm")&amp;" au "&amp;TEXT(C51+6,"jj/mm aaaa")</f>
        <v>Semaine du 22/01 au 28/01 2018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x14ac:dyDescent="0.25">
      <c r="A51" s="67"/>
      <c r="B51" s="59">
        <f ca="1">B35+1</f>
        <v>4</v>
      </c>
      <c r="C51" s="138">
        <f>C35+7</f>
        <v>43122</v>
      </c>
      <c r="D51" s="139"/>
      <c r="E51" s="139"/>
      <c r="F51" s="140"/>
      <c r="G51" s="138">
        <f>C51+1</f>
        <v>43123</v>
      </c>
      <c r="H51" s="139"/>
      <c r="I51" s="139"/>
      <c r="J51" s="140"/>
      <c r="K51" s="138">
        <f>G51+1</f>
        <v>43124</v>
      </c>
      <c r="L51" s="139"/>
      <c r="M51" s="139"/>
      <c r="N51" s="140"/>
      <c r="O51" s="138">
        <f>K51+1</f>
        <v>43125</v>
      </c>
      <c r="P51" s="139"/>
      <c r="Q51" s="139"/>
      <c r="R51" s="140"/>
      <c r="S51" s="138">
        <f>O51+1</f>
        <v>43126</v>
      </c>
      <c r="T51" s="139"/>
      <c r="U51" s="139"/>
      <c r="V51" s="140"/>
      <c r="W51" s="138">
        <f>S51+1</f>
        <v>43127</v>
      </c>
      <c r="X51" s="139"/>
      <c r="Y51" s="139"/>
      <c r="Z51" s="140"/>
      <c r="AA51" s="138">
        <f>W51+1</f>
        <v>43128</v>
      </c>
      <c r="AB51" s="139"/>
      <c r="AC51" s="139"/>
      <c r="AD51" s="140"/>
    </row>
    <row r="52" spans="1:30" x14ac:dyDescent="0.25">
      <c r="B52" s="17" t="s">
        <v>8</v>
      </c>
      <c r="C52" s="23">
        <v>0</v>
      </c>
      <c r="D52" s="23">
        <v>0.29166666666666669</v>
      </c>
      <c r="E52" s="24">
        <v>0.58333333333333337</v>
      </c>
      <c r="F52" s="24">
        <v>0.83333333333333337</v>
      </c>
      <c r="G52" s="21">
        <v>0</v>
      </c>
      <c r="H52" s="21">
        <v>0.29166666666666669</v>
      </c>
      <c r="I52" s="22">
        <v>0.58333333333333337</v>
      </c>
      <c r="J52" s="22">
        <v>0.83333333333333337</v>
      </c>
      <c r="K52" s="23">
        <v>0</v>
      </c>
      <c r="L52" s="23">
        <v>0.29166666666666669</v>
      </c>
      <c r="M52" s="24">
        <v>0.58333333333333337</v>
      </c>
      <c r="N52" s="24">
        <v>0.83333333333333337</v>
      </c>
      <c r="O52" s="21">
        <v>0</v>
      </c>
      <c r="P52" s="21">
        <v>0.29166666666666669</v>
      </c>
      <c r="Q52" s="22">
        <v>0.58333333333333337</v>
      </c>
      <c r="R52" s="22">
        <v>0.83333333333333337</v>
      </c>
      <c r="S52" s="23">
        <v>0</v>
      </c>
      <c r="T52" s="23">
        <v>0.29166666666666669</v>
      </c>
      <c r="U52" s="24">
        <v>0.58333333333333337</v>
      </c>
      <c r="V52" s="24">
        <v>0.83333333333333337</v>
      </c>
      <c r="W52" s="21">
        <v>0</v>
      </c>
      <c r="X52" s="21">
        <v>0.29166666666666669</v>
      </c>
      <c r="Y52" s="22">
        <v>0.58333333333333337</v>
      </c>
      <c r="Z52" s="22">
        <v>0.83333333333333337</v>
      </c>
      <c r="AA52" s="23">
        <v>0</v>
      </c>
      <c r="AB52" s="23">
        <v>0.29166666666666669</v>
      </c>
      <c r="AC52" s="24">
        <v>0.58333333333333337</v>
      </c>
      <c r="AD52" s="24">
        <v>0.83333333333333337</v>
      </c>
    </row>
    <row r="53" spans="1:30" x14ac:dyDescent="0.25">
      <c r="B53" s="17" t="s">
        <v>7</v>
      </c>
      <c r="C53" s="24">
        <v>0.29166666666666669</v>
      </c>
      <c r="D53" s="24">
        <v>0.58333333333333337</v>
      </c>
      <c r="E53" s="24">
        <v>0.83333333333333337</v>
      </c>
      <c r="F53" s="24">
        <v>1</v>
      </c>
      <c r="G53" s="22">
        <v>0.29166666666666669</v>
      </c>
      <c r="H53" s="22">
        <v>0.58333333333333337</v>
      </c>
      <c r="I53" s="22">
        <v>0.83333333333333337</v>
      </c>
      <c r="J53" s="22">
        <v>1</v>
      </c>
      <c r="K53" s="24">
        <v>0.29166666666666669</v>
      </c>
      <c r="L53" s="24">
        <v>0.58333333333333337</v>
      </c>
      <c r="M53" s="24">
        <v>0.83333333333333337</v>
      </c>
      <c r="N53" s="24">
        <v>1</v>
      </c>
      <c r="O53" s="22">
        <v>0.29166666666666669</v>
      </c>
      <c r="P53" s="22">
        <v>0.58333333333333337</v>
      </c>
      <c r="Q53" s="22">
        <v>0.83333333333333337</v>
      </c>
      <c r="R53" s="22">
        <v>1</v>
      </c>
      <c r="S53" s="24">
        <v>0.29166666666666669</v>
      </c>
      <c r="T53" s="24">
        <v>0.58333333333333337</v>
      </c>
      <c r="U53" s="24">
        <v>0.83333333333333337</v>
      </c>
      <c r="V53" s="24">
        <v>1</v>
      </c>
      <c r="W53" s="22">
        <v>0.29166666666666669</v>
      </c>
      <c r="X53" s="22">
        <v>0.58333333333333337</v>
      </c>
      <c r="Y53" s="22">
        <v>0.83333333333333337</v>
      </c>
      <c r="Z53" s="22">
        <v>1</v>
      </c>
      <c r="AA53" s="24">
        <v>0.29166666666666669</v>
      </c>
      <c r="AB53" s="24">
        <v>0.58333333333333337</v>
      </c>
      <c r="AC53" s="24">
        <v>0.83333333333333337</v>
      </c>
      <c r="AD53" s="24">
        <v>1</v>
      </c>
    </row>
    <row r="54" spans="1:30" x14ac:dyDescent="0.25">
      <c r="B54" s="50" t="s">
        <v>41</v>
      </c>
      <c r="C54" s="46"/>
      <c r="D54" s="46"/>
      <c r="E54" s="46"/>
      <c r="F54" s="47"/>
      <c r="G54" s="45"/>
      <c r="H54" s="45"/>
      <c r="I54" s="45"/>
      <c r="J54" s="45"/>
      <c r="K54" s="48"/>
      <c r="L54" s="48"/>
      <c r="M54" s="48" t="s">
        <v>25</v>
      </c>
      <c r="N54" s="48"/>
      <c r="O54" s="45"/>
      <c r="P54" s="45" t="s">
        <v>25</v>
      </c>
      <c r="Q54" s="45"/>
      <c r="R54" s="45" t="s">
        <v>25</v>
      </c>
      <c r="S54" s="48" t="s">
        <v>25</v>
      </c>
      <c r="T54" s="48"/>
      <c r="U54" s="48"/>
      <c r="V54" s="48"/>
      <c r="W54" s="45"/>
      <c r="X54" s="45"/>
      <c r="Y54" s="45"/>
      <c r="Z54" s="45"/>
      <c r="AA54" s="48"/>
      <c r="AB54" s="48"/>
      <c r="AC54" s="48"/>
      <c r="AD54" s="49"/>
    </row>
    <row r="55" spans="1:30" x14ac:dyDescent="0.25">
      <c r="B55" s="50" t="s">
        <v>42</v>
      </c>
      <c r="C55" s="44"/>
      <c r="D55" s="44"/>
      <c r="E55" s="44"/>
      <c r="F55" s="44"/>
      <c r="G55" s="28"/>
      <c r="H55" s="28"/>
      <c r="I55" s="28"/>
      <c r="J55" s="28"/>
      <c r="K55" s="33"/>
      <c r="L55" s="33"/>
      <c r="M55" s="33" t="s">
        <v>25</v>
      </c>
      <c r="N55" s="33"/>
      <c r="O55" s="28"/>
      <c r="P55" s="28" t="s">
        <v>25</v>
      </c>
      <c r="Q55" s="28"/>
      <c r="R55" s="28" t="s">
        <v>25</v>
      </c>
      <c r="S55" s="33" t="s">
        <v>25</v>
      </c>
      <c r="T55" s="33"/>
      <c r="U55" s="33"/>
      <c r="V55" s="33"/>
      <c r="W55" s="28"/>
      <c r="X55" s="28"/>
      <c r="Y55" s="28"/>
      <c r="Z55" s="28"/>
      <c r="AA55" s="33"/>
      <c r="AB55" s="33"/>
      <c r="AC55" s="33"/>
      <c r="AD55" s="34"/>
    </row>
    <row r="56" spans="1:30" x14ac:dyDescent="0.25">
      <c r="B56" s="50" t="s">
        <v>63</v>
      </c>
      <c r="C56" s="46" t="s">
        <v>25</v>
      </c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 t="s">
        <v>25</v>
      </c>
      <c r="R56" s="45"/>
      <c r="S56" s="48"/>
      <c r="T56" s="48" t="s">
        <v>25</v>
      </c>
      <c r="U56" s="48"/>
      <c r="V56" s="48" t="s">
        <v>25</v>
      </c>
      <c r="W56" s="45" t="s">
        <v>25</v>
      </c>
      <c r="X56" s="45"/>
      <c r="Y56" s="45"/>
      <c r="Z56" s="45"/>
      <c r="AA56" s="48"/>
      <c r="AB56" s="48"/>
      <c r="AC56" s="48"/>
      <c r="AD56" s="49"/>
    </row>
    <row r="57" spans="1:30" x14ac:dyDescent="0.25">
      <c r="B57" s="50" t="s">
        <v>43</v>
      </c>
      <c r="C57" s="44" t="s">
        <v>25</v>
      </c>
      <c r="D57" s="44"/>
      <c r="E57" s="44"/>
      <c r="F57" s="44"/>
      <c r="G57" s="28"/>
      <c r="H57" s="28"/>
      <c r="I57" s="28"/>
      <c r="J57" s="28"/>
      <c r="K57" s="33"/>
      <c r="L57" s="33"/>
      <c r="M57" s="33"/>
      <c r="N57" s="33"/>
      <c r="O57" s="28"/>
      <c r="P57" s="28"/>
      <c r="Q57" s="28" t="s">
        <v>25</v>
      </c>
      <c r="R57" s="28"/>
      <c r="S57" s="33"/>
      <c r="T57" s="33" t="s">
        <v>25</v>
      </c>
      <c r="U57" s="33"/>
      <c r="V57" s="33" t="s">
        <v>25</v>
      </c>
      <c r="W57" s="28" t="s">
        <v>25</v>
      </c>
      <c r="X57" s="28"/>
      <c r="Y57" s="28"/>
      <c r="Z57" s="28"/>
      <c r="AA57" s="33"/>
      <c r="AB57" s="33"/>
      <c r="AC57" s="33"/>
      <c r="AD57" s="34"/>
    </row>
    <row r="58" spans="1:30" x14ac:dyDescent="0.25">
      <c r="B58" s="50" t="s">
        <v>67</v>
      </c>
      <c r="C58" s="46" t="s">
        <v>25</v>
      </c>
      <c r="D58" s="46"/>
      <c r="E58" s="46"/>
      <c r="F58" s="47"/>
      <c r="G58" s="45"/>
      <c r="H58" s="45"/>
      <c r="I58" s="45"/>
      <c r="J58" s="45"/>
      <c r="K58" s="48"/>
      <c r="L58" s="48"/>
      <c r="M58" s="48"/>
      <c r="N58" s="48"/>
      <c r="O58" s="45"/>
      <c r="P58" s="45"/>
      <c r="Q58" s="45" t="s">
        <v>25</v>
      </c>
      <c r="R58" s="45"/>
      <c r="S58" s="48"/>
      <c r="T58" s="48" t="s">
        <v>25</v>
      </c>
      <c r="U58" s="48"/>
      <c r="V58" s="48" t="s">
        <v>25</v>
      </c>
      <c r="W58" s="45" t="s">
        <v>25</v>
      </c>
      <c r="X58" s="45"/>
      <c r="Y58" s="45"/>
      <c r="Z58" s="45"/>
      <c r="AA58" s="48"/>
      <c r="AB58" s="48"/>
      <c r="AC58" s="48"/>
      <c r="AD58" s="49"/>
    </row>
    <row r="59" spans="1:30" x14ac:dyDescent="0.25">
      <c r="B59" s="50" t="s">
        <v>44</v>
      </c>
      <c r="C59" s="44"/>
      <c r="D59" s="44" t="s">
        <v>25</v>
      </c>
      <c r="E59" s="44"/>
      <c r="F59" s="44" t="s">
        <v>25</v>
      </c>
      <c r="G59" s="28" t="s">
        <v>25</v>
      </c>
      <c r="H59" s="28"/>
      <c r="I59" s="28"/>
      <c r="J59" s="28"/>
      <c r="K59" s="33"/>
      <c r="L59" s="33"/>
      <c r="M59" s="33"/>
      <c r="N59" s="33"/>
      <c r="O59" s="28"/>
      <c r="P59" s="28"/>
      <c r="Q59" s="28"/>
      <c r="R59" s="28"/>
      <c r="S59" s="33"/>
      <c r="T59" s="33"/>
      <c r="U59" s="33" t="s">
        <v>25</v>
      </c>
      <c r="V59" s="33"/>
      <c r="W59" s="28"/>
      <c r="X59" s="28" t="s">
        <v>25</v>
      </c>
      <c r="Y59" s="28"/>
      <c r="Z59" s="28" t="s">
        <v>25</v>
      </c>
      <c r="AA59" s="33" t="s">
        <v>25</v>
      </c>
      <c r="AB59" s="33"/>
      <c r="AC59" s="33"/>
      <c r="AD59" s="34"/>
    </row>
    <row r="60" spans="1:30" x14ac:dyDescent="0.25">
      <c r="B60" s="50" t="s">
        <v>45</v>
      </c>
      <c r="C60" s="46"/>
      <c r="D60" s="46" t="s">
        <v>25</v>
      </c>
      <c r="E60" s="46"/>
      <c r="F60" s="47" t="s">
        <v>25</v>
      </c>
      <c r="G60" s="45" t="s">
        <v>25</v>
      </c>
      <c r="H60" s="45"/>
      <c r="I60" s="45"/>
      <c r="J60" s="45"/>
      <c r="K60" s="48"/>
      <c r="L60" s="48"/>
      <c r="M60" s="48"/>
      <c r="N60" s="48"/>
      <c r="O60" s="45"/>
      <c r="P60" s="45"/>
      <c r="Q60" s="45"/>
      <c r="R60" s="45"/>
      <c r="S60" s="48"/>
      <c r="T60" s="48"/>
      <c r="U60" s="48" t="s">
        <v>25</v>
      </c>
      <c r="V60" s="48"/>
      <c r="W60" s="45"/>
      <c r="X60" s="45" t="s">
        <v>25</v>
      </c>
      <c r="Y60" s="45"/>
      <c r="Z60" s="45" t="s">
        <v>25</v>
      </c>
      <c r="AA60" s="48" t="s">
        <v>25</v>
      </c>
      <c r="AB60" s="48"/>
      <c r="AC60" s="48"/>
      <c r="AD60" s="49"/>
    </row>
    <row r="61" spans="1:30" x14ac:dyDescent="0.25">
      <c r="B61" s="50" t="s">
        <v>46</v>
      </c>
      <c r="C61" s="44"/>
      <c r="D61" s="44"/>
      <c r="E61" s="44"/>
      <c r="F61" s="44"/>
      <c r="G61" s="28"/>
      <c r="H61" s="28"/>
      <c r="I61" s="28" t="s">
        <v>25</v>
      </c>
      <c r="J61" s="28"/>
      <c r="K61" s="33"/>
      <c r="L61" s="33" t="s">
        <v>25</v>
      </c>
      <c r="M61" s="33"/>
      <c r="N61" s="33" t="s">
        <v>25</v>
      </c>
      <c r="O61" s="28" t="s">
        <v>25</v>
      </c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 t="s">
        <v>25</v>
      </c>
      <c r="AD61" s="34"/>
    </row>
    <row r="62" spans="1:30" x14ac:dyDescent="0.25">
      <c r="B62" s="50" t="s">
        <v>64</v>
      </c>
      <c r="C62" s="46"/>
      <c r="D62" s="46"/>
      <c r="E62" s="46"/>
      <c r="F62" s="47"/>
      <c r="G62" s="45"/>
      <c r="H62" s="45"/>
      <c r="I62" s="45" t="s">
        <v>25</v>
      </c>
      <c r="J62" s="45"/>
      <c r="K62" s="48"/>
      <c r="L62" s="48" t="s">
        <v>25</v>
      </c>
      <c r="M62" s="48"/>
      <c r="N62" s="48" t="s">
        <v>25</v>
      </c>
      <c r="O62" s="45" t="s">
        <v>25</v>
      </c>
      <c r="P62" s="45"/>
      <c r="Q62" s="45"/>
      <c r="R62" s="45"/>
      <c r="S62" s="48"/>
      <c r="T62" s="48"/>
      <c r="U62" s="48"/>
      <c r="V62" s="48"/>
      <c r="W62" s="45"/>
      <c r="X62" s="45"/>
      <c r="Y62" s="45"/>
      <c r="Z62" s="45"/>
      <c r="AA62" s="48"/>
      <c r="AB62" s="48"/>
      <c r="AC62" s="48" t="s">
        <v>25</v>
      </c>
      <c r="AD62" s="49"/>
    </row>
    <row r="63" spans="1:30" x14ac:dyDescent="0.25">
      <c r="B63" s="50" t="s">
        <v>65</v>
      </c>
      <c r="C63" s="44"/>
      <c r="D63" s="44"/>
      <c r="E63" s="44" t="s">
        <v>25</v>
      </c>
      <c r="F63" s="44"/>
      <c r="G63" s="28"/>
      <c r="H63" s="28" t="s">
        <v>25</v>
      </c>
      <c r="I63" s="28"/>
      <c r="J63" s="28" t="s">
        <v>25</v>
      </c>
      <c r="K63" s="33" t="s">
        <v>25</v>
      </c>
      <c r="L63" s="33"/>
      <c r="M63" s="33"/>
      <c r="N63" s="33"/>
      <c r="O63" s="28"/>
      <c r="P63" s="28"/>
      <c r="Q63" s="28"/>
      <c r="R63" s="28"/>
      <c r="S63" s="33"/>
      <c r="T63" s="33"/>
      <c r="U63" s="33"/>
      <c r="V63" s="33"/>
      <c r="W63" s="28"/>
      <c r="X63" s="28"/>
      <c r="Y63" s="28" t="s">
        <v>25</v>
      </c>
      <c r="Z63" s="28"/>
      <c r="AA63" s="33"/>
      <c r="AB63" s="33" t="s">
        <v>25</v>
      </c>
      <c r="AC63" s="33"/>
      <c r="AD63" s="34" t="s">
        <v>25</v>
      </c>
    </row>
    <row r="64" spans="1:30" x14ac:dyDescent="0.25">
      <c r="B64" s="50" t="s">
        <v>66</v>
      </c>
      <c r="C64" s="46"/>
      <c r="D64" s="46"/>
      <c r="E64" s="46" t="s">
        <v>25</v>
      </c>
      <c r="F64" s="47"/>
      <c r="G64" s="45"/>
      <c r="H64" s="45" t="s">
        <v>25</v>
      </c>
      <c r="I64" s="45"/>
      <c r="J64" s="45" t="s">
        <v>25</v>
      </c>
      <c r="K64" s="48" t="s">
        <v>25</v>
      </c>
      <c r="L64" s="48"/>
      <c r="M64" s="48"/>
      <c r="N64" s="48"/>
      <c r="O64" s="45"/>
      <c r="P64" s="45"/>
      <c r="Q64" s="45"/>
      <c r="R64" s="45"/>
      <c r="S64" s="48"/>
      <c r="T64" s="48"/>
      <c r="U64" s="48"/>
      <c r="V64" s="48"/>
      <c r="W64" s="45"/>
      <c r="X64" s="45"/>
      <c r="Y64" s="45" t="s">
        <v>25</v>
      </c>
      <c r="Z64" s="45"/>
      <c r="AA64" s="48"/>
      <c r="AB64" s="48" t="s">
        <v>25</v>
      </c>
      <c r="AC64" s="48"/>
      <c r="AD64" s="49" t="s">
        <v>25</v>
      </c>
    </row>
    <row r="65" spans="1:30" x14ac:dyDescent="0.25">
      <c r="B65" s="50"/>
      <c r="C65" s="44"/>
      <c r="D65" s="44"/>
      <c r="E65" s="44"/>
      <c r="F65" s="44"/>
      <c r="G65" s="28"/>
      <c r="H65" s="28"/>
      <c r="I65" s="28"/>
      <c r="J65" s="28"/>
      <c r="K65" s="33"/>
      <c r="L65" s="33"/>
      <c r="M65" s="33"/>
      <c r="N65" s="33"/>
      <c r="O65" s="28"/>
      <c r="P65" s="28"/>
      <c r="Q65" s="28"/>
      <c r="R65" s="28"/>
      <c r="S65" s="33"/>
      <c r="T65" s="33"/>
      <c r="U65" s="33"/>
      <c r="V65" s="33"/>
      <c r="W65" s="28"/>
      <c r="X65" s="28"/>
      <c r="Y65" s="28"/>
      <c r="Z65" s="28"/>
      <c r="AA65" s="33"/>
      <c r="AB65" s="33"/>
      <c r="AC65" s="33"/>
      <c r="AD65" s="34"/>
    </row>
    <row r="66" spans="1:30" ht="23.25" x14ac:dyDescent="0.35">
      <c r="B66" s="18"/>
      <c r="C66" s="2"/>
      <c r="D66" s="2"/>
      <c r="E66" s="2"/>
      <c r="F66" s="2"/>
      <c r="G66" s="15"/>
      <c r="H66" s="16"/>
      <c r="I66" s="16"/>
      <c r="J66" s="16"/>
      <c r="K66" s="16"/>
      <c r="L66" s="16"/>
      <c r="M66" s="16"/>
      <c r="N66" s="16" t="str">
        <f>"Semaine du "&amp;TEXT(C67,"jj/mm")&amp;" au "&amp;TEXT(C67+6,"jj/mm aaaa")</f>
        <v>Semaine du 29/01 au 04/02 2018</v>
      </c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</row>
    <row r="67" spans="1:30" x14ac:dyDescent="0.25">
      <c r="A67" s="67"/>
      <c r="B67" s="59">
        <f ca="1">B51+1</f>
        <v>5</v>
      </c>
      <c r="C67" s="138">
        <f>C51+7</f>
        <v>43129</v>
      </c>
      <c r="D67" s="139"/>
      <c r="E67" s="139"/>
      <c r="F67" s="140"/>
      <c r="G67" s="138">
        <f>C67+1</f>
        <v>43130</v>
      </c>
      <c r="H67" s="139"/>
      <c r="I67" s="139"/>
      <c r="J67" s="140"/>
      <c r="K67" s="138">
        <f>G67+1</f>
        <v>43131</v>
      </c>
      <c r="L67" s="139"/>
      <c r="M67" s="139"/>
      <c r="N67" s="140"/>
      <c r="O67" s="138">
        <f>K67+1</f>
        <v>43132</v>
      </c>
      <c r="P67" s="139"/>
      <c r="Q67" s="139"/>
      <c r="R67" s="140"/>
      <c r="S67" s="138">
        <f>O67+1</f>
        <v>43133</v>
      </c>
      <c r="T67" s="139"/>
      <c r="U67" s="139"/>
      <c r="V67" s="140"/>
      <c r="W67" s="138">
        <f>S67+1</f>
        <v>43134</v>
      </c>
      <c r="X67" s="139"/>
      <c r="Y67" s="139"/>
      <c r="Z67" s="140"/>
      <c r="AA67" s="138">
        <f>W67+1</f>
        <v>43135</v>
      </c>
      <c r="AB67" s="139"/>
      <c r="AC67" s="139"/>
      <c r="AD67" s="140"/>
    </row>
    <row r="68" spans="1:30" x14ac:dyDescent="0.25">
      <c r="B68" s="17" t="s">
        <v>8</v>
      </c>
      <c r="C68" s="21">
        <v>0</v>
      </c>
      <c r="D68" s="21">
        <v>0.29166666666666669</v>
      </c>
      <c r="E68" s="22">
        <v>0.58333333333333337</v>
      </c>
      <c r="F68" s="22">
        <v>0.83333333333333337</v>
      </c>
      <c r="G68" s="23">
        <v>0</v>
      </c>
      <c r="H68" s="23">
        <v>0.29166666666666669</v>
      </c>
      <c r="I68" s="24">
        <v>0.58333333333333337</v>
      </c>
      <c r="J68" s="24">
        <v>0.83333333333333337</v>
      </c>
      <c r="K68" s="21">
        <v>0</v>
      </c>
      <c r="L68" s="21">
        <v>0.29166666666666669</v>
      </c>
      <c r="M68" s="22">
        <v>0.58333333333333337</v>
      </c>
      <c r="N68" s="22">
        <v>0.83333333333333337</v>
      </c>
      <c r="O68" s="23">
        <v>0</v>
      </c>
      <c r="P68" s="23">
        <v>0.29166666666666669</v>
      </c>
      <c r="Q68" s="24">
        <v>0.58333333333333337</v>
      </c>
      <c r="R68" s="24">
        <v>0.83333333333333337</v>
      </c>
      <c r="S68" s="21">
        <v>0</v>
      </c>
      <c r="T68" s="21">
        <v>0.29166666666666669</v>
      </c>
      <c r="U68" s="22">
        <v>0.58333333333333337</v>
      </c>
      <c r="V68" s="22">
        <v>0.83333333333333337</v>
      </c>
      <c r="W68" s="23">
        <v>0</v>
      </c>
      <c r="X68" s="23">
        <v>0.29166666666666669</v>
      </c>
      <c r="Y68" s="24">
        <v>0.58333333333333337</v>
      </c>
      <c r="Z68" s="24">
        <v>0.83333333333333337</v>
      </c>
      <c r="AA68" s="21">
        <v>0</v>
      </c>
      <c r="AB68" s="21">
        <v>0.29166666666666669</v>
      </c>
      <c r="AC68" s="22">
        <v>0.58333333333333337</v>
      </c>
      <c r="AD68" s="22">
        <v>0.83333333333333337</v>
      </c>
    </row>
    <row r="69" spans="1:30" x14ac:dyDescent="0.25">
      <c r="B69" s="17" t="s">
        <v>7</v>
      </c>
      <c r="C69" s="22">
        <v>0.29166666666666669</v>
      </c>
      <c r="D69" s="22">
        <v>0.58333333333333337</v>
      </c>
      <c r="E69" s="22">
        <v>0.83333333333333337</v>
      </c>
      <c r="F69" s="22">
        <v>1</v>
      </c>
      <c r="G69" s="24">
        <v>0.29166666666666669</v>
      </c>
      <c r="H69" s="24">
        <v>0.58333333333333337</v>
      </c>
      <c r="I69" s="24">
        <v>0.83333333333333337</v>
      </c>
      <c r="J69" s="24">
        <v>1</v>
      </c>
      <c r="K69" s="22">
        <v>0.29166666666666669</v>
      </c>
      <c r="L69" s="22">
        <v>0.58333333333333337</v>
      </c>
      <c r="M69" s="22">
        <v>0.83333333333333337</v>
      </c>
      <c r="N69" s="22">
        <v>1</v>
      </c>
      <c r="O69" s="24">
        <v>0.29166666666666669</v>
      </c>
      <c r="P69" s="24">
        <v>0.58333333333333337</v>
      </c>
      <c r="Q69" s="24">
        <v>0.83333333333333337</v>
      </c>
      <c r="R69" s="24">
        <v>1</v>
      </c>
      <c r="S69" s="22">
        <v>0.29166666666666669</v>
      </c>
      <c r="T69" s="22">
        <v>0.58333333333333337</v>
      </c>
      <c r="U69" s="22">
        <v>0.83333333333333337</v>
      </c>
      <c r="V69" s="22">
        <v>1</v>
      </c>
      <c r="W69" s="24">
        <v>0.29166666666666669</v>
      </c>
      <c r="X69" s="24">
        <v>0.58333333333333337</v>
      </c>
      <c r="Y69" s="24">
        <v>0.83333333333333337</v>
      </c>
      <c r="Z69" s="24">
        <v>1</v>
      </c>
      <c r="AA69" s="22">
        <v>0.29166666666666669</v>
      </c>
      <c r="AB69" s="22">
        <v>0.58333333333333337</v>
      </c>
      <c r="AC69" s="22">
        <v>0.83333333333333337</v>
      </c>
      <c r="AD69" s="22">
        <v>1</v>
      </c>
    </row>
    <row r="70" spans="1:30" ht="15.75" customHeight="1" x14ac:dyDescent="0.25">
      <c r="B70" s="50" t="s">
        <v>41</v>
      </c>
      <c r="C70" s="51"/>
      <c r="D70" s="51"/>
      <c r="E70" s="51" t="s">
        <v>25</v>
      </c>
      <c r="F70" s="51"/>
      <c r="G70" s="50"/>
      <c r="H70" s="50" t="s">
        <v>25</v>
      </c>
      <c r="I70" s="50"/>
      <c r="J70" s="50" t="s">
        <v>25</v>
      </c>
      <c r="K70" s="52" t="s">
        <v>25</v>
      </c>
      <c r="L70" s="52"/>
      <c r="M70" s="52"/>
      <c r="N70" s="52"/>
      <c r="O70" s="50"/>
      <c r="P70" s="50"/>
      <c r="Q70" s="50"/>
      <c r="R70" s="50"/>
      <c r="S70" s="52"/>
      <c r="T70" s="52"/>
      <c r="U70" s="52"/>
      <c r="V70" s="52"/>
      <c r="W70" s="50"/>
      <c r="X70" s="50"/>
      <c r="Y70" s="50" t="s">
        <v>25</v>
      </c>
      <c r="Z70" s="50"/>
      <c r="AA70" s="52"/>
      <c r="AB70" s="52" t="s">
        <v>25</v>
      </c>
      <c r="AC70" s="52"/>
      <c r="AD70" s="52" t="s">
        <v>25</v>
      </c>
    </row>
    <row r="71" spans="1:30" x14ac:dyDescent="0.25">
      <c r="B71" s="50" t="s">
        <v>42</v>
      </c>
      <c r="C71" s="36"/>
      <c r="D71" s="36"/>
      <c r="E71" s="36" t="s">
        <v>25</v>
      </c>
      <c r="F71" s="37"/>
      <c r="G71" s="35"/>
      <c r="H71" s="35" t="s">
        <v>25</v>
      </c>
      <c r="I71" s="35"/>
      <c r="J71" s="35" t="s">
        <v>25</v>
      </c>
      <c r="K71" s="38" t="s">
        <v>25</v>
      </c>
      <c r="L71" s="38"/>
      <c r="M71" s="38"/>
      <c r="N71" s="38"/>
      <c r="O71" s="35"/>
      <c r="P71" s="35"/>
      <c r="Q71" s="35"/>
      <c r="R71" s="35"/>
      <c r="S71" s="38"/>
      <c r="T71" s="38"/>
      <c r="U71" s="38"/>
      <c r="V71" s="38"/>
      <c r="W71" s="35"/>
      <c r="X71" s="35"/>
      <c r="Y71" s="35" t="s">
        <v>25</v>
      </c>
      <c r="Z71" s="35"/>
      <c r="AA71" s="38"/>
      <c r="AB71" s="38" t="s">
        <v>25</v>
      </c>
      <c r="AC71" s="38"/>
      <c r="AD71" s="38" t="s">
        <v>25</v>
      </c>
    </row>
    <row r="72" spans="1:30" x14ac:dyDescent="0.25">
      <c r="B72" s="50" t="s">
        <v>63</v>
      </c>
      <c r="C72" s="51"/>
      <c r="D72" s="51"/>
      <c r="E72" s="51"/>
      <c r="F72" s="51"/>
      <c r="G72" s="50"/>
      <c r="H72" s="50"/>
      <c r="I72" s="50" t="s">
        <v>25</v>
      </c>
      <c r="J72" s="50"/>
      <c r="K72" s="52"/>
      <c r="L72" s="52" t="s">
        <v>25</v>
      </c>
      <c r="M72" s="52"/>
      <c r="N72" s="52" t="s">
        <v>25</v>
      </c>
      <c r="O72" s="50" t="s">
        <v>25</v>
      </c>
      <c r="P72" s="50"/>
      <c r="Q72" s="50"/>
      <c r="R72" s="50"/>
      <c r="S72" s="52"/>
      <c r="T72" s="52"/>
      <c r="U72" s="52"/>
      <c r="V72" s="52"/>
      <c r="W72" s="50"/>
      <c r="X72" s="50"/>
      <c r="Y72" s="50"/>
      <c r="Z72" s="50"/>
      <c r="AA72" s="52"/>
      <c r="AB72" s="52"/>
      <c r="AC72" s="52" t="s">
        <v>25</v>
      </c>
      <c r="AD72" s="52"/>
    </row>
    <row r="73" spans="1:30" x14ac:dyDescent="0.25">
      <c r="B73" s="50" t="s">
        <v>43</v>
      </c>
      <c r="C73" s="36"/>
      <c r="D73" s="36"/>
      <c r="E73" s="36"/>
      <c r="F73" s="37"/>
      <c r="G73" s="35"/>
      <c r="H73" s="35"/>
      <c r="I73" s="35" t="s">
        <v>25</v>
      </c>
      <c r="J73" s="35"/>
      <c r="K73" s="38"/>
      <c r="L73" s="38" t="s">
        <v>25</v>
      </c>
      <c r="M73" s="38"/>
      <c r="N73" s="38" t="s">
        <v>25</v>
      </c>
      <c r="O73" s="35" t="s">
        <v>25</v>
      </c>
      <c r="P73" s="35"/>
      <c r="Q73" s="35"/>
      <c r="R73" s="35"/>
      <c r="S73" s="38"/>
      <c r="T73" s="38"/>
      <c r="U73" s="38"/>
      <c r="V73" s="38"/>
      <c r="W73" s="35"/>
      <c r="X73" s="35"/>
      <c r="Y73" s="35"/>
      <c r="Z73" s="35"/>
      <c r="AA73" s="38"/>
      <c r="AB73" s="38"/>
      <c r="AC73" s="38" t="s">
        <v>25</v>
      </c>
      <c r="AD73" s="38"/>
    </row>
    <row r="74" spans="1:30" x14ac:dyDescent="0.25">
      <c r="B74" s="50" t="s">
        <v>67</v>
      </c>
      <c r="C74" s="51"/>
      <c r="D74" s="51"/>
      <c r="E74" s="51"/>
      <c r="F74" s="51"/>
      <c r="G74" s="50"/>
      <c r="H74" s="50"/>
      <c r="I74" s="50" t="s">
        <v>25</v>
      </c>
      <c r="J74" s="50"/>
      <c r="K74" s="52"/>
      <c r="L74" s="52" t="s">
        <v>25</v>
      </c>
      <c r="M74" s="52"/>
      <c r="N74" s="52" t="s">
        <v>25</v>
      </c>
      <c r="O74" s="50" t="s">
        <v>25</v>
      </c>
      <c r="P74" s="50"/>
      <c r="Q74" s="50"/>
      <c r="R74" s="50"/>
      <c r="S74" s="52"/>
      <c r="T74" s="52"/>
      <c r="U74" s="52"/>
      <c r="V74" s="52"/>
      <c r="W74" s="50"/>
      <c r="X74" s="50"/>
      <c r="Y74" s="50"/>
      <c r="Z74" s="50"/>
      <c r="AA74" s="52"/>
      <c r="AB74" s="52"/>
      <c r="AC74" s="52" t="s">
        <v>25</v>
      </c>
      <c r="AD74" s="52"/>
    </row>
    <row r="75" spans="1:30" x14ac:dyDescent="0.25">
      <c r="B75" s="50" t="s">
        <v>44</v>
      </c>
      <c r="C75" s="36"/>
      <c r="D75" s="36"/>
      <c r="E75" s="36"/>
      <c r="F75" s="37"/>
      <c r="G75" s="35"/>
      <c r="H75" s="35"/>
      <c r="I75" s="35"/>
      <c r="J75" s="35"/>
      <c r="K75" s="38"/>
      <c r="L75" s="38"/>
      <c r="M75" s="38" t="s">
        <v>25</v>
      </c>
      <c r="N75" s="38"/>
      <c r="O75" s="35"/>
      <c r="P75" s="35" t="s">
        <v>25</v>
      </c>
      <c r="Q75" s="35"/>
      <c r="R75" s="35" t="s">
        <v>25</v>
      </c>
      <c r="S75" s="38" t="s">
        <v>25</v>
      </c>
      <c r="T75" s="38"/>
      <c r="U75" s="38"/>
      <c r="V75" s="38"/>
      <c r="W75" s="35"/>
      <c r="X75" s="35"/>
      <c r="Y75" s="35"/>
      <c r="Z75" s="35"/>
      <c r="AA75" s="38"/>
      <c r="AB75" s="38"/>
      <c r="AC75" s="38"/>
      <c r="AD75" s="38"/>
    </row>
    <row r="76" spans="1:30" x14ac:dyDescent="0.25">
      <c r="B76" s="50" t="s">
        <v>45</v>
      </c>
      <c r="C76" s="51"/>
      <c r="D76" s="51"/>
      <c r="E76" s="51"/>
      <c r="F76" s="51"/>
      <c r="G76" s="50"/>
      <c r="H76" s="50"/>
      <c r="I76" s="50"/>
      <c r="J76" s="50"/>
      <c r="K76" s="52"/>
      <c r="L76" s="52"/>
      <c r="M76" s="52" t="s">
        <v>25</v>
      </c>
      <c r="N76" s="52"/>
      <c r="O76" s="50"/>
      <c r="P76" s="50" t="s">
        <v>25</v>
      </c>
      <c r="Q76" s="50"/>
      <c r="R76" s="50" t="s">
        <v>25</v>
      </c>
      <c r="S76" s="52" t="s">
        <v>25</v>
      </c>
      <c r="T76" s="52"/>
      <c r="U76" s="52"/>
      <c r="V76" s="52"/>
      <c r="W76" s="50"/>
      <c r="X76" s="50"/>
      <c r="Y76" s="50"/>
      <c r="Z76" s="50"/>
      <c r="AA76" s="52"/>
      <c r="AB76" s="52"/>
      <c r="AC76" s="52"/>
      <c r="AD76" s="52"/>
    </row>
    <row r="77" spans="1:30" x14ac:dyDescent="0.25">
      <c r="B77" s="50" t="s">
        <v>46</v>
      </c>
      <c r="C77" s="36"/>
      <c r="D77" s="36" t="s">
        <v>25</v>
      </c>
      <c r="E77" s="36"/>
      <c r="F77" s="37" t="s">
        <v>25</v>
      </c>
      <c r="G77" s="35" t="s">
        <v>25</v>
      </c>
      <c r="H77" s="35"/>
      <c r="I77" s="35"/>
      <c r="J77" s="35"/>
      <c r="K77" s="38"/>
      <c r="L77" s="38"/>
      <c r="M77" s="38"/>
      <c r="N77" s="38"/>
      <c r="O77" s="35"/>
      <c r="P77" s="35"/>
      <c r="Q77" s="35"/>
      <c r="R77" s="35"/>
      <c r="S77" s="38"/>
      <c r="T77" s="38"/>
      <c r="U77" s="38" t="s">
        <v>25</v>
      </c>
      <c r="V77" s="38"/>
      <c r="W77" s="35"/>
      <c r="X77" s="35" t="s">
        <v>25</v>
      </c>
      <c r="Y77" s="35"/>
      <c r="Z77" s="35" t="s">
        <v>25</v>
      </c>
      <c r="AA77" s="38" t="s">
        <v>25</v>
      </c>
      <c r="AB77" s="38"/>
      <c r="AC77" s="38"/>
      <c r="AD77" s="38"/>
    </row>
    <row r="78" spans="1:30" x14ac:dyDescent="0.25">
      <c r="B78" s="50" t="s">
        <v>64</v>
      </c>
      <c r="C78" s="51"/>
      <c r="D78" s="51" t="s">
        <v>25</v>
      </c>
      <c r="E78" s="51"/>
      <c r="F78" s="51" t="s">
        <v>25</v>
      </c>
      <c r="G78" s="50" t="s">
        <v>25</v>
      </c>
      <c r="H78" s="50"/>
      <c r="I78" s="50"/>
      <c r="J78" s="50"/>
      <c r="K78" s="52"/>
      <c r="L78" s="52"/>
      <c r="M78" s="52"/>
      <c r="N78" s="52"/>
      <c r="O78" s="50"/>
      <c r="P78" s="50"/>
      <c r="Q78" s="50"/>
      <c r="R78" s="50"/>
      <c r="S78" s="52"/>
      <c r="T78" s="52"/>
      <c r="U78" s="52" t="s">
        <v>25</v>
      </c>
      <c r="V78" s="52"/>
      <c r="W78" s="50"/>
      <c r="X78" s="50" t="s">
        <v>25</v>
      </c>
      <c r="Y78" s="50"/>
      <c r="Z78" s="50" t="s">
        <v>25</v>
      </c>
      <c r="AA78" s="52" t="s">
        <v>25</v>
      </c>
      <c r="AB78" s="52"/>
      <c r="AC78" s="52"/>
      <c r="AD78" s="52"/>
    </row>
    <row r="79" spans="1:30" x14ac:dyDescent="0.25">
      <c r="B79" s="50" t="s">
        <v>65</v>
      </c>
      <c r="C79" s="36" t="s">
        <v>25</v>
      </c>
      <c r="D79" s="36"/>
      <c r="E79" s="36"/>
      <c r="F79" s="37"/>
      <c r="G79" s="35"/>
      <c r="H79" s="35"/>
      <c r="I79" s="35"/>
      <c r="J79" s="35"/>
      <c r="K79" s="38"/>
      <c r="L79" s="38"/>
      <c r="M79" s="38"/>
      <c r="N79" s="38"/>
      <c r="O79" s="35"/>
      <c r="P79" s="35"/>
      <c r="Q79" s="35" t="s">
        <v>25</v>
      </c>
      <c r="R79" s="35"/>
      <c r="S79" s="38"/>
      <c r="T79" s="38" t="s">
        <v>25</v>
      </c>
      <c r="U79" s="38"/>
      <c r="V79" s="38" t="s">
        <v>25</v>
      </c>
      <c r="W79" s="35" t="s">
        <v>25</v>
      </c>
      <c r="X79" s="35"/>
      <c r="Y79" s="35"/>
      <c r="Z79" s="35"/>
      <c r="AA79" s="38"/>
      <c r="AB79" s="38"/>
      <c r="AC79" s="38"/>
      <c r="AD79" s="38"/>
    </row>
    <row r="80" spans="1:30" x14ac:dyDescent="0.25">
      <c r="B80" s="50" t="s">
        <v>66</v>
      </c>
      <c r="C80" s="51" t="s">
        <v>25</v>
      </c>
      <c r="D80" s="51"/>
      <c r="E80" s="51"/>
      <c r="F80" s="51"/>
      <c r="G80" s="50"/>
      <c r="H80" s="50"/>
      <c r="I80" s="50"/>
      <c r="J80" s="50"/>
      <c r="K80" s="52"/>
      <c r="L80" s="52"/>
      <c r="M80" s="52"/>
      <c r="N80" s="52"/>
      <c r="O80" s="50"/>
      <c r="P80" s="50"/>
      <c r="Q80" s="50" t="s">
        <v>25</v>
      </c>
      <c r="R80" s="50"/>
      <c r="S80" s="52"/>
      <c r="T80" s="52" t="s">
        <v>25</v>
      </c>
      <c r="U80" s="52"/>
      <c r="V80" s="52" t="s">
        <v>25</v>
      </c>
      <c r="W80" s="50" t="s">
        <v>25</v>
      </c>
      <c r="X80" s="50"/>
      <c r="Y80" s="50"/>
      <c r="Z80" s="50"/>
      <c r="AA80" s="52"/>
      <c r="AB80" s="52"/>
      <c r="AC80" s="52"/>
      <c r="AD80" s="52"/>
    </row>
    <row r="81" spans="1:30" x14ac:dyDescent="0.25">
      <c r="B81" s="50"/>
      <c r="C81" s="36"/>
      <c r="D81" s="36"/>
      <c r="E81" s="36"/>
      <c r="F81" s="37"/>
      <c r="G81" s="35"/>
      <c r="H81" s="35"/>
      <c r="I81" s="35"/>
      <c r="J81" s="35"/>
      <c r="K81" s="38"/>
      <c r="L81" s="38"/>
      <c r="M81" s="38"/>
      <c r="N81" s="38"/>
      <c r="O81" s="35"/>
      <c r="P81" s="35"/>
      <c r="Q81" s="35"/>
      <c r="R81" s="35"/>
      <c r="S81" s="38"/>
      <c r="T81" s="38"/>
      <c r="U81" s="38"/>
      <c r="V81" s="38"/>
      <c r="W81" s="35"/>
      <c r="X81" s="35"/>
      <c r="Y81" s="35"/>
      <c r="Z81" s="35"/>
      <c r="AA81" s="38"/>
      <c r="AB81" s="38"/>
      <c r="AC81" s="38"/>
      <c r="AD81" s="38"/>
    </row>
    <row r="82" spans="1:30" ht="23.25" x14ac:dyDescent="0.35">
      <c r="B82" s="18"/>
      <c r="C82" s="2"/>
      <c r="D82" s="2"/>
      <c r="E82" s="2"/>
      <c r="F82" s="2"/>
      <c r="G82" s="15"/>
      <c r="H82" s="16"/>
      <c r="I82" s="16"/>
      <c r="J82" s="16"/>
      <c r="K82" s="16"/>
      <c r="L82" s="16"/>
      <c r="M82" s="16"/>
      <c r="N82" s="16" t="str">
        <f>"Semaine du "&amp;TEXT(C83,"jj/mm")&amp;" au "&amp;TEXT(C83+6,"jj/mm aaaa")</f>
        <v>Semaine du 05/02 au 11/02 2018</v>
      </c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spans="1:30" x14ac:dyDescent="0.25">
      <c r="A83" s="67"/>
      <c r="B83" s="59">
        <f ca="1">B67+1</f>
        <v>6</v>
      </c>
      <c r="C83" s="138">
        <f>C67+7</f>
        <v>43136</v>
      </c>
      <c r="D83" s="139"/>
      <c r="E83" s="139"/>
      <c r="F83" s="140"/>
      <c r="G83" s="138">
        <f>C83+1</f>
        <v>43137</v>
      </c>
      <c r="H83" s="139"/>
      <c r="I83" s="139"/>
      <c r="J83" s="140"/>
      <c r="K83" s="138">
        <f>G83+1</f>
        <v>43138</v>
      </c>
      <c r="L83" s="139"/>
      <c r="M83" s="139"/>
      <c r="N83" s="140"/>
      <c r="O83" s="138">
        <f>K83+1</f>
        <v>43139</v>
      </c>
      <c r="P83" s="139"/>
      <c r="Q83" s="139"/>
      <c r="R83" s="140"/>
      <c r="S83" s="138">
        <f>O83+1</f>
        <v>43140</v>
      </c>
      <c r="T83" s="139"/>
      <c r="U83" s="139"/>
      <c r="V83" s="140"/>
      <c r="W83" s="138">
        <f>S83+1</f>
        <v>43141</v>
      </c>
      <c r="X83" s="139"/>
      <c r="Y83" s="139"/>
      <c r="Z83" s="140"/>
      <c r="AA83" s="138">
        <f>W83+1</f>
        <v>43142</v>
      </c>
      <c r="AB83" s="139"/>
      <c r="AC83" s="139"/>
      <c r="AD83" s="140"/>
    </row>
    <row r="84" spans="1:30" x14ac:dyDescent="0.25">
      <c r="B84" s="17" t="s">
        <v>8</v>
      </c>
      <c r="C84" s="23">
        <v>0</v>
      </c>
      <c r="D84" s="23">
        <v>0.29166666666666669</v>
      </c>
      <c r="E84" s="24">
        <v>0.58333333333333337</v>
      </c>
      <c r="F84" s="24">
        <v>0.83333333333333337</v>
      </c>
      <c r="G84" s="21">
        <v>0</v>
      </c>
      <c r="H84" s="21">
        <v>0.29166666666666669</v>
      </c>
      <c r="I84" s="22">
        <v>0.58333333333333337</v>
      </c>
      <c r="J84" s="22">
        <v>0.83333333333333337</v>
      </c>
      <c r="K84" s="23">
        <v>0</v>
      </c>
      <c r="L84" s="23">
        <v>0.29166666666666669</v>
      </c>
      <c r="M84" s="24">
        <v>0.58333333333333337</v>
      </c>
      <c r="N84" s="24">
        <v>0.83333333333333337</v>
      </c>
      <c r="O84" s="21">
        <v>0</v>
      </c>
      <c r="P84" s="21">
        <v>0.29166666666666669</v>
      </c>
      <c r="Q84" s="22">
        <v>0.58333333333333337</v>
      </c>
      <c r="R84" s="22">
        <v>0.83333333333333337</v>
      </c>
      <c r="S84" s="23">
        <v>0</v>
      </c>
      <c r="T84" s="23">
        <v>0.29166666666666669</v>
      </c>
      <c r="U84" s="24">
        <v>0.58333333333333337</v>
      </c>
      <c r="V84" s="24">
        <v>0.83333333333333337</v>
      </c>
      <c r="W84" s="21">
        <v>0</v>
      </c>
      <c r="X84" s="21">
        <v>0.29166666666666669</v>
      </c>
      <c r="Y84" s="22">
        <v>0.58333333333333337</v>
      </c>
      <c r="Z84" s="22">
        <v>0.83333333333333337</v>
      </c>
      <c r="AA84" s="23">
        <v>0</v>
      </c>
      <c r="AB84" s="23">
        <v>0.29166666666666669</v>
      </c>
      <c r="AC84" s="24">
        <v>0.58333333333333337</v>
      </c>
      <c r="AD84" s="24">
        <v>0.83333333333333337</v>
      </c>
    </row>
    <row r="85" spans="1:30" x14ac:dyDescent="0.25">
      <c r="B85" s="17" t="s">
        <v>7</v>
      </c>
      <c r="C85" s="24">
        <v>0.29166666666666669</v>
      </c>
      <c r="D85" s="24">
        <v>0.58333333333333337</v>
      </c>
      <c r="E85" s="24">
        <v>0.83333333333333337</v>
      </c>
      <c r="F85" s="24">
        <v>1</v>
      </c>
      <c r="G85" s="22">
        <v>0.29166666666666669</v>
      </c>
      <c r="H85" s="22">
        <v>0.58333333333333337</v>
      </c>
      <c r="I85" s="22">
        <v>0.83333333333333337</v>
      </c>
      <c r="J85" s="22">
        <v>1</v>
      </c>
      <c r="K85" s="24">
        <v>0.29166666666666669</v>
      </c>
      <c r="L85" s="24">
        <v>0.58333333333333337</v>
      </c>
      <c r="M85" s="24">
        <v>0.83333333333333337</v>
      </c>
      <c r="N85" s="24">
        <v>1</v>
      </c>
      <c r="O85" s="22">
        <v>0.29166666666666669</v>
      </c>
      <c r="P85" s="22">
        <v>0.58333333333333337</v>
      </c>
      <c r="Q85" s="22">
        <v>0.83333333333333337</v>
      </c>
      <c r="R85" s="22">
        <v>1</v>
      </c>
      <c r="S85" s="24">
        <v>0.29166666666666669</v>
      </c>
      <c r="T85" s="24">
        <v>0.58333333333333337</v>
      </c>
      <c r="U85" s="24">
        <v>0.83333333333333337</v>
      </c>
      <c r="V85" s="24">
        <v>1</v>
      </c>
      <c r="W85" s="22">
        <v>0.29166666666666669</v>
      </c>
      <c r="X85" s="22">
        <v>0.58333333333333337</v>
      </c>
      <c r="Y85" s="22">
        <v>0.83333333333333337</v>
      </c>
      <c r="Z85" s="22">
        <v>1</v>
      </c>
      <c r="AA85" s="24">
        <v>0.29166666666666669</v>
      </c>
      <c r="AB85" s="24">
        <v>0.58333333333333337</v>
      </c>
      <c r="AC85" s="24">
        <v>0.83333333333333337</v>
      </c>
      <c r="AD85" s="24">
        <v>1</v>
      </c>
    </row>
    <row r="86" spans="1:30" x14ac:dyDescent="0.25">
      <c r="B86" s="45"/>
      <c r="C86" s="46"/>
      <c r="D86" s="46"/>
      <c r="E86" s="46"/>
      <c r="F86" s="47"/>
      <c r="G86" s="45"/>
      <c r="H86" s="45"/>
      <c r="I86" s="45"/>
      <c r="J86" s="45"/>
      <c r="K86" s="48"/>
      <c r="L86" s="48"/>
      <c r="M86" s="48"/>
      <c r="N86" s="48"/>
      <c r="O86" s="45"/>
      <c r="P86" s="45"/>
      <c r="Q86" s="45"/>
      <c r="R86" s="45"/>
      <c r="S86" s="48"/>
      <c r="T86" s="48"/>
      <c r="U86" s="48"/>
      <c r="V86" s="48"/>
      <c r="W86" s="45"/>
      <c r="X86" s="45"/>
      <c r="Y86" s="45"/>
      <c r="Z86" s="45"/>
      <c r="AA86" s="48"/>
      <c r="AB86" s="48"/>
      <c r="AC86" s="48"/>
      <c r="AD86" s="49"/>
    </row>
    <row r="87" spans="1:30" x14ac:dyDescent="0.25">
      <c r="B87" s="28"/>
      <c r="C87" s="44"/>
      <c r="D87" s="44"/>
      <c r="E87" s="44"/>
      <c r="F87" s="44"/>
      <c r="G87" s="28"/>
      <c r="H87" s="28"/>
      <c r="I87" s="28"/>
      <c r="J87" s="28"/>
      <c r="K87" s="33"/>
      <c r="L87" s="33"/>
      <c r="M87" s="33"/>
      <c r="N87" s="33"/>
      <c r="O87" s="28"/>
      <c r="P87" s="28"/>
      <c r="Q87" s="28"/>
      <c r="R87" s="28"/>
      <c r="S87" s="33"/>
      <c r="T87" s="33"/>
      <c r="U87" s="33"/>
      <c r="V87" s="33"/>
      <c r="W87" s="28"/>
      <c r="X87" s="28"/>
      <c r="Y87" s="28"/>
      <c r="Z87" s="28"/>
      <c r="AA87" s="33"/>
      <c r="AB87" s="33"/>
      <c r="AC87" s="33"/>
      <c r="AD87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19:AD19"/>
    <mergeCell ref="C35:F35"/>
    <mergeCell ref="G35:J35"/>
    <mergeCell ref="K35:N35"/>
    <mergeCell ref="O35:R35"/>
    <mergeCell ref="S35:V35"/>
    <mergeCell ref="W35:Z35"/>
    <mergeCell ref="AA35:AD35"/>
    <mergeCell ref="C19:F19"/>
    <mergeCell ref="G19:J19"/>
    <mergeCell ref="K19:N19"/>
    <mergeCell ref="O19:R19"/>
    <mergeCell ref="S19:V19"/>
    <mergeCell ref="W19:Z19"/>
    <mergeCell ref="AA51:AD51"/>
    <mergeCell ref="C67:F67"/>
    <mergeCell ref="G67:J67"/>
    <mergeCell ref="K67:N67"/>
    <mergeCell ref="O67:R67"/>
    <mergeCell ref="S67:V67"/>
    <mergeCell ref="W67:Z67"/>
    <mergeCell ref="AA67:AD67"/>
    <mergeCell ref="C51:F51"/>
    <mergeCell ref="G51:J51"/>
    <mergeCell ref="K51:N51"/>
    <mergeCell ref="O51:R51"/>
    <mergeCell ref="S51:V51"/>
    <mergeCell ref="W51:Z51"/>
    <mergeCell ref="AA83:AD83"/>
    <mergeCell ref="C83:F83"/>
    <mergeCell ref="G83:J83"/>
    <mergeCell ref="K83:N83"/>
    <mergeCell ref="O83:R83"/>
    <mergeCell ref="S83:V83"/>
    <mergeCell ref="W83:Z83"/>
  </mergeCells>
  <conditionalFormatting sqref="C3:AD3">
    <cfRule type="timePeriod" dxfId="87" priority="6" timePeriod="lastMonth">
      <formula>AND(MONTH(C3)=MONTH(EDATE(TODAY(),0-1)),YEAR(C3)=YEAR(EDATE(TODAY(),0-1)))</formula>
    </cfRule>
  </conditionalFormatting>
  <conditionalFormatting sqref="C19:AD19">
    <cfRule type="timePeriod" dxfId="86" priority="5" timePeriod="lastMonth">
      <formula>AND(MONTH(C19)=MONTH(EDATE(TODAY(),0-1)),YEAR(C19)=YEAR(EDATE(TODAY(),0-1)))</formula>
    </cfRule>
  </conditionalFormatting>
  <conditionalFormatting sqref="C35:AD35">
    <cfRule type="timePeriod" dxfId="85" priority="4" timePeriod="lastMonth">
      <formula>AND(MONTH(C35)=MONTH(EDATE(TODAY(),0-1)),YEAR(C35)=YEAR(EDATE(TODAY(),0-1)))</formula>
    </cfRule>
  </conditionalFormatting>
  <conditionalFormatting sqref="C51:AD51">
    <cfRule type="timePeriod" dxfId="84" priority="3" timePeriod="lastMonth">
      <formula>AND(MONTH(C51)=MONTH(EDATE(TODAY(),0-1)),YEAR(C51)=YEAR(EDATE(TODAY(),0-1)))</formula>
    </cfRule>
  </conditionalFormatting>
  <conditionalFormatting sqref="C67:AD67">
    <cfRule type="timePeriod" dxfId="83" priority="2" timePeriod="lastMonth">
      <formula>AND(MONTH(C67)=MONTH(EDATE(TODAY(),0-1)),YEAR(C67)=YEAR(EDATE(TODAY(),0-1)))</formula>
    </cfRule>
  </conditionalFormatting>
  <conditionalFormatting sqref="C83:AD83">
    <cfRule type="timePeriod" dxfId="82" priority="1" timePeriod="lastMonth">
      <formula>AND(MONTH(C83)=MONTH(EDATE(TODAY(),0-1)),YEAR(C83)=YEAR(EDATE(TODAY(),0-1)))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rowBreaks count="4" manualBreakCount="4">
    <brk id="17" max="29" man="1"/>
    <brk id="33" max="29" man="1"/>
    <brk id="49" max="29" man="1"/>
    <brk id="65" max="29" man="1"/>
  </rowBreaks>
  <colBreaks count="1" manualBreakCount="1">
    <brk id="3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opier">
                <anchor moveWithCells="1" sizeWithCells="1">
                  <from>
                    <xdr:col>30</xdr:col>
                    <xdr:colOff>190500</xdr:colOff>
                    <xdr:row>1</xdr:row>
                    <xdr:rowOff>104775</xdr:rowOff>
                  </from>
                  <to>
                    <xdr:col>32</xdr:col>
                    <xdr:colOff>381000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G3" sqref="G3:J3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41" t="e">
        <f>DATE(AE1,AD1,1)</f>
        <v>#NUM!</v>
      </c>
      <c r="Z1" s="142"/>
      <c r="AA1" s="142"/>
      <c r="AB1" s="142"/>
      <c r="AC1" s="143"/>
      <c r="AD1" s="53"/>
      <c r="AE1" s="54"/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48</v>
      </c>
      <c r="C3" s="138" t="e">
        <f>Y1-WEEKDAY(Y1,2)+1</f>
        <v>#NUM!</v>
      </c>
      <c r="D3" s="139"/>
      <c r="E3" s="139"/>
      <c r="F3" s="140"/>
      <c r="G3" s="138" t="e">
        <f>C3+1</f>
        <v>#NUM!</v>
      </c>
      <c r="H3" s="139"/>
      <c r="I3" s="139"/>
      <c r="J3" s="140"/>
      <c r="K3" s="138" t="e">
        <f>G3+1</f>
        <v>#NUM!</v>
      </c>
      <c r="L3" s="139"/>
      <c r="M3" s="139"/>
      <c r="N3" s="140"/>
      <c r="O3" s="138" t="e">
        <f>K3+1</f>
        <v>#NUM!</v>
      </c>
      <c r="P3" s="139"/>
      <c r="Q3" s="139"/>
      <c r="R3" s="140"/>
      <c r="S3" s="138" t="e">
        <f>O3+1</f>
        <v>#NUM!</v>
      </c>
      <c r="T3" s="139"/>
      <c r="U3" s="139"/>
      <c r="V3" s="140"/>
      <c r="W3" s="138" t="e">
        <f>S3+1</f>
        <v>#NUM!</v>
      </c>
      <c r="X3" s="139"/>
      <c r="Y3" s="139"/>
      <c r="Z3" s="140"/>
      <c r="AA3" s="138" t="e">
        <f>W3+1</f>
        <v>#NUM!</v>
      </c>
      <c r="AB3" s="139"/>
      <c r="AC3" s="139"/>
      <c r="AD3" s="140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8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/>
      <c r="B13" s="59">
        <f ca="1">B3+1</f>
        <v>49</v>
      </c>
      <c r="C13" s="138" t="e">
        <f>C3+7</f>
        <v>#NUM!</v>
      </c>
      <c r="D13" s="139"/>
      <c r="E13" s="139"/>
      <c r="F13" s="140"/>
      <c r="G13" s="138" t="e">
        <f>C13+1</f>
        <v>#NUM!</v>
      </c>
      <c r="H13" s="139"/>
      <c r="I13" s="139"/>
      <c r="J13" s="140"/>
      <c r="K13" s="138" t="e">
        <f>G13+1</f>
        <v>#NUM!</v>
      </c>
      <c r="L13" s="139"/>
      <c r="M13" s="139"/>
      <c r="N13" s="140"/>
      <c r="O13" s="138" t="e">
        <f>K13+1</f>
        <v>#NUM!</v>
      </c>
      <c r="P13" s="139"/>
      <c r="Q13" s="139"/>
      <c r="R13" s="140"/>
      <c r="S13" s="138" t="e">
        <f>O13+1</f>
        <v>#NUM!</v>
      </c>
      <c r="T13" s="139"/>
      <c r="U13" s="139"/>
      <c r="V13" s="140"/>
      <c r="W13" s="138" t="e">
        <f>S13+1</f>
        <v>#NUM!</v>
      </c>
      <c r="X13" s="139"/>
      <c r="Y13" s="139"/>
      <c r="Z13" s="140"/>
      <c r="AA13" s="138" t="e">
        <f>W13+1</f>
        <v>#NUM!</v>
      </c>
      <c r="AB13" s="139"/>
      <c r="AC13" s="139"/>
      <c r="AD13" s="140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8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/>
      <c r="B23" s="59">
        <f ca="1">B13+1</f>
        <v>50</v>
      </c>
      <c r="C23" s="138" t="e">
        <f>C13+7</f>
        <v>#NUM!</v>
      </c>
      <c r="D23" s="139"/>
      <c r="E23" s="139"/>
      <c r="F23" s="140"/>
      <c r="G23" s="138" t="e">
        <f>C23+1</f>
        <v>#NUM!</v>
      </c>
      <c r="H23" s="139"/>
      <c r="I23" s="139"/>
      <c r="J23" s="140"/>
      <c r="K23" s="138" t="e">
        <f>G23+1</f>
        <v>#NUM!</v>
      </c>
      <c r="L23" s="139"/>
      <c r="M23" s="139"/>
      <c r="N23" s="140"/>
      <c r="O23" s="138" t="e">
        <f>K23+1</f>
        <v>#NUM!</v>
      </c>
      <c r="P23" s="139"/>
      <c r="Q23" s="139"/>
      <c r="R23" s="140"/>
      <c r="S23" s="138" t="e">
        <f>O23+1</f>
        <v>#NUM!</v>
      </c>
      <c r="T23" s="139"/>
      <c r="U23" s="139"/>
      <c r="V23" s="140"/>
      <c r="W23" s="138" t="e">
        <f>S23+1</f>
        <v>#NUM!</v>
      </c>
      <c r="X23" s="139"/>
      <c r="Y23" s="139"/>
      <c r="Z23" s="140"/>
      <c r="AA23" s="138" t="e">
        <f>W23+1</f>
        <v>#NUM!</v>
      </c>
      <c r="AB23" s="139"/>
      <c r="AC23" s="139"/>
      <c r="AD23" s="140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8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2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2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/>
      <c r="B33" s="59">
        <f ca="1">B23+1</f>
        <v>51</v>
      </c>
      <c r="C33" s="138" t="e">
        <f>C23+7</f>
        <v>#NUM!</v>
      </c>
      <c r="D33" s="139"/>
      <c r="E33" s="139"/>
      <c r="F33" s="140"/>
      <c r="G33" s="138" t="e">
        <f>C33+1</f>
        <v>#NUM!</v>
      </c>
      <c r="H33" s="139"/>
      <c r="I33" s="139"/>
      <c r="J33" s="140"/>
      <c r="K33" s="138" t="e">
        <f>G33+1</f>
        <v>#NUM!</v>
      </c>
      <c r="L33" s="139"/>
      <c r="M33" s="139"/>
      <c r="N33" s="140"/>
      <c r="O33" s="138" t="e">
        <f>K33+1</f>
        <v>#NUM!</v>
      </c>
      <c r="P33" s="139"/>
      <c r="Q33" s="139"/>
      <c r="R33" s="140"/>
      <c r="S33" s="138" t="e">
        <f>O33+1</f>
        <v>#NUM!</v>
      </c>
      <c r="T33" s="139"/>
      <c r="U33" s="139"/>
      <c r="V33" s="140"/>
      <c r="W33" s="138" t="e">
        <f>S33+1</f>
        <v>#NUM!</v>
      </c>
      <c r="X33" s="139"/>
      <c r="Y33" s="139"/>
      <c r="Z33" s="140"/>
      <c r="AA33" s="138" t="e">
        <f>W33+1</f>
        <v>#NUM!</v>
      </c>
      <c r="AB33" s="139"/>
      <c r="AC33" s="139"/>
      <c r="AD33" s="140"/>
    </row>
    <row r="34" spans="1:30" x14ac:dyDescent="0.25">
      <c r="B34" s="17" t="s">
        <v>8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2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2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/>
      <c r="B43" s="59">
        <f ca="1">B33+1</f>
        <v>52</v>
      </c>
      <c r="C43" s="138" t="e">
        <f>C33+7</f>
        <v>#NUM!</v>
      </c>
      <c r="D43" s="139"/>
      <c r="E43" s="139"/>
      <c r="F43" s="140"/>
      <c r="G43" s="138" t="e">
        <f>C43+1</f>
        <v>#NUM!</v>
      </c>
      <c r="H43" s="139"/>
      <c r="I43" s="139"/>
      <c r="J43" s="140"/>
      <c r="K43" s="138" t="e">
        <f>G43+1</f>
        <v>#NUM!</v>
      </c>
      <c r="L43" s="139"/>
      <c r="M43" s="139"/>
      <c r="N43" s="140"/>
      <c r="O43" s="138" t="e">
        <f>K43+1</f>
        <v>#NUM!</v>
      </c>
      <c r="P43" s="139"/>
      <c r="Q43" s="139"/>
      <c r="R43" s="140"/>
      <c r="S43" s="138" t="e">
        <f>O43+1</f>
        <v>#NUM!</v>
      </c>
      <c r="T43" s="139"/>
      <c r="U43" s="139"/>
      <c r="V43" s="140"/>
      <c r="W43" s="138" t="e">
        <f>S43+1</f>
        <v>#NUM!</v>
      </c>
      <c r="X43" s="139"/>
      <c r="Y43" s="139"/>
      <c r="Z43" s="140"/>
      <c r="AA43" s="138" t="e">
        <f>W43+1</f>
        <v>#NUM!</v>
      </c>
      <c r="AB43" s="139"/>
      <c r="AC43" s="139"/>
      <c r="AD43" s="140"/>
    </row>
    <row r="44" spans="1:30" x14ac:dyDescent="0.25">
      <c r="B44" s="17" t="s">
        <v>8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2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/>
      <c r="B53" s="59">
        <f ca="1">B43+1</f>
        <v>53</v>
      </c>
      <c r="C53" s="138" t="e">
        <f>C43+7</f>
        <v>#NUM!</v>
      </c>
      <c r="D53" s="139"/>
      <c r="E53" s="139"/>
      <c r="F53" s="140"/>
      <c r="G53" s="138" t="e">
        <f>C53+1</f>
        <v>#NUM!</v>
      </c>
      <c r="H53" s="139"/>
      <c r="I53" s="139"/>
      <c r="J53" s="140"/>
      <c r="K53" s="138" t="e">
        <f>G53+1</f>
        <v>#NUM!</v>
      </c>
      <c r="L53" s="139"/>
      <c r="M53" s="139"/>
      <c r="N53" s="140"/>
      <c r="O53" s="138" t="e">
        <f>K53+1</f>
        <v>#NUM!</v>
      </c>
      <c r="P53" s="139"/>
      <c r="Q53" s="139"/>
      <c r="R53" s="140"/>
      <c r="S53" s="138" t="e">
        <f>O53+1</f>
        <v>#NUM!</v>
      </c>
      <c r="T53" s="139"/>
      <c r="U53" s="139"/>
      <c r="V53" s="140"/>
      <c r="W53" s="138" t="e">
        <f>S53+1</f>
        <v>#NUM!</v>
      </c>
      <c r="X53" s="139"/>
      <c r="Y53" s="139"/>
      <c r="Z53" s="140"/>
      <c r="AA53" s="138" t="e">
        <f>W53+1</f>
        <v>#NUM!</v>
      </c>
      <c r="AB53" s="139"/>
      <c r="AC53" s="139"/>
      <c r="AD53" s="140"/>
    </row>
    <row r="54" spans="1:30" x14ac:dyDescent="0.25">
      <c r="B54" s="17" t="s">
        <v>8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2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2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53:Z53"/>
    <mergeCell ref="AA53:AD53"/>
    <mergeCell ref="C53:F53"/>
    <mergeCell ref="G53:J53"/>
    <mergeCell ref="K53:N53"/>
    <mergeCell ref="O53:R53"/>
    <mergeCell ref="S53:V53"/>
    <mergeCell ref="Y1:AC1"/>
    <mergeCell ref="C3:F3"/>
    <mergeCell ref="G3:J3"/>
    <mergeCell ref="K3:N3"/>
    <mergeCell ref="O3:R3"/>
    <mergeCell ref="S3:V3"/>
    <mergeCell ref="W3:Z3"/>
    <mergeCell ref="AA3:AD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</mergeCells>
  <conditionalFormatting sqref="C3:AD3">
    <cfRule type="timePeriod" dxfId="81" priority="6" timePeriod="lastMonth">
      <formula>AND(MONTH(C3)=MONTH(EDATE(TODAY(),0-1)),YEAR(C3)=YEAR(EDATE(TODAY(),0-1)))</formula>
    </cfRule>
  </conditionalFormatting>
  <conditionalFormatting sqref="C13:AD13">
    <cfRule type="timePeriod" dxfId="80" priority="5" timePeriod="lastMonth">
      <formula>AND(MONTH(C13)=MONTH(EDATE(TODAY(),0-1)),YEAR(C13)=YEAR(EDATE(TODAY(),0-1)))</formula>
    </cfRule>
  </conditionalFormatting>
  <conditionalFormatting sqref="C23:AD23">
    <cfRule type="timePeriod" dxfId="79" priority="4" timePeriod="lastMonth">
      <formula>AND(MONTH(C23)=MONTH(EDATE(TODAY(),0-1)),YEAR(C23)=YEAR(EDATE(TODAY(),0-1)))</formula>
    </cfRule>
  </conditionalFormatting>
  <conditionalFormatting sqref="C33:AD33">
    <cfRule type="timePeriod" dxfId="78" priority="3" timePeriod="lastMonth">
      <formula>AND(MONTH(C33)=MONTH(EDATE(TODAY(),0-1)),YEAR(C33)=YEAR(EDATE(TODAY(),0-1)))</formula>
    </cfRule>
  </conditionalFormatting>
  <conditionalFormatting sqref="C43:AD43">
    <cfRule type="timePeriod" dxfId="77" priority="2" timePeriod="lastMonth">
      <formula>AND(MONTH(C43)=MONTH(EDATE(TODAY(),0-1)),YEAR(C43)=YEAR(EDATE(TODAY(),0-1)))</formula>
    </cfRule>
  </conditionalFormatting>
  <conditionalFormatting sqref="C53:AD53">
    <cfRule type="timePeriod" dxfId="76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J792"/>
  <sheetViews>
    <sheetView tabSelected="1" workbookViewId="0">
      <pane ySplit="6" topLeftCell="A7" activePane="bottomLeft" state="frozen"/>
      <selection pane="bottomLeft" activeCell="AL83" sqref="AL83"/>
    </sheetView>
  </sheetViews>
  <sheetFormatPr baseColWidth="10" defaultRowHeight="15" x14ac:dyDescent="0.25"/>
  <cols>
    <col min="1" max="1" width="16.5703125" customWidth="1"/>
    <col min="2" max="2" width="9.42578125" customWidth="1"/>
    <col min="3" max="33" width="3.28515625" customWidth="1"/>
    <col min="34" max="34" width="5.85546875" style="119" customWidth="1"/>
    <col min="35" max="36" width="5.85546875" style="88" customWidth="1"/>
  </cols>
  <sheetData>
    <row r="2" spans="1:36" x14ac:dyDescent="0.25">
      <c r="AH2" s="118" t="str">
        <f>'MENU PRINCIPAL'!I2&amp;'MENU PRINCIPAL'!I1</f>
        <v>Janvier2018</v>
      </c>
    </row>
    <row r="3" spans="1:36" ht="15.75" thickBot="1" x14ac:dyDescent="0.3">
      <c r="AC3" s="84"/>
      <c r="AD3" s="84"/>
      <c r="AE3" s="84"/>
      <c r="AF3" s="84"/>
    </row>
    <row r="4" spans="1:36" ht="16.5" thickTop="1" thickBot="1" x14ac:dyDescent="0.3">
      <c r="A4" s="68"/>
      <c r="B4" s="69" t="s">
        <v>26</v>
      </c>
      <c r="C4" s="70">
        <f t="shared" ref="C4:AC4" si="0">IFERROR($AH$2+(COLUMN()-3),"")</f>
        <v>43101</v>
      </c>
      <c r="D4" s="70">
        <f t="shared" si="0"/>
        <v>43102</v>
      </c>
      <c r="E4" s="70">
        <f t="shared" si="0"/>
        <v>43103</v>
      </c>
      <c r="F4" s="70">
        <f t="shared" si="0"/>
        <v>43104</v>
      </c>
      <c r="G4" s="70">
        <f t="shared" si="0"/>
        <v>43105</v>
      </c>
      <c r="H4" s="70">
        <f t="shared" si="0"/>
        <v>43106</v>
      </c>
      <c r="I4" s="70">
        <f t="shared" si="0"/>
        <v>43107</v>
      </c>
      <c r="J4" s="70">
        <f t="shared" si="0"/>
        <v>43108</v>
      </c>
      <c r="K4" s="70">
        <f t="shared" si="0"/>
        <v>43109</v>
      </c>
      <c r="L4" s="70">
        <f t="shared" si="0"/>
        <v>43110</v>
      </c>
      <c r="M4" s="70">
        <f t="shared" si="0"/>
        <v>43111</v>
      </c>
      <c r="N4" s="70">
        <f t="shared" si="0"/>
        <v>43112</v>
      </c>
      <c r="O4" s="70">
        <f t="shared" si="0"/>
        <v>43113</v>
      </c>
      <c r="P4" s="70">
        <f t="shared" si="0"/>
        <v>43114</v>
      </c>
      <c r="Q4" s="70">
        <f t="shared" si="0"/>
        <v>43115</v>
      </c>
      <c r="R4" s="70">
        <f t="shared" si="0"/>
        <v>43116</v>
      </c>
      <c r="S4" s="70">
        <f t="shared" si="0"/>
        <v>43117</v>
      </c>
      <c r="T4" s="70">
        <f t="shared" si="0"/>
        <v>43118</v>
      </c>
      <c r="U4" s="70">
        <f t="shared" si="0"/>
        <v>43119</v>
      </c>
      <c r="V4" s="70">
        <f t="shared" si="0"/>
        <v>43120</v>
      </c>
      <c r="W4" s="70">
        <f t="shared" si="0"/>
        <v>43121</v>
      </c>
      <c r="X4" s="70">
        <f t="shared" si="0"/>
        <v>43122</v>
      </c>
      <c r="Y4" s="70">
        <f t="shared" si="0"/>
        <v>43123</v>
      </c>
      <c r="Z4" s="70">
        <f t="shared" si="0"/>
        <v>43124</v>
      </c>
      <c r="AA4" s="70">
        <f t="shared" si="0"/>
        <v>43125</v>
      </c>
      <c r="AB4" s="70">
        <f t="shared" si="0"/>
        <v>43126</v>
      </c>
      <c r="AC4" s="70">
        <f t="shared" si="0"/>
        <v>43127</v>
      </c>
      <c r="AD4" s="70">
        <f t="shared" ref="AD4:AG4" si="1">IFERROR($AH$2+(COLUMN()-3),"")</f>
        <v>43128</v>
      </c>
      <c r="AE4" s="70">
        <f t="shared" si="1"/>
        <v>43129</v>
      </c>
      <c r="AF4" s="70">
        <f t="shared" si="1"/>
        <v>43130</v>
      </c>
      <c r="AG4" s="70">
        <f t="shared" si="1"/>
        <v>43131</v>
      </c>
      <c r="AH4" s="89" t="s">
        <v>27</v>
      </c>
      <c r="AI4" s="90" t="s">
        <v>28</v>
      </c>
      <c r="AJ4" s="91" t="s">
        <v>29</v>
      </c>
    </row>
    <row r="5" spans="1:36" x14ac:dyDescent="0.25">
      <c r="A5" s="71" t="s">
        <v>30</v>
      </c>
      <c r="B5" s="72"/>
      <c r="C5" s="73"/>
      <c r="D5" s="74"/>
      <c r="E5" s="74"/>
      <c r="F5" s="74"/>
      <c r="G5" s="74"/>
      <c r="H5" s="74"/>
      <c r="I5" s="74"/>
      <c r="J5" s="74"/>
      <c r="K5" s="74"/>
      <c r="L5" s="75"/>
      <c r="M5" s="74"/>
      <c r="N5" s="74"/>
      <c r="O5" s="76"/>
      <c r="P5" s="76"/>
      <c r="Q5" s="76"/>
      <c r="R5" s="76"/>
      <c r="S5" s="76"/>
      <c r="T5" s="77"/>
      <c r="U5" s="77"/>
      <c r="V5" s="76"/>
      <c r="W5" s="76"/>
      <c r="X5" s="76"/>
      <c r="Y5" s="74"/>
      <c r="Z5" s="74"/>
      <c r="AA5" s="78"/>
      <c r="AB5" s="74"/>
      <c r="AC5" s="74"/>
      <c r="AD5" s="74"/>
      <c r="AE5" s="74"/>
      <c r="AF5" s="74"/>
      <c r="AG5" s="74"/>
      <c r="AH5" s="120"/>
      <c r="AI5" s="92"/>
      <c r="AJ5" s="93"/>
    </row>
    <row r="6" spans="1:36" x14ac:dyDescent="0.25">
      <c r="A6" s="131"/>
      <c r="B6" s="79"/>
      <c r="C6" s="80"/>
      <c r="D6" s="81"/>
      <c r="E6" s="82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3"/>
      <c r="U6" s="83"/>
      <c r="V6" s="81"/>
      <c r="W6" s="81"/>
      <c r="X6" s="81"/>
      <c r="Y6" s="81"/>
      <c r="Z6" s="81"/>
      <c r="AA6" s="83"/>
      <c r="AB6" s="81"/>
      <c r="AC6" s="81"/>
      <c r="AD6" s="81"/>
      <c r="AE6" s="81"/>
      <c r="AF6" s="81"/>
      <c r="AG6" s="81"/>
      <c r="AH6" s="121"/>
      <c r="AI6" s="94"/>
      <c r="AJ6" s="95"/>
    </row>
    <row r="7" spans="1:36" x14ac:dyDescent="0.25">
      <c r="A7" s="126"/>
    </row>
    <row r="8" spans="1:36" ht="15.75" thickBot="1" x14ac:dyDescent="0.3">
      <c r="A8" s="126" t="str">
        <f>'QUART PAR AGENT'!B6</f>
        <v>agent1</v>
      </c>
      <c r="B8" s="123"/>
      <c r="C8" s="98"/>
      <c r="D8" s="99"/>
      <c r="E8" s="99"/>
      <c r="F8" s="100"/>
      <c r="G8" s="99"/>
      <c r="H8" s="98"/>
      <c r="I8" s="98"/>
      <c r="J8" s="98"/>
      <c r="K8" s="101"/>
      <c r="L8" s="98"/>
      <c r="M8" s="98"/>
      <c r="N8" s="102"/>
      <c r="O8" s="98"/>
      <c r="P8" s="98"/>
      <c r="Q8" s="98"/>
      <c r="R8" s="98"/>
      <c r="S8" s="98"/>
      <c r="T8" s="102"/>
      <c r="U8" s="102"/>
      <c r="V8" s="98"/>
      <c r="W8" s="98"/>
      <c r="X8" s="98"/>
      <c r="Y8" s="98"/>
      <c r="Z8" s="98"/>
      <c r="AA8" s="102"/>
      <c r="AB8" s="98"/>
      <c r="AC8" s="98"/>
      <c r="AD8" s="98"/>
      <c r="AE8" s="98"/>
      <c r="AF8" s="99"/>
      <c r="AG8" s="98"/>
      <c r="AH8" s="103"/>
      <c r="AI8" s="103"/>
      <c r="AJ8" s="104"/>
    </row>
    <row r="9" spans="1:36" x14ac:dyDescent="0.25">
      <c r="A9" s="144" t="s">
        <v>68</v>
      </c>
      <c r="B9" s="124"/>
      <c r="C9" s="105">
        <f ca="1">IF(C$4&lt;&gt;"",IF(SUMPRODUCT((C$4&gt;=Leave[depart])*(C$4&lt;Leave[retour])*($A8=Leave[Agents])),0,nbHeures($A8,C$4,1)),"")</f>
        <v>0.29166666666666669</v>
      </c>
      <c r="D9" s="106">
        <f>IF(D$4&lt;&gt;"",IF(SUMPRODUCT((D$4&gt;=Leave[depart])*(D$4&lt;Leave[retour])*($A8=Leave[Agents])),0,nbHeures($A8,D$4,1)),"")</f>
        <v>0</v>
      </c>
      <c r="E9" s="106">
        <f>IF(E$4&lt;&gt;"",IF(SUMPRODUCT((E$4&gt;=Leave[depart])*(E$4&lt;Leave[retour])*($A8=Leave[Agents])),0,nbHeures($A8,E$4,1)),"")</f>
        <v>0</v>
      </c>
      <c r="F9" s="106">
        <f>IF(F$4&lt;&gt;"",IF(SUMPRODUCT((F$4&gt;=Leave[depart])*(F$4&lt;Leave[retour])*($A8=Leave[Agents])),0,nbHeures($A8,F$4,1)),"")</f>
        <v>0</v>
      </c>
      <c r="G9" s="106">
        <f>IF(G$4&lt;&gt;"",IF(SUMPRODUCT((G$4&gt;=Leave[depart])*(G$4&lt;Leave[retour])*($A8=Leave[Agents])),0,nbHeures($A8,G$4,1)),"")</f>
        <v>0</v>
      </c>
      <c r="H9" s="106">
        <f ca="1">IF(H$4&lt;&gt;"",IF(SUMPRODUCT((H$4&gt;=Leave[depart])*(H$4&lt;Leave[retour])*($A8=Leave[Agents])),0,nbHeures($A8,H$4,1)),"")</f>
        <v>0.29166666666666669</v>
      </c>
      <c r="I9" s="106">
        <f ca="1">IF(I$4&lt;&gt;"",IF(SUMPRODUCT((I$4&gt;=Leave[depart])*(I$4&lt;Leave[retour])*($A8=Leave[Agents])),0,nbHeures($A8,I$4,1)),"")</f>
        <v>0</v>
      </c>
      <c r="J9" s="106">
        <f ca="1">IF(J$4&lt;&gt;"",IF(SUMPRODUCT((J$4&gt;=Leave[depart])*(J$4&lt;Leave[retour])*($A8=Leave[Agents])),0,nbHeures($A8,J$4,1)),"")</f>
        <v>0</v>
      </c>
      <c r="K9" s="106">
        <f ca="1">IF(K$4&lt;&gt;"",IF(SUMPRODUCT((K$4&gt;=Leave[depart])*(K$4&lt;Leave[retour])*($A8=Leave[Agents])),0,nbHeures($A8,K$4,1)),"")</f>
        <v>0.25</v>
      </c>
      <c r="L9" s="106">
        <f ca="1">IF(L$4&lt;&gt;"",IF(SUMPRODUCT((L$4&gt;=Leave[depart])*(L$4&lt;Leave[retour])*($A8=Leave[Agents])),0,nbHeures($A8,L$4,1)),"")</f>
        <v>0.45833333333333337</v>
      </c>
      <c r="M9" s="106">
        <f ca="1">IF(M$4&lt;&gt;"",IF(SUMPRODUCT((M$4&gt;=Leave[depart])*(M$4&lt;Leave[retour])*($A8=Leave[Agents])),0,nbHeures($A8,M$4,1)),"")</f>
        <v>0.29166666666666669</v>
      </c>
      <c r="N9" s="106">
        <f ca="1">IF(N$4&lt;&gt;"",IF(SUMPRODUCT((N$4&gt;=Leave[depart])*(N$4&lt;Leave[retour])*($A8=Leave[Agents])),0,nbHeures($A8,N$4,1)),"")</f>
        <v>0</v>
      </c>
      <c r="O9" s="106">
        <f ca="1">IF(O$4&lt;&gt;"",IF(SUMPRODUCT((O$4&gt;=Leave[depart])*(O$4&lt;Leave[retour])*($A8=Leave[Agents])),0,nbHeures($A8,O$4,1)),"")</f>
        <v>0</v>
      </c>
      <c r="P9" s="106">
        <f ca="1">IF(P$4&lt;&gt;"",IF(SUMPRODUCT((P$4&gt;=Leave[depart])*(P$4&lt;Leave[retour])*($A8=Leave[Agents])),0,nbHeures($A8,P$4,1)),"")</f>
        <v>0.25</v>
      </c>
      <c r="Q9" s="106">
        <f ca="1">IF(Q$4&lt;&gt;"",IF(SUMPRODUCT((Q$4&gt;=Leave[depart])*(Q$4&lt;Leave[retour])*($A8=Leave[Agents])),0,nbHeures($A8,Q$4,1)),"")</f>
        <v>0.45833333333333337</v>
      </c>
      <c r="R9" s="106">
        <f ca="1">IF(R$4&lt;&gt;"",IF(SUMPRODUCT((R$4&gt;=Leave[depart])*(R$4&lt;Leave[retour])*($A8=Leave[Agents])),0,nbHeures($A8,R$4,1)),"")</f>
        <v>0.29166666666666669</v>
      </c>
      <c r="S9" s="106">
        <f ca="1">IF(S$4&lt;&gt;"",IF(SUMPRODUCT((S$4&gt;=Leave[depart])*(S$4&lt;Leave[retour])*($A8=Leave[Agents])),0,nbHeures($A8,S$4,1)),"")</f>
        <v>0</v>
      </c>
      <c r="T9" s="106">
        <f ca="1">IF(T$4&lt;&gt;"",IF(SUMPRODUCT((T$4&gt;=Leave[depart])*(T$4&lt;Leave[retour])*($A8=Leave[Agents])),0,nbHeures($A8,T$4,1)),"")</f>
        <v>0</v>
      </c>
      <c r="U9" s="106">
        <f ca="1">IF(U$4&lt;&gt;"",IF(SUMPRODUCT((U$4&gt;=Leave[depart])*(U$4&lt;Leave[retour])*($A8=Leave[Agents])),0,nbHeures($A8,U$4,1)),"")</f>
        <v>0.25</v>
      </c>
      <c r="V9" s="106">
        <f ca="1">IF(V$4&lt;&gt;"",IF(SUMPRODUCT((V$4&gt;=Leave[depart])*(V$4&lt;Leave[retour])*($A8=Leave[Agents])),0,nbHeures($A8,V$4,1)),"")</f>
        <v>0.45833333333333337</v>
      </c>
      <c r="W9" s="106">
        <f ca="1">IF(W$4&lt;&gt;"",IF(SUMPRODUCT((W$4&gt;=Leave[depart])*(W$4&lt;Leave[retour])*($A8=Leave[Agents])),0,nbHeures($A8,W$4,1)),"")</f>
        <v>0.29166666666666669</v>
      </c>
      <c r="X9" s="106">
        <f ca="1">IF(X$4&lt;&gt;"",IF(SUMPRODUCT((X$4&gt;=Leave[depart])*(X$4&lt;Leave[retour])*($A8=Leave[Agents])),0,nbHeures($A8,X$4,1)),"")</f>
        <v>0</v>
      </c>
      <c r="Y9" s="106">
        <f ca="1">IF(Y$4&lt;&gt;"",IF(SUMPRODUCT((Y$4&gt;=Leave[depart])*(Y$4&lt;Leave[retour])*($A8=Leave[Agents])),0,nbHeures($A8,Y$4,1)),"")</f>
        <v>0</v>
      </c>
      <c r="Z9" s="106">
        <f ca="1">IF(Z$4&lt;&gt;"",IF(SUMPRODUCT((Z$4&gt;=Leave[depart])*(Z$4&lt;Leave[retour])*($A8=Leave[Agents])),0,nbHeures($A8,Z$4,1)),"")</f>
        <v>0.25</v>
      </c>
      <c r="AA9" s="106">
        <f ca="1">IF(AA$4&lt;&gt;"",IF(SUMPRODUCT((AA$4&gt;=Leave[depart])*(AA$4&lt;Leave[retour])*($A8=Leave[Agents])),0,nbHeures($A8,AA$4,1)),"")</f>
        <v>0.45833333333333337</v>
      </c>
      <c r="AB9" s="106">
        <f ca="1">IF(AB$4&lt;&gt;"",IF(SUMPRODUCT((AB$4&gt;=Leave[depart])*(AB$4&lt;Leave[retour])*($A8=Leave[Agents])),0,nbHeures($A8,AB$4,1)),"")</f>
        <v>0.29166666666666669</v>
      </c>
      <c r="AC9" s="106">
        <f ca="1">IF(AC$4&lt;&gt;"",IF(SUMPRODUCT((AC$4&gt;=Leave[depart])*(AC$4&lt;Leave[retour])*($A8=Leave[Agents])),0,nbHeures($A8,AC$4,1)),"")</f>
        <v>0</v>
      </c>
      <c r="AD9" s="106">
        <f ca="1">IF(AD$4&lt;&gt;"",IF(SUMPRODUCT((AD$4&gt;=Leave[depart])*(AD$4&lt;Leave[retour])*($A8=Leave[Agents])),0,nbHeures($A8,AD$4,1)),"")</f>
        <v>0</v>
      </c>
      <c r="AE9" s="106">
        <f ca="1">IF(AE$4&lt;&gt;"",IF(SUMPRODUCT((AE$4&gt;=Leave[depart])*(AE$4&lt;Leave[retour])*($A8=Leave[Agents])),0,nbHeures($A8,AE$4,1)),"")</f>
        <v>0.25</v>
      </c>
      <c r="AF9" s="106">
        <f ca="1">IF(AF$4&lt;&gt;"",IF(SUMPRODUCT((AF$4&gt;=Leave[depart])*(AF$4&lt;Leave[retour])*($A8=Leave[Agents])),0,nbHeures($A8,AF$4,1)),"")</f>
        <v>0.45833333333333337</v>
      </c>
      <c r="AG9" s="106">
        <f ca="1">IF(AG$4&lt;&gt;"",IF(SUMPRODUCT((AG$4&gt;=Leave[depart])*(AG$4&lt;Leave[retour])*($A8=Leave[Agents])),0,nbHeures($A8,AG$4,1)),"")</f>
        <v>0.29166666666666669</v>
      </c>
      <c r="AH9" s="107">
        <f ca="1">SUM(C9:AG9)</f>
        <v>5.5833333333333339</v>
      </c>
      <c r="AI9" s="107"/>
      <c r="AJ9" s="108"/>
    </row>
    <row r="10" spans="1:36" x14ac:dyDescent="0.25">
      <c r="A10" s="144" t="s">
        <v>69</v>
      </c>
      <c r="B10" s="125"/>
      <c r="C10" s="109">
        <f ca="1">IF(C$4&lt;&gt;"",IF(SUMPRODUCT((C$4&gt;=Leave[depart])*(C$4&lt;Leave[retour])*($A8=Leave[Agents])),0,nbHeures($A8,C$4,2)),"")</f>
        <v>0.25</v>
      </c>
      <c r="D10" s="85">
        <f>IF(D$4&lt;&gt;"",IF(SUMPRODUCT((D$4&gt;=Leave[depart])*(D$4&lt;Leave[retour])*($A8=Leave[Agents])),0,nbHeures($A8,D$4,2)),"")</f>
        <v>0</v>
      </c>
      <c r="E10" s="85">
        <f>IF(E$4&lt;&gt;"",IF(SUMPRODUCT((E$4&gt;=Leave[depart])*(E$4&lt;Leave[retour])*($A8=Leave[Agents])),0,nbHeures($A8,E$4,2)),"")</f>
        <v>0</v>
      </c>
      <c r="F10" s="85">
        <f>IF(F$4&lt;&gt;"",IF(SUMPRODUCT((F$4&gt;=Leave[depart])*(F$4&lt;Leave[retour])*($A8=Leave[Agents])),0,nbHeures($A8,F$4,2)),"")</f>
        <v>0</v>
      </c>
      <c r="G10" s="85">
        <f>IF(G$4&lt;&gt;"",IF(SUMPRODUCT((G$4&gt;=Leave[depart])*(G$4&lt;Leave[retour])*($A8=Leave[Agents])),0,nbHeures($A8,G$4,2)),"")</f>
        <v>0</v>
      </c>
      <c r="H10" s="85">
        <f ca="1">IF(H$4&lt;&gt;"",IF(SUMPRODUCT((H$4&gt;=Leave[depart])*(H$4&lt;Leave[retour])*($A8=Leave[Agents])),0,nbHeures($A8,H$4,2)),"")</f>
        <v>0.25</v>
      </c>
      <c r="I10" s="85">
        <f ca="1">IF(I$4&lt;&gt;"",IF(SUMPRODUCT((I$4&gt;=Leave[depart])*(I$4&lt;Leave[retour])*($A8=Leave[Agents])),0,nbHeures($A8,I$4,2)),"")</f>
        <v>0</v>
      </c>
      <c r="J10" s="85">
        <f ca="1">IF(J$4&lt;&gt;"",IF(SUMPRODUCT((J$4&gt;=Leave[depart])*(J$4&lt;Leave[retour])*($A8=Leave[Agents])),0,nbHeures($A8,J$4,2)),"")</f>
        <v>0</v>
      </c>
      <c r="K10" s="85">
        <f ca="1">IF(K$4&lt;&gt;"",IF(SUMPRODUCT((K$4&gt;=Leave[depart])*(K$4&lt;Leave[retour])*($A8=Leave[Agents])),0,nbHeures($A8,K$4,2)),"")</f>
        <v>0</v>
      </c>
      <c r="L10" s="85">
        <f ca="1">IF(L$4&lt;&gt;"",IF(SUMPRODUCT((L$4&gt;=Leave[depart])*(L$4&lt;Leave[retour])*($A8=Leave[Agents])),0,nbHeures($A8,L$4,2)),"")</f>
        <v>0.125</v>
      </c>
      <c r="M10" s="85">
        <f ca="1">IF(M$4&lt;&gt;"",IF(SUMPRODUCT((M$4&gt;=Leave[depart])*(M$4&lt;Leave[retour])*($A8=Leave[Agents])),0,nbHeures($A8,M$4,2)),"")</f>
        <v>0.25</v>
      </c>
      <c r="N10" s="85">
        <f ca="1">IF(N$4&lt;&gt;"",IF(SUMPRODUCT((N$4&gt;=Leave[depart])*(N$4&lt;Leave[retour])*($A8=Leave[Agents])),0,nbHeures($A8,N$4,2)),"")</f>
        <v>0</v>
      </c>
      <c r="O10" s="85">
        <f ca="1">IF(O$4&lt;&gt;"",IF(SUMPRODUCT((O$4&gt;=Leave[depart])*(O$4&lt;Leave[retour])*($A8=Leave[Agents])),0,nbHeures($A8,O$4,2)),"")</f>
        <v>0</v>
      </c>
      <c r="P10" s="85">
        <f ca="1">IF(P$4&lt;&gt;"",IF(SUMPRODUCT((P$4&gt;=Leave[depart])*(P$4&lt;Leave[retour])*($A8=Leave[Agents])),0,nbHeures($A8,P$4,2)),"")</f>
        <v>0</v>
      </c>
      <c r="Q10" s="85">
        <f ca="1">IF(Q$4&lt;&gt;"",IF(SUMPRODUCT((Q$4&gt;=Leave[depart])*(Q$4&lt;Leave[retour])*($A8=Leave[Agents])),0,nbHeures($A8,Q$4,2)),"")</f>
        <v>0.125</v>
      </c>
      <c r="R10" s="85">
        <f ca="1">IF(R$4&lt;&gt;"",IF(SUMPRODUCT((R$4&gt;=Leave[depart])*(R$4&lt;Leave[retour])*($A8=Leave[Agents])),0,nbHeures($A8,R$4,2)),"")</f>
        <v>0.25</v>
      </c>
      <c r="S10" s="85">
        <f ca="1">IF(S$4&lt;&gt;"",IF(SUMPRODUCT((S$4&gt;=Leave[depart])*(S$4&lt;Leave[retour])*($A8=Leave[Agents])),0,nbHeures($A8,S$4,2)),"")</f>
        <v>0</v>
      </c>
      <c r="T10" s="85">
        <f ca="1">IF(T$4&lt;&gt;"",IF(SUMPRODUCT((T$4&gt;=Leave[depart])*(T$4&lt;Leave[retour])*($A8=Leave[Agents])),0,nbHeures($A8,T$4,2)),"")</f>
        <v>0</v>
      </c>
      <c r="U10" s="85">
        <f ca="1">IF(U$4&lt;&gt;"",IF(SUMPRODUCT((U$4&gt;=Leave[depart])*(U$4&lt;Leave[retour])*($A8=Leave[Agents])),0,nbHeures($A8,U$4,2)),"")</f>
        <v>0</v>
      </c>
      <c r="V10" s="85">
        <f ca="1">IF(V$4&lt;&gt;"",IF(SUMPRODUCT((V$4&gt;=Leave[depart])*(V$4&lt;Leave[retour])*($A8=Leave[Agents])),0,nbHeures($A8,V$4,2)),"")</f>
        <v>0.125</v>
      </c>
      <c r="W10" s="85">
        <f ca="1">IF(W$4&lt;&gt;"",IF(SUMPRODUCT((W$4&gt;=Leave[depart])*(W$4&lt;Leave[retour])*($A8=Leave[Agents])),0,nbHeures($A8,W$4,2)),"")</f>
        <v>0.25</v>
      </c>
      <c r="X10" s="85">
        <f ca="1">IF(X$4&lt;&gt;"",IF(SUMPRODUCT((X$4&gt;=Leave[depart])*(X$4&lt;Leave[retour])*($A8=Leave[Agents])),0,nbHeures($A8,X$4,2)),"")</f>
        <v>0</v>
      </c>
      <c r="Y10" s="85">
        <f ca="1">IF(Y$4&lt;&gt;"",IF(SUMPRODUCT((Y$4&gt;=Leave[depart])*(Y$4&lt;Leave[retour])*($A8=Leave[Agents])),0,nbHeures($A8,Y$4,2)),"")</f>
        <v>0</v>
      </c>
      <c r="Z10" s="85">
        <f ca="1">IF(Z$4&lt;&gt;"",IF(SUMPRODUCT((Z$4&gt;=Leave[depart])*(Z$4&lt;Leave[retour])*($A8=Leave[Agents])),0,nbHeures($A8,Z$4,2)),"")</f>
        <v>0</v>
      </c>
      <c r="AA10" s="85">
        <f ca="1">IF(AA$4&lt;&gt;"",IF(SUMPRODUCT((AA$4&gt;=Leave[depart])*(AA$4&lt;Leave[retour])*($A8=Leave[Agents])),0,nbHeures($A8,AA$4,2)),"")</f>
        <v>0.125</v>
      </c>
      <c r="AB10" s="85">
        <f ca="1">IF(AB$4&lt;&gt;"",IF(SUMPRODUCT((AB$4&gt;=Leave[depart])*(AB$4&lt;Leave[retour])*($A8=Leave[Agents])),0,nbHeures($A8,AB$4,2)),"")</f>
        <v>0.25</v>
      </c>
      <c r="AC10" s="85">
        <f ca="1">IF(AC$4&lt;&gt;"",IF(SUMPRODUCT((AC$4&gt;=Leave[depart])*(AC$4&lt;Leave[retour])*($A8=Leave[Agents])),0,nbHeures($A8,AC$4,2)),"")</f>
        <v>0</v>
      </c>
      <c r="AD10" s="85">
        <f ca="1">IF(AD$4&lt;&gt;"",IF(SUMPRODUCT((AD$4&gt;=Leave[depart])*(AD$4&lt;Leave[retour])*($A8=Leave[Agents])),0,nbHeures($A8,AD$4,2)),"")</f>
        <v>0</v>
      </c>
      <c r="AE10" s="85">
        <f ca="1">IF(AE$4&lt;&gt;"",IF(SUMPRODUCT((AE$4&gt;=Leave[depart])*(AE$4&lt;Leave[retour])*($A8=Leave[Agents])),0,nbHeures($A8,AE$4,2)),"")</f>
        <v>0</v>
      </c>
      <c r="AF10" s="85">
        <f ca="1">IF(AF$4&lt;&gt;"",IF(SUMPRODUCT((AF$4&gt;=Leave[depart])*(AF$4&lt;Leave[retour])*($A8=Leave[Agents])),0,nbHeures($A8,AF$4,2)),"")</f>
        <v>0.125</v>
      </c>
      <c r="AG10" s="85">
        <f ca="1">IF(AG$4&lt;&gt;"",IF(SUMPRODUCT((AG$4&gt;=Leave[depart])*(AG$4&lt;Leave[retour])*($A8=Leave[Agents])),0,nbHeures($A8,AG$4,2)),"")</f>
        <v>0.25</v>
      </c>
      <c r="AH10" s="97">
        <f t="shared" ref="AH10:AH12" ca="1" si="2">SUM(C10:AG10)</f>
        <v>2.375</v>
      </c>
      <c r="AI10" s="97">
        <f ca="1">AH10</f>
        <v>2.375</v>
      </c>
      <c r="AJ10" s="110"/>
    </row>
    <row r="11" spans="1:36" x14ac:dyDescent="0.25">
      <c r="A11" s="144" t="s">
        <v>70</v>
      </c>
      <c r="B11" s="124"/>
      <c r="C11" s="111">
        <f ca="1">IF(ISERROR(MATCH(C$4,Days_off[#Data],0)),0,C9)</f>
        <v>0.29166666666666669</v>
      </c>
      <c r="D11" s="86">
        <f>IF(ISERROR(MATCH(D$4,Days_off[#Data],0)),0,D9)</f>
        <v>0</v>
      </c>
      <c r="E11" s="86">
        <f>IF(ISERROR(MATCH(E$4,Days_off[#Data],0)),0,E9)</f>
        <v>0</v>
      </c>
      <c r="F11" s="86">
        <f>IF(ISERROR(MATCH(F$4,Days_off[#Data],0)),0,F9)</f>
        <v>0</v>
      </c>
      <c r="G11" s="86">
        <f>IF(ISERROR(MATCH(G$4,Days_off[#Data],0)),0,G9)</f>
        <v>0</v>
      </c>
      <c r="H11" s="86">
        <f>IF(ISERROR(MATCH(H$4,Days_off[#Data],0)),0,H9)</f>
        <v>0</v>
      </c>
      <c r="I11" s="86">
        <f>IF(ISERROR(MATCH(I$4,Days_off[#Data],0)),0,I9)</f>
        <v>0</v>
      </c>
      <c r="J11" s="86">
        <f>IF(ISERROR(MATCH(J$4,Days_off[#Data],0)),0,J9)</f>
        <v>0</v>
      </c>
      <c r="K11" s="86">
        <f>IF(ISERROR(MATCH(K$4,Days_off[#Data],0)),0,K9)</f>
        <v>0</v>
      </c>
      <c r="L11" s="86">
        <f>IF(ISERROR(MATCH(L$4,Days_off[#Data],0)),0,L9)</f>
        <v>0</v>
      </c>
      <c r="M11" s="86">
        <f>IF(ISERROR(MATCH(M$4,Days_off[#Data],0)),0,M9)</f>
        <v>0</v>
      </c>
      <c r="N11" s="86">
        <f>IF(ISERROR(MATCH(N$4,Days_off[#Data],0)),0,N9)</f>
        <v>0</v>
      </c>
      <c r="O11" s="86">
        <f>IF(ISERROR(MATCH(O$4,Days_off[#Data],0)),0,O9)</f>
        <v>0</v>
      </c>
      <c r="P11" s="86">
        <f>IF(ISERROR(MATCH(P$4,Days_off[#Data],0)),0,P9)</f>
        <v>0</v>
      </c>
      <c r="Q11" s="86">
        <f>IF(ISERROR(MATCH(Q$4,Days_off[#Data],0)),0,Q9)</f>
        <v>0</v>
      </c>
      <c r="R11" s="86">
        <f>IF(ISERROR(MATCH(R$4,Days_off[#Data],0)),0,R9)</f>
        <v>0</v>
      </c>
      <c r="S11" s="86">
        <f>IF(ISERROR(MATCH(S$4,Days_off[#Data],0)),0,S9)</f>
        <v>0</v>
      </c>
      <c r="T11" s="86">
        <f>IF(ISERROR(MATCH(T$4,Days_off[#Data],0)),0,T9)</f>
        <v>0</v>
      </c>
      <c r="U11" s="86">
        <f>IF(ISERROR(MATCH(U$4,Days_off[#Data],0)),0,U9)</f>
        <v>0</v>
      </c>
      <c r="V11" s="86">
        <f ca="1">IF(ISERROR(MATCH(V$4,Days_off[#Data],0)),0,V9)</f>
        <v>0.45833333333333337</v>
      </c>
      <c r="W11" s="86">
        <f>IF(ISERROR(MATCH(W$4,Days_off[#Data],0)),0,W9)</f>
        <v>0</v>
      </c>
      <c r="X11" s="86">
        <f>IF(ISERROR(MATCH(X$4,Days_off[#Data],0)),0,X9)</f>
        <v>0</v>
      </c>
      <c r="Y11" s="86">
        <f>IF(ISERROR(MATCH(Y$4,Days_off[#Data],0)),0,Y9)</f>
        <v>0</v>
      </c>
      <c r="Z11" s="86">
        <f>IF(ISERROR(MATCH(Z$4,Days_off[#Data],0)),0,Z9)</f>
        <v>0</v>
      </c>
      <c r="AA11" s="86">
        <f>IF(ISERROR(MATCH(AA$4,Days_off[#Data],0)),0,AA9)</f>
        <v>0</v>
      </c>
      <c r="AB11" s="86">
        <f>IF(ISERROR(MATCH(AB$4,Days_off[#Data],0)),0,AB9)</f>
        <v>0</v>
      </c>
      <c r="AC11" s="86">
        <f>IF(ISERROR(MATCH(AC$4,Days_off[#Data],0)),0,AC9)</f>
        <v>0</v>
      </c>
      <c r="AD11" s="86">
        <f>IF(ISERROR(MATCH(AD$4,Days_off[#Data],0)),0,AD9)</f>
        <v>0</v>
      </c>
      <c r="AE11" s="86">
        <f>IF(ISERROR(MATCH(AE$4,Days_off[#Data],0)),0,AE9)</f>
        <v>0</v>
      </c>
      <c r="AF11" s="86">
        <f>IF(ISERROR(MATCH(AF$4,Days_off[#Data],0)),0,AF9)</f>
        <v>0</v>
      </c>
      <c r="AG11" s="86">
        <f>IF(ISERROR(MATCH(AG$4,Days_off[#Data],0)),0,AG9)</f>
        <v>0</v>
      </c>
      <c r="AH11" s="96">
        <f t="shared" ca="1" si="2"/>
        <v>0.75</v>
      </c>
      <c r="AI11" s="96"/>
      <c r="AJ11" s="112">
        <f ca="1">AH11</f>
        <v>0.75</v>
      </c>
    </row>
    <row r="12" spans="1:36" x14ac:dyDescent="0.25">
      <c r="A12" s="144" t="s">
        <v>71</v>
      </c>
      <c r="B12" s="125"/>
      <c r="C12" s="113">
        <f ca="1">IF(ISERROR(MATCH(C$4,Days_off[#Data],0)),0,C10)</f>
        <v>0.25</v>
      </c>
      <c r="D12" s="87">
        <f>IF(ISERROR(MATCH(D$4,Days_off[#Data],0)),0,D10)</f>
        <v>0</v>
      </c>
      <c r="E12" s="87">
        <f>IF(ISERROR(MATCH(E$4,Days_off[#Data],0)),0,E10)</f>
        <v>0</v>
      </c>
      <c r="F12" s="87">
        <f>IF(ISERROR(MATCH(F$4,Days_off[#Data],0)),0,F10)</f>
        <v>0</v>
      </c>
      <c r="G12" s="87">
        <f>IF(ISERROR(MATCH(G$4,Days_off[#Data],0)),0,G10)</f>
        <v>0</v>
      </c>
      <c r="H12" s="87">
        <f>IF(ISERROR(MATCH(H$4,Days_off[#Data],0)),0,H10)</f>
        <v>0</v>
      </c>
      <c r="I12" s="87">
        <f>IF(ISERROR(MATCH(I$4,Days_off[#Data],0)),0,I10)</f>
        <v>0</v>
      </c>
      <c r="J12" s="87">
        <f>IF(ISERROR(MATCH(J$4,Days_off[#Data],0)),0,J10)</f>
        <v>0</v>
      </c>
      <c r="K12" s="87">
        <f>IF(ISERROR(MATCH(K$4,Days_off[#Data],0)),0,K10)</f>
        <v>0</v>
      </c>
      <c r="L12" s="87">
        <f>IF(ISERROR(MATCH(L$4,Days_off[#Data],0)),0,L10)</f>
        <v>0</v>
      </c>
      <c r="M12" s="87">
        <f>IF(ISERROR(MATCH(M$4,Days_off[#Data],0)),0,M10)</f>
        <v>0</v>
      </c>
      <c r="N12" s="87">
        <f>IF(ISERROR(MATCH(N$4,Days_off[#Data],0)),0,N10)</f>
        <v>0</v>
      </c>
      <c r="O12" s="87">
        <f>IF(ISERROR(MATCH(O$4,Days_off[#Data],0)),0,O10)</f>
        <v>0</v>
      </c>
      <c r="P12" s="87">
        <f>IF(ISERROR(MATCH(P$4,Days_off[#Data],0)),0,P10)</f>
        <v>0</v>
      </c>
      <c r="Q12" s="87">
        <f>IF(ISERROR(MATCH(Q$4,Days_off[#Data],0)),0,Q10)</f>
        <v>0</v>
      </c>
      <c r="R12" s="87">
        <f>IF(ISERROR(MATCH(R$4,Days_off[#Data],0)),0,R10)</f>
        <v>0</v>
      </c>
      <c r="S12" s="87">
        <f>IF(ISERROR(MATCH(S$4,Days_off[#Data],0)),0,S10)</f>
        <v>0</v>
      </c>
      <c r="T12" s="87">
        <f>IF(ISERROR(MATCH(T$4,Days_off[#Data],0)),0,T10)</f>
        <v>0</v>
      </c>
      <c r="U12" s="87">
        <f>IF(ISERROR(MATCH(U$4,Days_off[#Data],0)),0,U10)</f>
        <v>0</v>
      </c>
      <c r="V12" s="87">
        <f ca="1">IF(ISERROR(MATCH(V$4,Days_off[#Data],0)),0,V10)</f>
        <v>0.125</v>
      </c>
      <c r="W12" s="87">
        <f>IF(ISERROR(MATCH(W$4,Days_off[#Data],0)),0,W10)</f>
        <v>0</v>
      </c>
      <c r="X12" s="87">
        <f>IF(ISERROR(MATCH(X$4,Days_off[#Data],0)),0,X10)</f>
        <v>0</v>
      </c>
      <c r="Y12" s="87">
        <f>IF(ISERROR(MATCH(Y$4,Days_off[#Data],0)),0,Y10)</f>
        <v>0</v>
      </c>
      <c r="Z12" s="87">
        <f>IF(ISERROR(MATCH(Z$4,Days_off[#Data],0)),0,Z10)</f>
        <v>0</v>
      </c>
      <c r="AA12" s="87">
        <f>IF(ISERROR(MATCH(AA$4,Days_off[#Data],0)),0,AA10)</f>
        <v>0</v>
      </c>
      <c r="AB12" s="87">
        <f>IF(ISERROR(MATCH(AB$4,Days_off[#Data],0)),0,AB10)</f>
        <v>0</v>
      </c>
      <c r="AC12" s="87">
        <f>IF(ISERROR(MATCH(AC$4,Days_off[#Data],0)),0,AC10)</f>
        <v>0</v>
      </c>
      <c r="AD12" s="87">
        <f>IF(ISERROR(MATCH(AD$4,Days_off[#Data],0)),0,AD10)</f>
        <v>0</v>
      </c>
      <c r="AE12" s="87">
        <f>IF(ISERROR(MATCH(AE$4,Days_off[#Data],0)),0,AE10)</f>
        <v>0</v>
      </c>
      <c r="AF12" s="87">
        <f>IF(ISERROR(MATCH(AF$4,Days_off[#Data],0)),0,AF10)</f>
        <v>0</v>
      </c>
      <c r="AG12" s="87">
        <f>IF(ISERROR(MATCH(AG$4,Days_off[#Data],0)),0,AG10)</f>
        <v>0</v>
      </c>
      <c r="AH12" s="97">
        <f t="shared" ca="1" si="2"/>
        <v>0.375</v>
      </c>
      <c r="AI12" s="97">
        <f ca="1">AH12</f>
        <v>0.375</v>
      </c>
      <c r="AJ12" s="110"/>
    </row>
    <row r="13" spans="1:36" ht="15.75" thickBot="1" x14ac:dyDescent="0.3">
      <c r="A13" s="144" t="s">
        <v>72</v>
      </c>
      <c r="B13" s="124"/>
      <c r="C13" s="114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6"/>
      <c r="AI13" s="116"/>
      <c r="AJ13" s="117"/>
    </row>
    <row r="14" spans="1:36" x14ac:dyDescent="0.25">
      <c r="A14" s="126"/>
      <c r="AH14" s="88"/>
    </row>
    <row r="15" spans="1:36" ht="15.75" thickBot="1" x14ac:dyDescent="0.3">
      <c r="A15" s="126" t="str">
        <f>'QUART PAR AGENT'!B7</f>
        <v>agent2</v>
      </c>
      <c r="B15" s="123"/>
      <c r="C15" s="98"/>
      <c r="D15" s="99"/>
      <c r="E15" s="99"/>
      <c r="F15" s="100"/>
      <c r="G15" s="99"/>
      <c r="H15" s="98"/>
      <c r="I15" s="98"/>
      <c r="J15" s="98"/>
      <c r="K15" s="101"/>
      <c r="L15" s="98"/>
      <c r="M15" s="98"/>
      <c r="N15" s="102"/>
      <c r="O15" s="98"/>
      <c r="P15" s="98"/>
      <c r="Q15" s="98"/>
      <c r="R15" s="98"/>
      <c r="S15" s="98"/>
      <c r="T15" s="102"/>
      <c r="U15" s="102"/>
      <c r="V15" s="98"/>
      <c r="W15" s="98"/>
      <c r="X15" s="98"/>
      <c r="Y15" s="98"/>
      <c r="Z15" s="98"/>
      <c r="AA15" s="102"/>
      <c r="AB15" s="98"/>
      <c r="AC15" s="98"/>
      <c r="AD15" s="98"/>
      <c r="AE15" s="98"/>
      <c r="AF15" s="99"/>
      <c r="AG15" s="98"/>
      <c r="AH15" s="103"/>
      <c r="AI15" s="103"/>
      <c r="AJ15" s="104"/>
    </row>
    <row r="16" spans="1:36" x14ac:dyDescent="0.25">
      <c r="A16" s="144" t="s">
        <v>68</v>
      </c>
      <c r="B16" s="124"/>
      <c r="C16" s="105">
        <f ca="1">IF(C$4&lt;&gt;"",IF(SUMPRODUCT((C$4&gt;=Leave[depart])*(C$4&lt;Leave[retour])*($A15=Leave[Agents])),0,nbHeures($A15,C$4,1)),"")</f>
        <v>0.29166666666666669</v>
      </c>
      <c r="D16" s="106">
        <f ca="1">IF(D$4&lt;&gt;"",IF(SUMPRODUCT((D$4&gt;=Leave[depart])*(D$4&lt;Leave[retour])*($A15=Leave[Agents])),0,nbHeures($A15,D$4,1)),"")</f>
        <v>0</v>
      </c>
      <c r="E16" s="106">
        <f ca="1">IF(E$4&lt;&gt;"",IF(SUMPRODUCT((E$4&gt;=Leave[depart])*(E$4&lt;Leave[retour])*($A15=Leave[Agents])),0,nbHeures($A15,E$4,1)),"")</f>
        <v>0</v>
      </c>
      <c r="F16" s="106">
        <f ca="1">IF(F$4&lt;&gt;"",IF(SUMPRODUCT((F$4&gt;=Leave[depart])*(F$4&lt;Leave[retour])*($A15=Leave[Agents])),0,nbHeures($A15,F$4,1)),"")</f>
        <v>0.25</v>
      </c>
      <c r="G16" s="106">
        <f ca="1">IF(G$4&lt;&gt;"",IF(SUMPRODUCT((G$4&gt;=Leave[depart])*(G$4&lt;Leave[retour])*($A15=Leave[Agents])),0,nbHeures($A15,G$4,1)),"")</f>
        <v>0.45833333333333337</v>
      </c>
      <c r="H16" s="106">
        <f ca="1">IF(H$4&lt;&gt;"",IF(SUMPRODUCT((H$4&gt;=Leave[depart])*(H$4&lt;Leave[retour])*($A15=Leave[Agents])),0,nbHeures($A15,H$4,1)),"")</f>
        <v>0.29166666666666669</v>
      </c>
      <c r="I16" s="106">
        <f ca="1">IF(I$4&lt;&gt;"",IF(SUMPRODUCT((I$4&gt;=Leave[depart])*(I$4&lt;Leave[retour])*($A15=Leave[Agents])),0,nbHeures($A15,I$4,1)),"")</f>
        <v>0</v>
      </c>
      <c r="J16" s="106">
        <f ca="1">IF(J$4&lt;&gt;"",IF(SUMPRODUCT((J$4&gt;=Leave[depart])*(J$4&lt;Leave[retour])*($A15=Leave[Agents])),0,nbHeures($A15,J$4,1)),"")</f>
        <v>0</v>
      </c>
      <c r="K16" s="106">
        <f ca="1">IF(K$4&lt;&gt;"",IF(SUMPRODUCT((K$4&gt;=Leave[depart])*(K$4&lt;Leave[retour])*($A15=Leave[Agents])),0,nbHeures($A15,K$4,1)),"")</f>
        <v>0.25</v>
      </c>
      <c r="L16" s="106">
        <f ca="1">IF(L$4&lt;&gt;"",IF(SUMPRODUCT((L$4&gt;=Leave[depart])*(L$4&lt;Leave[retour])*($A15=Leave[Agents])),0,nbHeures($A15,L$4,1)),"")</f>
        <v>0.45833333333333337</v>
      </c>
      <c r="M16" s="106">
        <f ca="1">IF(M$4&lt;&gt;"",IF(SUMPRODUCT((M$4&gt;=Leave[depart])*(M$4&lt;Leave[retour])*($A15=Leave[Agents])),0,nbHeures($A15,M$4,1)),"")</f>
        <v>0.29166666666666669</v>
      </c>
      <c r="N16" s="106">
        <f ca="1">IF(N$4&lt;&gt;"",IF(SUMPRODUCT((N$4&gt;=Leave[depart])*(N$4&lt;Leave[retour])*($A15=Leave[Agents])),0,nbHeures($A15,N$4,1)),"")</f>
        <v>0</v>
      </c>
      <c r="O16" s="106">
        <f ca="1">IF(O$4&lt;&gt;"",IF(SUMPRODUCT((O$4&gt;=Leave[depart])*(O$4&lt;Leave[retour])*($A15=Leave[Agents])),0,nbHeures($A15,O$4,1)),"")</f>
        <v>0</v>
      </c>
      <c r="P16" s="106">
        <f ca="1">IF(P$4&lt;&gt;"",IF(SUMPRODUCT((P$4&gt;=Leave[depart])*(P$4&lt;Leave[retour])*($A15=Leave[Agents])),0,nbHeures($A15,P$4,1)),"")</f>
        <v>0.25</v>
      </c>
      <c r="Q16" s="106">
        <f ca="1">IF(Q$4&lt;&gt;"",IF(SUMPRODUCT((Q$4&gt;=Leave[depart])*(Q$4&lt;Leave[retour])*($A15=Leave[Agents])),0,nbHeures($A15,Q$4,1)),"")</f>
        <v>0.45833333333333337</v>
      </c>
      <c r="R16" s="106">
        <f ca="1">IF(R$4&lt;&gt;"",IF(SUMPRODUCT((R$4&gt;=Leave[depart])*(R$4&lt;Leave[retour])*($A15=Leave[Agents])),0,nbHeures($A15,R$4,1)),"")</f>
        <v>0.29166666666666669</v>
      </c>
      <c r="S16" s="106">
        <f ca="1">IF(S$4&lt;&gt;"",IF(SUMPRODUCT((S$4&gt;=Leave[depart])*(S$4&lt;Leave[retour])*($A15=Leave[Agents])),0,nbHeures($A15,S$4,1)),"")</f>
        <v>0</v>
      </c>
      <c r="T16" s="106">
        <f ca="1">IF(T$4&lt;&gt;"",IF(SUMPRODUCT((T$4&gt;=Leave[depart])*(T$4&lt;Leave[retour])*($A15=Leave[Agents])),0,nbHeures($A15,T$4,1)),"")</f>
        <v>0</v>
      </c>
      <c r="U16" s="106">
        <f ca="1">IF(U$4&lt;&gt;"",IF(SUMPRODUCT((U$4&gt;=Leave[depart])*(U$4&lt;Leave[retour])*($A15=Leave[Agents])),0,nbHeures($A15,U$4,1)),"")</f>
        <v>0.25</v>
      </c>
      <c r="V16" s="106">
        <f ca="1">IF(V$4&lt;&gt;"",IF(SUMPRODUCT((V$4&gt;=Leave[depart])*(V$4&lt;Leave[retour])*($A15=Leave[Agents])),0,nbHeures($A15,V$4,1)),"")</f>
        <v>0.45833333333333337</v>
      </c>
      <c r="W16" s="106">
        <f ca="1">IF(W$4&lt;&gt;"",IF(SUMPRODUCT((W$4&gt;=Leave[depart])*(W$4&lt;Leave[retour])*($A15=Leave[Agents])),0,nbHeures($A15,W$4,1)),"")</f>
        <v>0.29166666666666669</v>
      </c>
      <c r="X16" s="106">
        <f ca="1">IF(X$4&lt;&gt;"",IF(SUMPRODUCT((X$4&gt;=Leave[depart])*(X$4&lt;Leave[retour])*($A15=Leave[Agents])),0,nbHeures($A15,X$4,1)),"")</f>
        <v>0</v>
      </c>
      <c r="Y16" s="106">
        <f ca="1">IF(Y$4&lt;&gt;"",IF(SUMPRODUCT((Y$4&gt;=Leave[depart])*(Y$4&lt;Leave[retour])*($A15=Leave[Agents])),0,nbHeures($A15,Y$4,1)),"")</f>
        <v>0</v>
      </c>
      <c r="Z16" s="106">
        <f ca="1">IF(Z$4&lt;&gt;"",IF(SUMPRODUCT((Z$4&gt;=Leave[depart])*(Z$4&lt;Leave[retour])*($A15=Leave[Agents])),0,nbHeures($A15,Z$4,1)),"")</f>
        <v>0.25</v>
      </c>
      <c r="AA16" s="106">
        <f ca="1">IF(AA$4&lt;&gt;"",IF(SUMPRODUCT((AA$4&gt;=Leave[depart])*(AA$4&lt;Leave[retour])*($A15=Leave[Agents])),0,nbHeures($A15,AA$4,1)),"")</f>
        <v>0.45833333333333337</v>
      </c>
      <c r="AB16" s="106">
        <f ca="1">IF(AB$4&lt;&gt;"",IF(SUMPRODUCT((AB$4&gt;=Leave[depart])*(AB$4&lt;Leave[retour])*($A15=Leave[Agents])),0,nbHeures($A15,AB$4,1)),"")</f>
        <v>0.29166666666666669</v>
      </c>
      <c r="AC16" s="106">
        <f ca="1">IF(AC$4&lt;&gt;"",IF(SUMPRODUCT((AC$4&gt;=Leave[depart])*(AC$4&lt;Leave[retour])*($A15=Leave[Agents])),0,nbHeures($A15,AC$4,1)),"")</f>
        <v>0</v>
      </c>
      <c r="AD16" s="106">
        <f ca="1">IF(AD$4&lt;&gt;"",IF(SUMPRODUCT((AD$4&gt;=Leave[depart])*(AD$4&lt;Leave[retour])*($A15=Leave[Agents])),0,nbHeures($A15,AD$4,1)),"")</f>
        <v>0</v>
      </c>
      <c r="AE16" s="106">
        <f ca="1">IF(AE$4&lt;&gt;"",IF(SUMPRODUCT((AE$4&gt;=Leave[depart])*(AE$4&lt;Leave[retour])*($A15=Leave[Agents])),0,nbHeures($A15,AE$4,1)),"")</f>
        <v>0.25</v>
      </c>
      <c r="AF16" s="106">
        <f ca="1">IF(AF$4&lt;&gt;"",IF(SUMPRODUCT((AF$4&gt;=Leave[depart])*(AF$4&lt;Leave[retour])*($A15=Leave[Agents])),0,nbHeures($A15,AF$4,1)),"")</f>
        <v>0.45833333333333337</v>
      </c>
      <c r="AG16" s="106">
        <f ca="1">IF(AG$4&lt;&gt;"",IF(SUMPRODUCT((AG$4&gt;=Leave[depart])*(AG$4&lt;Leave[retour])*($A15=Leave[Agents])),0,nbHeures($A15,AG$4,1)),"")</f>
        <v>0.29166666666666669</v>
      </c>
      <c r="AH16" s="107">
        <f ca="1">SUM(C16:AG16)</f>
        <v>6.291666666666667</v>
      </c>
      <c r="AI16" s="107"/>
      <c r="AJ16" s="108"/>
    </row>
    <row r="17" spans="1:36" x14ac:dyDescent="0.25">
      <c r="A17" s="144" t="s">
        <v>69</v>
      </c>
      <c r="B17" s="125"/>
      <c r="C17" s="109">
        <f ca="1">IF(C$4&lt;&gt;"",IF(SUMPRODUCT((C$4&gt;=Leave[depart])*(C$4&lt;Leave[retour])*($A15=Leave[Agents])),0,nbHeures($A15,C$4,2)),"")</f>
        <v>0.25</v>
      </c>
      <c r="D17" s="85">
        <f ca="1">IF(D$4&lt;&gt;"",IF(SUMPRODUCT((D$4&gt;=Leave[depart])*(D$4&lt;Leave[retour])*($A15=Leave[Agents])),0,nbHeures($A15,D$4,2)),"")</f>
        <v>0</v>
      </c>
      <c r="E17" s="85">
        <f ca="1">IF(E$4&lt;&gt;"",IF(SUMPRODUCT((E$4&gt;=Leave[depart])*(E$4&lt;Leave[retour])*($A15=Leave[Agents])),0,nbHeures($A15,E$4,2)),"")</f>
        <v>0</v>
      </c>
      <c r="F17" s="85">
        <f ca="1">IF(F$4&lt;&gt;"",IF(SUMPRODUCT((F$4&gt;=Leave[depart])*(F$4&lt;Leave[retour])*($A15=Leave[Agents])),0,nbHeures($A15,F$4,2)),"")</f>
        <v>0</v>
      </c>
      <c r="G17" s="85">
        <f ca="1">IF(G$4&lt;&gt;"",IF(SUMPRODUCT((G$4&gt;=Leave[depart])*(G$4&lt;Leave[retour])*($A15=Leave[Agents])),0,nbHeures($A15,G$4,2)),"")</f>
        <v>0.125</v>
      </c>
      <c r="H17" s="85">
        <f ca="1">IF(H$4&lt;&gt;"",IF(SUMPRODUCT((H$4&gt;=Leave[depart])*(H$4&lt;Leave[retour])*($A15=Leave[Agents])),0,nbHeures($A15,H$4,2)),"")</f>
        <v>0.25</v>
      </c>
      <c r="I17" s="85">
        <f ca="1">IF(I$4&lt;&gt;"",IF(SUMPRODUCT((I$4&gt;=Leave[depart])*(I$4&lt;Leave[retour])*($A15=Leave[Agents])),0,nbHeures($A15,I$4,2)),"")</f>
        <v>0</v>
      </c>
      <c r="J17" s="85">
        <f ca="1">IF(J$4&lt;&gt;"",IF(SUMPRODUCT((J$4&gt;=Leave[depart])*(J$4&lt;Leave[retour])*($A15=Leave[Agents])),0,nbHeures($A15,J$4,2)),"")</f>
        <v>0</v>
      </c>
      <c r="K17" s="85">
        <f ca="1">IF(K$4&lt;&gt;"",IF(SUMPRODUCT((K$4&gt;=Leave[depart])*(K$4&lt;Leave[retour])*($A15=Leave[Agents])),0,nbHeures($A15,K$4,2)),"")</f>
        <v>0</v>
      </c>
      <c r="L17" s="85">
        <f ca="1">IF(L$4&lt;&gt;"",IF(SUMPRODUCT((L$4&gt;=Leave[depart])*(L$4&lt;Leave[retour])*($A15=Leave[Agents])),0,nbHeures($A15,L$4,2)),"")</f>
        <v>0.125</v>
      </c>
      <c r="M17" s="85">
        <f ca="1">IF(M$4&lt;&gt;"",IF(SUMPRODUCT((M$4&gt;=Leave[depart])*(M$4&lt;Leave[retour])*($A15=Leave[Agents])),0,nbHeures($A15,M$4,2)),"")</f>
        <v>0.25</v>
      </c>
      <c r="N17" s="85">
        <f ca="1">IF(N$4&lt;&gt;"",IF(SUMPRODUCT((N$4&gt;=Leave[depart])*(N$4&lt;Leave[retour])*($A15=Leave[Agents])),0,nbHeures($A15,N$4,2)),"")</f>
        <v>0</v>
      </c>
      <c r="O17" s="85">
        <f ca="1">IF(O$4&lt;&gt;"",IF(SUMPRODUCT((O$4&gt;=Leave[depart])*(O$4&lt;Leave[retour])*($A15=Leave[Agents])),0,nbHeures($A15,O$4,2)),"")</f>
        <v>0</v>
      </c>
      <c r="P17" s="85">
        <f ca="1">IF(P$4&lt;&gt;"",IF(SUMPRODUCT((P$4&gt;=Leave[depart])*(P$4&lt;Leave[retour])*($A15=Leave[Agents])),0,nbHeures($A15,P$4,2)),"")</f>
        <v>0</v>
      </c>
      <c r="Q17" s="85">
        <f ca="1">IF(Q$4&lt;&gt;"",IF(SUMPRODUCT((Q$4&gt;=Leave[depart])*(Q$4&lt;Leave[retour])*($A15=Leave[Agents])),0,nbHeures($A15,Q$4,2)),"")</f>
        <v>0.125</v>
      </c>
      <c r="R17" s="85">
        <f ca="1">IF(R$4&lt;&gt;"",IF(SUMPRODUCT((R$4&gt;=Leave[depart])*(R$4&lt;Leave[retour])*($A15=Leave[Agents])),0,nbHeures($A15,R$4,2)),"")</f>
        <v>0.25</v>
      </c>
      <c r="S17" s="85">
        <f ca="1">IF(S$4&lt;&gt;"",IF(SUMPRODUCT((S$4&gt;=Leave[depart])*(S$4&lt;Leave[retour])*($A15=Leave[Agents])),0,nbHeures($A15,S$4,2)),"")</f>
        <v>0</v>
      </c>
      <c r="T17" s="85">
        <f ca="1">IF(T$4&lt;&gt;"",IF(SUMPRODUCT((T$4&gt;=Leave[depart])*(T$4&lt;Leave[retour])*($A15=Leave[Agents])),0,nbHeures($A15,T$4,2)),"")</f>
        <v>0</v>
      </c>
      <c r="U17" s="85">
        <f ca="1">IF(U$4&lt;&gt;"",IF(SUMPRODUCT((U$4&gt;=Leave[depart])*(U$4&lt;Leave[retour])*($A15=Leave[Agents])),0,nbHeures($A15,U$4,2)),"")</f>
        <v>0</v>
      </c>
      <c r="V17" s="85">
        <f ca="1">IF(V$4&lt;&gt;"",IF(SUMPRODUCT((V$4&gt;=Leave[depart])*(V$4&lt;Leave[retour])*($A15=Leave[Agents])),0,nbHeures($A15,V$4,2)),"")</f>
        <v>0.125</v>
      </c>
      <c r="W17" s="85">
        <f ca="1">IF(W$4&lt;&gt;"",IF(SUMPRODUCT((W$4&gt;=Leave[depart])*(W$4&lt;Leave[retour])*($A15=Leave[Agents])),0,nbHeures($A15,W$4,2)),"")</f>
        <v>0.25</v>
      </c>
      <c r="X17" s="85">
        <f ca="1">IF(X$4&lt;&gt;"",IF(SUMPRODUCT((X$4&gt;=Leave[depart])*(X$4&lt;Leave[retour])*($A15=Leave[Agents])),0,nbHeures($A15,X$4,2)),"")</f>
        <v>0</v>
      </c>
      <c r="Y17" s="85">
        <f ca="1">IF(Y$4&lt;&gt;"",IF(SUMPRODUCT((Y$4&gt;=Leave[depart])*(Y$4&lt;Leave[retour])*($A15=Leave[Agents])),0,nbHeures($A15,Y$4,2)),"")</f>
        <v>0</v>
      </c>
      <c r="Z17" s="85">
        <f ca="1">IF(Z$4&lt;&gt;"",IF(SUMPRODUCT((Z$4&gt;=Leave[depart])*(Z$4&lt;Leave[retour])*($A15=Leave[Agents])),0,nbHeures($A15,Z$4,2)),"")</f>
        <v>0</v>
      </c>
      <c r="AA17" s="85">
        <f ca="1">IF(AA$4&lt;&gt;"",IF(SUMPRODUCT((AA$4&gt;=Leave[depart])*(AA$4&lt;Leave[retour])*($A15=Leave[Agents])),0,nbHeures($A15,AA$4,2)),"")</f>
        <v>0.125</v>
      </c>
      <c r="AB17" s="85">
        <f ca="1">IF(AB$4&lt;&gt;"",IF(SUMPRODUCT((AB$4&gt;=Leave[depart])*(AB$4&lt;Leave[retour])*($A15=Leave[Agents])),0,nbHeures($A15,AB$4,2)),"")</f>
        <v>0.25</v>
      </c>
      <c r="AC17" s="85">
        <f ca="1">IF(AC$4&lt;&gt;"",IF(SUMPRODUCT((AC$4&gt;=Leave[depart])*(AC$4&lt;Leave[retour])*($A15=Leave[Agents])),0,nbHeures($A15,AC$4,2)),"")</f>
        <v>0</v>
      </c>
      <c r="AD17" s="85">
        <f ca="1">IF(AD$4&lt;&gt;"",IF(SUMPRODUCT((AD$4&gt;=Leave[depart])*(AD$4&lt;Leave[retour])*($A15=Leave[Agents])),0,nbHeures($A15,AD$4,2)),"")</f>
        <v>0</v>
      </c>
      <c r="AE17" s="85">
        <f ca="1">IF(AE$4&lt;&gt;"",IF(SUMPRODUCT((AE$4&gt;=Leave[depart])*(AE$4&lt;Leave[retour])*($A15=Leave[Agents])),0,nbHeures($A15,AE$4,2)),"")</f>
        <v>0</v>
      </c>
      <c r="AF17" s="85">
        <f ca="1">IF(AF$4&lt;&gt;"",IF(SUMPRODUCT((AF$4&gt;=Leave[depart])*(AF$4&lt;Leave[retour])*($A15=Leave[Agents])),0,nbHeures($A15,AF$4,2)),"")</f>
        <v>0.125</v>
      </c>
      <c r="AG17" s="85">
        <f ca="1">IF(AG$4&lt;&gt;"",IF(SUMPRODUCT((AG$4&gt;=Leave[depart])*(AG$4&lt;Leave[retour])*($A15=Leave[Agents])),0,nbHeures($A15,AG$4,2)),"")</f>
        <v>0.25</v>
      </c>
      <c r="AH17" s="97">
        <f t="shared" ref="AH17:AH19" ca="1" si="3">SUM(C17:AG17)</f>
        <v>2.5</v>
      </c>
      <c r="AI17" s="97">
        <f ca="1">AH17</f>
        <v>2.5</v>
      </c>
      <c r="AJ17" s="110"/>
    </row>
    <row r="18" spans="1:36" x14ac:dyDescent="0.25">
      <c r="A18" s="144" t="s">
        <v>70</v>
      </c>
      <c r="B18" s="124"/>
      <c r="C18" s="111">
        <f ca="1">IF(ISERROR(MATCH(C$4,Days_off[#Data],0)),0,C16)</f>
        <v>0.29166666666666669</v>
      </c>
      <c r="D18" s="86">
        <f>IF(ISERROR(MATCH(D$4,Days_off[#Data],0)),0,D16)</f>
        <v>0</v>
      </c>
      <c r="E18" s="86">
        <f>IF(ISERROR(MATCH(E$4,Days_off[#Data],0)),0,E16)</f>
        <v>0</v>
      </c>
      <c r="F18" s="86">
        <f>IF(ISERROR(MATCH(F$4,Days_off[#Data],0)),0,F16)</f>
        <v>0</v>
      </c>
      <c r="G18" s="86">
        <f>IF(ISERROR(MATCH(G$4,Days_off[#Data],0)),0,G16)</f>
        <v>0</v>
      </c>
      <c r="H18" s="86">
        <f>IF(ISERROR(MATCH(H$4,Days_off[#Data],0)),0,H16)</f>
        <v>0</v>
      </c>
      <c r="I18" s="86">
        <f>IF(ISERROR(MATCH(I$4,Days_off[#Data],0)),0,I16)</f>
        <v>0</v>
      </c>
      <c r="J18" s="86">
        <f>IF(ISERROR(MATCH(J$4,Days_off[#Data],0)),0,J16)</f>
        <v>0</v>
      </c>
      <c r="K18" s="86">
        <f>IF(ISERROR(MATCH(K$4,Days_off[#Data],0)),0,K16)</f>
        <v>0</v>
      </c>
      <c r="L18" s="86">
        <f>IF(ISERROR(MATCH(L$4,Days_off[#Data],0)),0,L16)</f>
        <v>0</v>
      </c>
      <c r="M18" s="86">
        <f>IF(ISERROR(MATCH(M$4,Days_off[#Data],0)),0,M16)</f>
        <v>0</v>
      </c>
      <c r="N18" s="86">
        <f>IF(ISERROR(MATCH(N$4,Days_off[#Data],0)),0,N16)</f>
        <v>0</v>
      </c>
      <c r="O18" s="86">
        <f>IF(ISERROR(MATCH(O$4,Days_off[#Data],0)),0,O16)</f>
        <v>0</v>
      </c>
      <c r="P18" s="86">
        <f>IF(ISERROR(MATCH(P$4,Days_off[#Data],0)),0,P16)</f>
        <v>0</v>
      </c>
      <c r="Q18" s="86">
        <f>IF(ISERROR(MATCH(Q$4,Days_off[#Data],0)),0,Q16)</f>
        <v>0</v>
      </c>
      <c r="R18" s="86">
        <f>IF(ISERROR(MATCH(R$4,Days_off[#Data],0)),0,R16)</f>
        <v>0</v>
      </c>
      <c r="S18" s="86">
        <f>IF(ISERROR(MATCH(S$4,Days_off[#Data],0)),0,S16)</f>
        <v>0</v>
      </c>
      <c r="T18" s="86">
        <f>IF(ISERROR(MATCH(T$4,Days_off[#Data],0)),0,T16)</f>
        <v>0</v>
      </c>
      <c r="U18" s="86">
        <f>IF(ISERROR(MATCH(U$4,Days_off[#Data],0)),0,U16)</f>
        <v>0</v>
      </c>
      <c r="V18" s="86">
        <f ca="1">IF(ISERROR(MATCH(V$4,Days_off[#Data],0)),0,V16)</f>
        <v>0.45833333333333337</v>
      </c>
      <c r="W18" s="86">
        <f>IF(ISERROR(MATCH(W$4,Days_off[#Data],0)),0,W16)</f>
        <v>0</v>
      </c>
      <c r="X18" s="86">
        <f>IF(ISERROR(MATCH(X$4,Days_off[#Data],0)),0,X16)</f>
        <v>0</v>
      </c>
      <c r="Y18" s="86">
        <f>IF(ISERROR(MATCH(Y$4,Days_off[#Data],0)),0,Y16)</f>
        <v>0</v>
      </c>
      <c r="Z18" s="86">
        <f>IF(ISERROR(MATCH(Z$4,Days_off[#Data],0)),0,Z16)</f>
        <v>0</v>
      </c>
      <c r="AA18" s="86">
        <f>IF(ISERROR(MATCH(AA$4,Days_off[#Data],0)),0,AA16)</f>
        <v>0</v>
      </c>
      <c r="AB18" s="86">
        <f>IF(ISERROR(MATCH(AB$4,Days_off[#Data],0)),0,AB16)</f>
        <v>0</v>
      </c>
      <c r="AC18" s="86">
        <f>IF(ISERROR(MATCH(AC$4,Days_off[#Data],0)),0,AC16)</f>
        <v>0</v>
      </c>
      <c r="AD18" s="86">
        <f>IF(ISERROR(MATCH(AD$4,Days_off[#Data],0)),0,AD16)</f>
        <v>0</v>
      </c>
      <c r="AE18" s="86">
        <f>IF(ISERROR(MATCH(AE$4,Days_off[#Data],0)),0,AE16)</f>
        <v>0</v>
      </c>
      <c r="AF18" s="86">
        <f>IF(ISERROR(MATCH(AF$4,Days_off[#Data],0)),0,AF16)</f>
        <v>0</v>
      </c>
      <c r="AG18" s="86">
        <f>IF(ISERROR(MATCH(AG$4,Days_off[#Data],0)),0,AG16)</f>
        <v>0</v>
      </c>
      <c r="AH18" s="96">
        <f t="shared" ca="1" si="3"/>
        <v>0.75</v>
      </c>
      <c r="AI18" s="96"/>
      <c r="AJ18" s="112">
        <f ca="1">AH18</f>
        <v>0.75</v>
      </c>
    </row>
    <row r="19" spans="1:36" x14ac:dyDescent="0.25">
      <c r="A19" s="144" t="s">
        <v>71</v>
      </c>
      <c r="B19" s="125"/>
      <c r="C19" s="113">
        <f ca="1">IF(ISERROR(MATCH(C$4,Days_off[#Data],0)),0,C17)</f>
        <v>0.25</v>
      </c>
      <c r="D19" s="87">
        <f>IF(ISERROR(MATCH(D$4,Days_off[#Data],0)),0,D17)</f>
        <v>0</v>
      </c>
      <c r="E19" s="87">
        <f>IF(ISERROR(MATCH(E$4,Days_off[#Data],0)),0,E17)</f>
        <v>0</v>
      </c>
      <c r="F19" s="87">
        <f>IF(ISERROR(MATCH(F$4,Days_off[#Data],0)),0,F17)</f>
        <v>0</v>
      </c>
      <c r="G19" s="87">
        <f>IF(ISERROR(MATCH(G$4,Days_off[#Data],0)),0,G17)</f>
        <v>0</v>
      </c>
      <c r="H19" s="87">
        <f>IF(ISERROR(MATCH(H$4,Days_off[#Data],0)),0,H17)</f>
        <v>0</v>
      </c>
      <c r="I19" s="87">
        <f>IF(ISERROR(MATCH(I$4,Days_off[#Data],0)),0,I17)</f>
        <v>0</v>
      </c>
      <c r="J19" s="87">
        <f>IF(ISERROR(MATCH(J$4,Days_off[#Data],0)),0,J17)</f>
        <v>0</v>
      </c>
      <c r="K19" s="87">
        <f>IF(ISERROR(MATCH(K$4,Days_off[#Data],0)),0,K17)</f>
        <v>0</v>
      </c>
      <c r="L19" s="87">
        <f>IF(ISERROR(MATCH(L$4,Days_off[#Data],0)),0,L17)</f>
        <v>0</v>
      </c>
      <c r="M19" s="87">
        <f>IF(ISERROR(MATCH(M$4,Days_off[#Data],0)),0,M17)</f>
        <v>0</v>
      </c>
      <c r="N19" s="87">
        <f>IF(ISERROR(MATCH(N$4,Days_off[#Data],0)),0,N17)</f>
        <v>0</v>
      </c>
      <c r="O19" s="87">
        <f>IF(ISERROR(MATCH(O$4,Days_off[#Data],0)),0,O17)</f>
        <v>0</v>
      </c>
      <c r="P19" s="87">
        <f>IF(ISERROR(MATCH(P$4,Days_off[#Data],0)),0,P17)</f>
        <v>0</v>
      </c>
      <c r="Q19" s="87">
        <f>IF(ISERROR(MATCH(Q$4,Days_off[#Data],0)),0,Q17)</f>
        <v>0</v>
      </c>
      <c r="R19" s="87">
        <f>IF(ISERROR(MATCH(R$4,Days_off[#Data],0)),0,R17)</f>
        <v>0</v>
      </c>
      <c r="S19" s="87">
        <f>IF(ISERROR(MATCH(S$4,Days_off[#Data],0)),0,S17)</f>
        <v>0</v>
      </c>
      <c r="T19" s="87">
        <f>IF(ISERROR(MATCH(T$4,Days_off[#Data],0)),0,T17)</f>
        <v>0</v>
      </c>
      <c r="U19" s="87">
        <f>IF(ISERROR(MATCH(U$4,Days_off[#Data],0)),0,U17)</f>
        <v>0</v>
      </c>
      <c r="V19" s="87">
        <f ca="1">IF(ISERROR(MATCH(V$4,Days_off[#Data],0)),0,V17)</f>
        <v>0.125</v>
      </c>
      <c r="W19" s="87">
        <f>IF(ISERROR(MATCH(W$4,Days_off[#Data],0)),0,W17)</f>
        <v>0</v>
      </c>
      <c r="X19" s="87">
        <f>IF(ISERROR(MATCH(X$4,Days_off[#Data],0)),0,X17)</f>
        <v>0</v>
      </c>
      <c r="Y19" s="87">
        <f>IF(ISERROR(MATCH(Y$4,Days_off[#Data],0)),0,Y17)</f>
        <v>0</v>
      </c>
      <c r="Z19" s="87">
        <f>IF(ISERROR(MATCH(Z$4,Days_off[#Data],0)),0,Z17)</f>
        <v>0</v>
      </c>
      <c r="AA19" s="87">
        <f>IF(ISERROR(MATCH(AA$4,Days_off[#Data],0)),0,AA17)</f>
        <v>0</v>
      </c>
      <c r="AB19" s="87">
        <f>IF(ISERROR(MATCH(AB$4,Days_off[#Data],0)),0,AB17)</f>
        <v>0</v>
      </c>
      <c r="AC19" s="87">
        <f>IF(ISERROR(MATCH(AC$4,Days_off[#Data],0)),0,AC17)</f>
        <v>0</v>
      </c>
      <c r="AD19" s="87">
        <f>IF(ISERROR(MATCH(AD$4,Days_off[#Data],0)),0,AD17)</f>
        <v>0</v>
      </c>
      <c r="AE19" s="87">
        <f>IF(ISERROR(MATCH(AE$4,Days_off[#Data],0)),0,AE17)</f>
        <v>0</v>
      </c>
      <c r="AF19" s="87">
        <f>IF(ISERROR(MATCH(AF$4,Days_off[#Data],0)),0,AF17)</f>
        <v>0</v>
      </c>
      <c r="AG19" s="87">
        <f>IF(ISERROR(MATCH(AG$4,Days_off[#Data],0)),0,AG17)</f>
        <v>0</v>
      </c>
      <c r="AH19" s="97">
        <f t="shared" ca="1" si="3"/>
        <v>0.375</v>
      </c>
      <c r="AI19" s="97">
        <f ca="1">AH19</f>
        <v>0.375</v>
      </c>
      <c r="AJ19" s="110"/>
    </row>
    <row r="20" spans="1:36" ht="15.75" thickBot="1" x14ac:dyDescent="0.3">
      <c r="A20" s="144" t="s">
        <v>72</v>
      </c>
      <c r="B20" s="124"/>
      <c r="C20" s="114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6"/>
      <c r="AI20" s="116"/>
      <c r="AJ20" s="117"/>
    </row>
    <row r="21" spans="1:36" x14ac:dyDescent="0.25">
      <c r="A21" s="126"/>
      <c r="AH21" s="88"/>
    </row>
    <row r="22" spans="1:36" ht="15.75" thickBot="1" x14ac:dyDescent="0.3">
      <c r="A22" s="126" t="str">
        <f>'QUART PAR AGENT'!B8</f>
        <v>agent3</v>
      </c>
      <c r="B22" s="123"/>
      <c r="C22" s="98"/>
      <c r="D22" s="99"/>
      <c r="E22" s="99"/>
      <c r="F22" s="100"/>
      <c r="G22" s="99"/>
      <c r="H22" s="98"/>
      <c r="I22" s="98"/>
      <c r="J22" s="98"/>
      <c r="K22" s="101"/>
      <c r="L22" s="98"/>
      <c r="M22" s="98"/>
      <c r="N22" s="102"/>
      <c r="O22" s="98"/>
      <c r="P22" s="98"/>
      <c r="Q22" s="98"/>
      <c r="R22" s="98"/>
      <c r="S22" s="98"/>
      <c r="T22" s="102"/>
      <c r="U22" s="102"/>
      <c r="V22" s="98"/>
      <c r="W22" s="98"/>
      <c r="X22" s="98"/>
      <c r="Y22" s="98"/>
      <c r="Z22" s="98"/>
      <c r="AA22" s="102"/>
      <c r="AB22" s="98"/>
      <c r="AC22" s="98"/>
      <c r="AD22" s="98"/>
      <c r="AE22" s="98"/>
      <c r="AF22" s="99"/>
      <c r="AG22" s="98"/>
      <c r="AH22" s="103"/>
      <c r="AI22" s="103"/>
      <c r="AJ22" s="104"/>
    </row>
    <row r="23" spans="1:36" x14ac:dyDescent="0.25">
      <c r="A23" s="144" t="s">
        <v>68</v>
      </c>
      <c r="B23" s="124"/>
      <c r="C23" s="105">
        <f ca="1">IF(C$4&lt;&gt;"",IF(SUMPRODUCT((C$4&gt;=Leave[depart])*(C$4&lt;Leave[retour])*($A22=Leave[Agents])),0,nbHeures($A22,C$4,1)),"")</f>
        <v>0.45833333333333337</v>
      </c>
      <c r="D23" s="106">
        <f ca="1">IF(D$4&lt;&gt;"",IF(SUMPRODUCT((D$4&gt;=Leave[depart])*(D$4&lt;Leave[retour])*($A22=Leave[Agents])),0,nbHeures($A22,D$4,1)),"")</f>
        <v>0.29166666666666669</v>
      </c>
      <c r="E23" s="106">
        <f ca="1">IF(E$4&lt;&gt;"",IF(SUMPRODUCT((E$4&gt;=Leave[depart])*(E$4&lt;Leave[retour])*($A22=Leave[Agents])),0,nbHeures($A22,E$4,1)),"")</f>
        <v>0</v>
      </c>
      <c r="F23" s="106">
        <f ca="1">IF(F$4&lt;&gt;"",IF(SUMPRODUCT((F$4&gt;=Leave[depart])*(F$4&lt;Leave[retour])*($A22=Leave[Agents])),0,nbHeures($A22,F$4,1)),"")</f>
        <v>0</v>
      </c>
      <c r="G23" s="106">
        <f ca="1">IF(G$4&lt;&gt;"",IF(SUMPRODUCT((G$4&gt;=Leave[depart])*(G$4&lt;Leave[retour])*($A22=Leave[Agents])),0,nbHeures($A22,G$4,1)),"")</f>
        <v>0.25</v>
      </c>
      <c r="H23" s="106">
        <f ca="1">IF(H$4&lt;&gt;"",IF(SUMPRODUCT((H$4&gt;=Leave[depart])*(H$4&lt;Leave[retour])*($A22=Leave[Agents])),0,nbHeures($A22,H$4,1)),"")</f>
        <v>0.45833333333333337</v>
      </c>
      <c r="I23" s="106">
        <f ca="1">IF(I$4&lt;&gt;"",IF(SUMPRODUCT((I$4&gt;=Leave[depart])*(I$4&lt;Leave[retour])*($A22=Leave[Agents])),0,nbHeures($A22,I$4,1)),"")</f>
        <v>0.29166666666666669</v>
      </c>
      <c r="J23" s="106">
        <f ca="1">IF(J$4&lt;&gt;"",IF(SUMPRODUCT((J$4&gt;=Leave[depart])*(J$4&lt;Leave[retour])*($A22=Leave[Agents])),0,nbHeures($A22,J$4,1)),"")</f>
        <v>0</v>
      </c>
      <c r="K23" s="106">
        <f ca="1">IF(K$4&lt;&gt;"",IF(SUMPRODUCT((K$4&gt;=Leave[depart])*(K$4&lt;Leave[retour])*($A22=Leave[Agents])),0,nbHeures($A22,K$4,1)),"")</f>
        <v>0</v>
      </c>
      <c r="L23" s="106">
        <f ca="1">IF(L$4&lt;&gt;"",IF(SUMPRODUCT((L$4&gt;=Leave[depart])*(L$4&lt;Leave[retour])*($A22=Leave[Agents])),0,nbHeures($A22,L$4,1)),"")</f>
        <v>0.25</v>
      </c>
      <c r="M23" s="106">
        <f ca="1">IF(M$4&lt;&gt;"",IF(SUMPRODUCT((M$4&gt;=Leave[depart])*(M$4&lt;Leave[retour])*($A22=Leave[Agents])),0,nbHeures($A22,M$4,1)),"")</f>
        <v>0.45833333333333337</v>
      </c>
      <c r="N23" s="106">
        <f ca="1">IF(N$4&lt;&gt;"",IF(SUMPRODUCT((N$4&gt;=Leave[depart])*(N$4&lt;Leave[retour])*($A22=Leave[Agents])),0,nbHeures($A22,N$4,1)),"")</f>
        <v>0.29166666666666669</v>
      </c>
      <c r="O23" s="106">
        <f ca="1">IF(O$4&lt;&gt;"",IF(SUMPRODUCT((O$4&gt;=Leave[depart])*(O$4&lt;Leave[retour])*($A22=Leave[Agents])),0,nbHeures($A22,O$4,1)),"")</f>
        <v>0</v>
      </c>
      <c r="P23" s="106">
        <f ca="1">IF(P$4&lt;&gt;"",IF(SUMPRODUCT((P$4&gt;=Leave[depart])*(P$4&lt;Leave[retour])*($A22=Leave[Agents])),0,nbHeures($A22,P$4,1)),"")</f>
        <v>0</v>
      </c>
      <c r="Q23" s="106">
        <f ca="1">IF(Q$4&lt;&gt;"",IF(SUMPRODUCT((Q$4&gt;=Leave[depart])*(Q$4&lt;Leave[retour])*($A22=Leave[Agents])),0,nbHeures($A22,Q$4,1)),"")</f>
        <v>0.25</v>
      </c>
      <c r="R23" s="106">
        <f ca="1">IF(R$4&lt;&gt;"",IF(SUMPRODUCT((R$4&gt;=Leave[depart])*(R$4&lt;Leave[retour])*($A22=Leave[Agents])),0,nbHeures($A22,R$4,1)),"")</f>
        <v>0.45833333333333337</v>
      </c>
      <c r="S23" s="106">
        <f ca="1">IF(S$4&lt;&gt;"",IF(SUMPRODUCT((S$4&gt;=Leave[depart])*(S$4&lt;Leave[retour])*($A22=Leave[Agents])),0,nbHeures($A22,S$4,1)),"")</f>
        <v>0.29166666666666669</v>
      </c>
      <c r="T23" s="106">
        <f ca="1">IF(T$4&lt;&gt;"",IF(SUMPRODUCT((T$4&gt;=Leave[depart])*(T$4&lt;Leave[retour])*($A22=Leave[Agents])),0,nbHeures($A22,T$4,1)),"")</f>
        <v>0</v>
      </c>
      <c r="U23" s="106">
        <f ca="1">IF(U$4&lt;&gt;"",IF(SUMPRODUCT((U$4&gt;=Leave[depart])*(U$4&lt;Leave[retour])*($A22=Leave[Agents])),0,nbHeures($A22,U$4,1)),"")</f>
        <v>0</v>
      </c>
      <c r="V23" s="106">
        <f ca="1">IF(V$4&lt;&gt;"",IF(SUMPRODUCT((V$4&gt;=Leave[depart])*(V$4&lt;Leave[retour])*($A22=Leave[Agents])),0,nbHeures($A22,V$4,1)),"")</f>
        <v>0.25</v>
      </c>
      <c r="W23" s="106">
        <f ca="1">IF(W$4&lt;&gt;"",IF(SUMPRODUCT((W$4&gt;=Leave[depart])*(W$4&lt;Leave[retour])*($A22=Leave[Agents])),0,nbHeures($A22,W$4,1)),"")</f>
        <v>0.45833333333333337</v>
      </c>
      <c r="X23" s="106">
        <f ca="1">IF(X$4&lt;&gt;"",IF(SUMPRODUCT((X$4&gt;=Leave[depart])*(X$4&lt;Leave[retour])*($A22=Leave[Agents])),0,nbHeures($A22,X$4,1)),"")</f>
        <v>0.29166666666666669</v>
      </c>
      <c r="Y23" s="106">
        <f ca="1">IF(Y$4&lt;&gt;"",IF(SUMPRODUCT((Y$4&gt;=Leave[depart])*(Y$4&lt;Leave[retour])*($A22=Leave[Agents])),0,nbHeures($A22,Y$4,1)),"")</f>
        <v>0</v>
      </c>
      <c r="Z23" s="106">
        <f ca="1">IF(Z$4&lt;&gt;"",IF(SUMPRODUCT((Z$4&gt;=Leave[depart])*(Z$4&lt;Leave[retour])*($A22=Leave[Agents])),0,nbHeures($A22,Z$4,1)),"")</f>
        <v>0</v>
      </c>
      <c r="AA23" s="106">
        <f ca="1">IF(AA$4&lt;&gt;"",IF(SUMPRODUCT((AA$4&gt;=Leave[depart])*(AA$4&lt;Leave[retour])*($A22=Leave[Agents])),0,nbHeures($A22,AA$4,1)),"")</f>
        <v>0.25</v>
      </c>
      <c r="AB23" s="106">
        <f ca="1">IF(AB$4&lt;&gt;"",IF(SUMPRODUCT((AB$4&gt;=Leave[depart])*(AB$4&lt;Leave[retour])*($A22=Leave[Agents])),0,nbHeures($A22,AB$4,1)),"")</f>
        <v>0.45833333333333337</v>
      </c>
      <c r="AC23" s="106">
        <f ca="1">IF(AC$4&lt;&gt;"",IF(SUMPRODUCT((AC$4&gt;=Leave[depart])*(AC$4&lt;Leave[retour])*($A22=Leave[Agents])),0,nbHeures($A22,AC$4,1)),"")</f>
        <v>0.29166666666666669</v>
      </c>
      <c r="AD23" s="106">
        <f ca="1">IF(AD$4&lt;&gt;"",IF(SUMPRODUCT((AD$4&gt;=Leave[depart])*(AD$4&lt;Leave[retour])*($A22=Leave[Agents])),0,nbHeures($A22,AD$4,1)),"")</f>
        <v>0</v>
      </c>
      <c r="AE23" s="106">
        <f ca="1">IF(AE$4&lt;&gt;"",IF(SUMPRODUCT((AE$4&gt;=Leave[depart])*(AE$4&lt;Leave[retour])*($A22=Leave[Agents])),0,nbHeures($A22,AE$4,1)),"")</f>
        <v>0</v>
      </c>
      <c r="AF23" s="106">
        <f ca="1">IF(AF$4&lt;&gt;"",IF(SUMPRODUCT((AF$4&gt;=Leave[depart])*(AF$4&lt;Leave[retour])*($A22=Leave[Agents])),0,nbHeures($A22,AF$4,1)),"")</f>
        <v>0.25</v>
      </c>
      <c r="AG23" s="106">
        <f ca="1">IF(AG$4&lt;&gt;"",IF(SUMPRODUCT((AG$4&gt;=Leave[depart])*(AG$4&lt;Leave[retour])*($A22=Leave[Agents])),0,nbHeures($A22,AG$4,1)),"")</f>
        <v>0.45833333333333337</v>
      </c>
      <c r="AH23" s="107">
        <f ca="1">SUM(C23:AG23)</f>
        <v>6.458333333333333</v>
      </c>
      <c r="AI23" s="107"/>
      <c r="AJ23" s="108"/>
    </row>
    <row r="24" spans="1:36" x14ac:dyDescent="0.25">
      <c r="A24" s="144" t="s">
        <v>69</v>
      </c>
      <c r="B24" s="125"/>
      <c r="C24" s="109">
        <f ca="1">IF(C$4&lt;&gt;"",IF(SUMPRODUCT((C$4&gt;=Leave[depart])*(C$4&lt;Leave[retour])*($A22=Leave[Agents])),0,nbHeures($A22,C$4,2)),"")</f>
        <v>0.125</v>
      </c>
      <c r="D24" s="85">
        <f ca="1">IF(D$4&lt;&gt;"",IF(SUMPRODUCT((D$4&gt;=Leave[depart])*(D$4&lt;Leave[retour])*($A22=Leave[Agents])),0,nbHeures($A22,D$4,2)),"")</f>
        <v>0.25</v>
      </c>
      <c r="E24" s="85">
        <f ca="1">IF(E$4&lt;&gt;"",IF(SUMPRODUCT((E$4&gt;=Leave[depart])*(E$4&lt;Leave[retour])*($A22=Leave[Agents])),0,nbHeures($A22,E$4,2)),"")</f>
        <v>0</v>
      </c>
      <c r="F24" s="85">
        <f ca="1">IF(F$4&lt;&gt;"",IF(SUMPRODUCT((F$4&gt;=Leave[depart])*(F$4&lt;Leave[retour])*($A22=Leave[Agents])),0,nbHeures($A22,F$4,2)),"")</f>
        <v>0</v>
      </c>
      <c r="G24" s="85">
        <f ca="1">IF(G$4&lt;&gt;"",IF(SUMPRODUCT((G$4&gt;=Leave[depart])*(G$4&lt;Leave[retour])*($A22=Leave[Agents])),0,nbHeures($A22,G$4,2)),"")</f>
        <v>0</v>
      </c>
      <c r="H24" s="85">
        <f ca="1">IF(H$4&lt;&gt;"",IF(SUMPRODUCT((H$4&gt;=Leave[depart])*(H$4&lt;Leave[retour])*($A22=Leave[Agents])),0,nbHeures($A22,H$4,2)),"")</f>
        <v>0.125</v>
      </c>
      <c r="I24" s="85">
        <f ca="1">IF(I$4&lt;&gt;"",IF(SUMPRODUCT((I$4&gt;=Leave[depart])*(I$4&lt;Leave[retour])*($A22=Leave[Agents])),0,nbHeures($A22,I$4,2)),"")</f>
        <v>0.25</v>
      </c>
      <c r="J24" s="85">
        <f ca="1">IF(J$4&lt;&gt;"",IF(SUMPRODUCT((J$4&gt;=Leave[depart])*(J$4&lt;Leave[retour])*($A22=Leave[Agents])),0,nbHeures($A22,J$4,2)),"")</f>
        <v>0</v>
      </c>
      <c r="K24" s="85">
        <f ca="1">IF(K$4&lt;&gt;"",IF(SUMPRODUCT((K$4&gt;=Leave[depart])*(K$4&lt;Leave[retour])*($A22=Leave[Agents])),0,nbHeures($A22,K$4,2)),"")</f>
        <v>0</v>
      </c>
      <c r="L24" s="85">
        <f ca="1">IF(L$4&lt;&gt;"",IF(SUMPRODUCT((L$4&gt;=Leave[depart])*(L$4&lt;Leave[retour])*($A22=Leave[Agents])),0,nbHeures($A22,L$4,2)),"")</f>
        <v>0</v>
      </c>
      <c r="M24" s="85">
        <f ca="1">IF(M$4&lt;&gt;"",IF(SUMPRODUCT((M$4&gt;=Leave[depart])*(M$4&lt;Leave[retour])*($A22=Leave[Agents])),0,nbHeures($A22,M$4,2)),"")</f>
        <v>0.125</v>
      </c>
      <c r="N24" s="85">
        <f ca="1">IF(N$4&lt;&gt;"",IF(SUMPRODUCT((N$4&gt;=Leave[depart])*(N$4&lt;Leave[retour])*($A22=Leave[Agents])),0,nbHeures($A22,N$4,2)),"")</f>
        <v>0.25</v>
      </c>
      <c r="O24" s="85">
        <f ca="1">IF(O$4&lt;&gt;"",IF(SUMPRODUCT((O$4&gt;=Leave[depart])*(O$4&lt;Leave[retour])*($A22=Leave[Agents])),0,nbHeures($A22,O$4,2)),"")</f>
        <v>0</v>
      </c>
      <c r="P24" s="85">
        <f ca="1">IF(P$4&lt;&gt;"",IF(SUMPRODUCT((P$4&gt;=Leave[depart])*(P$4&lt;Leave[retour])*($A22=Leave[Agents])),0,nbHeures($A22,P$4,2)),"")</f>
        <v>0</v>
      </c>
      <c r="Q24" s="85">
        <f ca="1">IF(Q$4&lt;&gt;"",IF(SUMPRODUCT((Q$4&gt;=Leave[depart])*(Q$4&lt;Leave[retour])*($A22=Leave[Agents])),0,nbHeures($A22,Q$4,2)),"")</f>
        <v>0</v>
      </c>
      <c r="R24" s="85">
        <f ca="1">IF(R$4&lt;&gt;"",IF(SUMPRODUCT((R$4&gt;=Leave[depart])*(R$4&lt;Leave[retour])*($A22=Leave[Agents])),0,nbHeures($A22,R$4,2)),"")</f>
        <v>0.125</v>
      </c>
      <c r="S24" s="85">
        <f ca="1">IF(S$4&lt;&gt;"",IF(SUMPRODUCT((S$4&gt;=Leave[depart])*(S$4&lt;Leave[retour])*($A22=Leave[Agents])),0,nbHeures($A22,S$4,2)),"")</f>
        <v>0.25</v>
      </c>
      <c r="T24" s="85">
        <f ca="1">IF(T$4&lt;&gt;"",IF(SUMPRODUCT((T$4&gt;=Leave[depart])*(T$4&lt;Leave[retour])*($A22=Leave[Agents])),0,nbHeures($A22,T$4,2)),"")</f>
        <v>0</v>
      </c>
      <c r="U24" s="85">
        <f ca="1">IF(U$4&lt;&gt;"",IF(SUMPRODUCT((U$4&gt;=Leave[depart])*(U$4&lt;Leave[retour])*($A22=Leave[Agents])),0,nbHeures($A22,U$4,2)),"")</f>
        <v>0</v>
      </c>
      <c r="V24" s="85">
        <f ca="1">IF(V$4&lt;&gt;"",IF(SUMPRODUCT((V$4&gt;=Leave[depart])*(V$4&lt;Leave[retour])*($A22=Leave[Agents])),0,nbHeures($A22,V$4,2)),"")</f>
        <v>0</v>
      </c>
      <c r="W24" s="85">
        <f ca="1">IF(W$4&lt;&gt;"",IF(SUMPRODUCT((W$4&gt;=Leave[depart])*(W$4&lt;Leave[retour])*($A22=Leave[Agents])),0,nbHeures($A22,W$4,2)),"")</f>
        <v>0.125</v>
      </c>
      <c r="X24" s="85">
        <f ca="1">IF(X$4&lt;&gt;"",IF(SUMPRODUCT((X$4&gt;=Leave[depart])*(X$4&lt;Leave[retour])*($A22=Leave[Agents])),0,nbHeures($A22,X$4,2)),"")</f>
        <v>0.25</v>
      </c>
      <c r="Y24" s="85">
        <f ca="1">IF(Y$4&lt;&gt;"",IF(SUMPRODUCT((Y$4&gt;=Leave[depart])*(Y$4&lt;Leave[retour])*($A22=Leave[Agents])),0,nbHeures($A22,Y$4,2)),"")</f>
        <v>0</v>
      </c>
      <c r="Z24" s="85">
        <f ca="1">IF(Z$4&lt;&gt;"",IF(SUMPRODUCT((Z$4&gt;=Leave[depart])*(Z$4&lt;Leave[retour])*($A22=Leave[Agents])),0,nbHeures($A22,Z$4,2)),"")</f>
        <v>0</v>
      </c>
      <c r="AA24" s="85">
        <f ca="1">IF(AA$4&lt;&gt;"",IF(SUMPRODUCT((AA$4&gt;=Leave[depart])*(AA$4&lt;Leave[retour])*($A22=Leave[Agents])),0,nbHeures($A22,AA$4,2)),"")</f>
        <v>0</v>
      </c>
      <c r="AB24" s="85">
        <f ca="1">IF(AB$4&lt;&gt;"",IF(SUMPRODUCT((AB$4&gt;=Leave[depart])*(AB$4&lt;Leave[retour])*($A22=Leave[Agents])),0,nbHeures($A22,AB$4,2)),"")</f>
        <v>0.125</v>
      </c>
      <c r="AC24" s="85">
        <f ca="1">IF(AC$4&lt;&gt;"",IF(SUMPRODUCT((AC$4&gt;=Leave[depart])*(AC$4&lt;Leave[retour])*($A22=Leave[Agents])),0,nbHeures($A22,AC$4,2)),"")</f>
        <v>0.25</v>
      </c>
      <c r="AD24" s="85">
        <f ca="1">IF(AD$4&lt;&gt;"",IF(SUMPRODUCT((AD$4&gt;=Leave[depart])*(AD$4&lt;Leave[retour])*($A22=Leave[Agents])),0,nbHeures($A22,AD$4,2)),"")</f>
        <v>0</v>
      </c>
      <c r="AE24" s="85">
        <f ca="1">IF(AE$4&lt;&gt;"",IF(SUMPRODUCT((AE$4&gt;=Leave[depart])*(AE$4&lt;Leave[retour])*($A22=Leave[Agents])),0,nbHeures($A22,AE$4,2)),"")</f>
        <v>0</v>
      </c>
      <c r="AF24" s="85">
        <f ca="1">IF(AF$4&lt;&gt;"",IF(SUMPRODUCT((AF$4&gt;=Leave[depart])*(AF$4&lt;Leave[retour])*($A22=Leave[Agents])),0,nbHeures($A22,AF$4,2)),"")</f>
        <v>0</v>
      </c>
      <c r="AG24" s="85">
        <f ca="1">IF(AG$4&lt;&gt;"",IF(SUMPRODUCT((AG$4&gt;=Leave[depart])*(AG$4&lt;Leave[retour])*($A22=Leave[Agents])),0,nbHeures($A22,AG$4,2)),"")</f>
        <v>0.125</v>
      </c>
      <c r="AH24" s="97">
        <f t="shared" ref="AH24:AH26" ca="1" si="4">SUM(C24:AG24)</f>
        <v>2.375</v>
      </c>
      <c r="AI24" s="97">
        <f ca="1">AH24</f>
        <v>2.375</v>
      </c>
      <c r="AJ24" s="110"/>
    </row>
    <row r="25" spans="1:36" x14ac:dyDescent="0.25">
      <c r="A25" s="144" t="s">
        <v>70</v>
      </c>
      <c r="B25" s="124"/>
      <c r="C25" s="111">
        <f ca="1">IF(ISERROR(MATCH(C$4,Days_off[#Data],0)),0,C23)</f>
        <v>0.45833333333333337</v>
      </c>
      <c r="D25" s="86">
        <f>IF(ISERROR(MATCH(D$4,Days_off[#Data],0)),0,D23)</f>
        <v>0</v>
      </c>
      <c r="E25" s="86">
        <f>IF(ISERROR(MATCH(E$4,Days_off[#Data],0)),0,E23)</f>
        <v>0</v>
      </c>
      <c r="F25" s="86">
        <f>IF(ISERROR(MATCH(F$4,Days_off[#Data],0)),0,F23)</f>
        <v>0</v>
      </c>
      <c r="G25" s="86">
        <f>IF(ISERROR(MATCH(G$4,Days_off[#Data],0)),0,G23)</f>
        <v>0</v>
      </c>
      <c r="H25" s="86">
        <f>IF(ISERROR(MATCH(H$4,Days_off[#Data],0)),0,H23)</f>
        <v>0</v>
      </c>
      <c r="I25" s="86">
        <f>IF(ISERROR(MATCH(I$4,Days_off[#Data],0)),0,I23)</f>
        <v>0</v>
      </c>
      <c r="J25" s="86">
        <f>IF(ISERROR(MATCH(J$4,Days_off[#Data],0)),0,J23)</f>
        <v>0</v>
      </c>
      <c r="K25" s="86">
        <f>IF(ISERROR(MATCH(K$4,Days_off[#Data],0)),0,K23)</f>
        <v>0</v>
      </c>
      <c r="L25" s="86">
        <f>IF(ISERROR(MATCH(L$4,Days_off[#Data],0)),0,L23)</f>
        <v>0</v>
      </c>
      <c r="M25" s="86">
        <f>IF(ISERROR(MATCH(M$4,Days_off[#Data],0)),0,M23)</f>
        <v>0</v>
      </c>
      <c r="N25" s="86">
        <f>IF(ISERROR(MATCH(N$4,Days_off[#Data],0)),0,N23)</f>
        <v>0</v>
      </c>
      <c r="O25" s="86">
        <f>IF(ISERROR(MATCH(O$4,Days_off[#Data],0)),0,O23)</f>
        <v>0</v>
      </c>
      <c r="P25" s="86">
        <f>IF(ISERROR(MATCH(P$4,Days_off[#Data],0)),0,P23)</f>
        <v>0</v>
      </c>
      <c r="Q25" s="86">
        <f>IF(ISERROR(MATCH(Q$4,Days_off[#Data],0)),0,Q23)</f>
        <v>0</v>
      </c>
      <c r="R25" s="86">
        <f>IF(ISERROR(MATCH(R$4,Days_off[#Data],0)),0,R23)</f>
        <v>0</v>
      </c>
      <c r="S25" s="86">
        <f>IF(ISERROR(MATCH(S$4,Days_off[#Data],0)),0,S23)</f>
        <v>0</v>
      </c>
      <c r="T25" s="86">
        <f>IF(ISERROR(MATCH(T$4,Days_off[#Data],0)),0,T23)</f>
        <v>0</v>
      </c>
      <c r="U25" s="86">
        <f>IF(ISERROR(MATCH(U$4,Days_off[#Data],0)),0,U23)</f>
        <v>0</v>
      </c>
      <c r="V25" s="86">
        <f ca="1">IF(ISERROR(MATCH(V$4,Days_off[#Data],0)),0,V23)</f>
        <v>0.25</v>
      </c>
      <c r="W25" s="86">
        <f>IF(ISERROR(MATCH(W$4,Days_off[#Data],0)),0,W23)</f>
        <v>0</v>
      </c>
      <c r="X25" s="86">
        <f>IF(ISERROR(MATCH(X$4,Days_off[#Data],0)),0,X23)</f>
        <v>0</v>
      </c>
      <c r="Y25" s="86">
        <f>IF(ISERROR(MATCH(Y$4,Days_off[#Data],0)),0,Y23)</f>
        <v>0</v>
      </c>
      <c r="Z25" s="86">
        <f>IF(ISERROR(MATCH(Z$4,Days_off[#Data],0)),0,Z23)</f>
        <v>0</v>
      </c>
      <c r="AA25" s="86">
        <f>IF(ISERROR(MATCH(AA$4,Days_off[#Data],0)),0,AA23)</f>
        <v>0</v>
      </c>
      <c r="AB25" s="86">
        <f>IF(ISERROR(MATCH(AB$4,Days_off[#Data],0)),0,AB23)</f>
        <v>0</v>
      </c>
      <c r="AC25" s="86">
        <f>IF(ISERROR(MATCH(AC$4,Days_off[#Data],0)),0,AC23)</f>
        <v>0</v>
      </c>
      <c r="AD25" s="86">
        <f>IF(ISERROR(MATCH(AD$4,Days_off[#Data],0)),0,AD23)</f>
        <v>0</v>
      </c>
      <c r="AE25" s="86">
        <f>IF(ISERROR(MATCH(AE$4,Days_off[#Data],0)),0,AE23)</f>
        <v>0</v>
      </c>
      <c r="AF25" s="86">
        <f>IF(ISERROR(MATCH(AF$4,Days_off[#Data],0)),0,AF23)</f>
        <v>0</v>
      </c>
      <c r="AG25" s="86">
        <f>IF(ISERROR(MATCH(AG$4,Days_off[#Data],0)),0,AG23)</f>
        <v>0</v>
      </c>
      <c r="AH25" s="96">
        <f t="shared" ca="1" si="4"/>
        <v>0.70833333333333337</v>
      </c>
      <c r="AI25" s="96"/>
      <c r="AJ25" s="112">
        <f ca="1">AH25</f>
        <v>0.70833333333333337</v>
      </c>
    </row>
    <row r="26" spans="1:36" x14ac:dyDescent="0.25">
      <c r="A26" s="144" t="s">
        <v>71</v>
      </c>
      <c r="B26" s="125"/>
      <c r="C26" s="113">
        <f ca="1">IF(ISERROR(MATCH(C$4,Days_off[#Data],0)),0,C24)</f>
        <v>0.125</v>
      </c>
      <c r="D26" s="87">
        <f>IF(ISERROR(MATCH(D$4,Days_off[#Data],0)),0,D24)</f>
        <v>0</v>
      </c>
      <c r="E26" s="87">
        <f>IF(ISERROR(MATCH(E$4,Days_off[#Data],0)),0,E24)</f>
        <v>0</v>
      </c>
      <c r="F26" s="87">
        <f>IF(ISERROR(MATCH(F$4,Days_off[#Data],0)),0,F24)</f>
        <v>0</v>
      </c>
      <c r="G26" s="87">
        <f>IF(ISERROR(MATCH(G$4,Days_off[#Data],0)),0,G24)</f>
        <v>0</v>
      </c>
      <c r="H26" s="87">
        <f>IF(ISERROR(MATCH(H$4,Days_off[#Data],0)),0,H24)</f>
        <v>0</v>
      </c>
      <c r="I26" s="87">
        <f>IF(ISERROR(MATCH(I$4,Days_off[#Data],0)),0,I24)</f>
        <v>0</v>
      </c>
      <c r="J26" s="87">
        <f>IF(ISERROR(MATCH(J$4,Days_off[#Data],0)),0,J24)</f>
        <v>0</v>
      </c>
      <c r="K26" s="87">
        <f>IF(ISERROR(MATCH(K$4,Days_off[#Data],0)),0,K24)</f>
        <v>0</v>
      </c>
      <c r="L26" s="87">
        <f>IF(ISERROR(MATCH(L$4,Days_off[#Data],0)),0,L24)</f>
        <v>0</v>
      </c>
      <c r="M26" s="87">
        <f>IF(ISERROR(MATCH(M$4,Days_off[#Data],0)),0,M24)</f>
        <v>0</v>
      </c>
      <c r="N26" s="87">
        <f>IF(ISERROR(MATCH(N$4,Days_off[#Data],0)),0,N24)</f>
        <v>0</v>
      </c>
      <c r="O26" s="87">
        <f>IF(ISERROR(MATCH(O$4,Days_off[#Data],0)),0,O24)</f>
        <v>0</v>
      </c>
      <c r="P26" s="87">
        <f>IF(ISERROR(MATCH(P$4,Days_off[#Data],0)),0,P24)</f>
        <v>0</v>
      </c>
      <c r="Q26" s="87">
        <f>IF(ISERROR(MATCH(Q$4,Days_off[#Data],0)),0,Q24)</f>
        <v>0</v>
      </c>
      <c r="R26" s="87">
        <f>IF(ISERROR(MATCH(R$4,Days_off[#Data],0)),0,R24)</f>
        <v>0</v>
      </c>
      <c r="S26" s="87">
        <f>IF(ISERROR(MATCH(S$4,Days_off[#Data],0)),0,S24)</f>
        <v>0</v>
      </c>
      <c r="T26" s="87">
        <f>IF(ISERROR(MATCH(T$4,Days_off[#Data],0)),0,T24)</f>
        <v>0</v>
      </c>
      <c r="U26" s="87">
        <f>IF(ISERROR(MATCH(U$4,Days_off[#Data],0)),0,U24)</f>
        <v>0</v>
      </c>
      <c r="V26" s="87">
        <f ca="1">IF(ISERROR(MATCH(V$4,Days_off[#Data],0)),0,V24)</f>
        <v>0</v>
      </c>
      <c r="W26" s="87">
        <f>IF(ISERROR(MATCH(W$4,Days_off[#Data],0)),0,W24)</f>
        <v>0</v>
      </c>
      <c r="X26" s="87">
        <f>IF(ISERROR(MATCH(X$4,Days_off[#Data],0)),0,X24)</f>
        <v>0</v>
      </c>
      <c r="Y26" s="87">
        <f>IF(ISERROR(MATCH(Y$4,Days_off[#Data],0)),0,Y24)</f>
        <v>0</v>
      </c>
      <c r="Z26" s="87">
        <f>IF(ISERROR(MATCH(Z$4,Days_off[#Data],0)),0,Z24)</f>
        <v>0</v>
      </c>
      <c r="AA26" s="87">
        <f>IF(ISERROR(MATCH(AA$4,Days_off[#Data],0)),0,AA24)</f>
        <v>0</v>
      </c>
      <c r="AB26" s="87">
        <f>IF(ISERROR(MATCH(AB$4,Days_off[#Data],0)),0,AB24)</f>
        <v>0</v>
      </c>
      <c r="AC26" s="87">
        <f>IF(ISERROR(MATCH(AC$4,Days_off[#Data],0)),0,AC24)</f>
        <v>0</v>
      </c>
      <c r="AD26" s="87">
        <f>IF(ISERROR(MATCH(AD$4,Days_off[#Data],0)),0,AD24)</f>
        <v>0</v>
      </c>
      <c r="AE26" s="87">
        <f>IF(ISERROR(MATCH(AE$4,Days_off[#Data],0)),0,AE24)</f>
        <v>0</v>
      </c>
      <c r="AF26" s="87">
        <f>IF(ISERROR(MATCH(AF$4,Days_off[#Data],0)),0,AF24)</f>
        <v>0</v>
      </c>
      <c r="AG26" s="87">
        <f>IF(ISERROR(MATCH(AG$4,Days_off[#Data],0)),0,AG24)</f>
        <v>0</v>
      </c>
      <c r="AH26" s="97">
        <f t="shared" ca="1" si="4"/>
        <v>0.125</v>
      </c>
      <c r="AI26" s="97">
        <f ca="1">AH26</f>
        <v>0.125</v>
      </c>
      <c r="AJ26" s="110"/>
    </row>
    <row r="27" spans="1:36" ht="15.75" thickBot="1" x14ac:dyDescent="0.3">
      <c r="A27" s="144" t="s">
        <v>72</v>
      </c>
      <c r="B27" s="124"/>
      <c r="C27" s="114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6"/>
      <c r="AI27" s="116"/>
      <c r="AJ27" s="117"/>
    </row>
    <row r="28" spans="1:36" x14ac:dyDescent="0.25">
      <c r="A28" s="126"/>
      <c r="AH28" s="88"/>
    </row>
    <row r="29" spans="1:36" ht="15.75" thickBot="1" x14ac:dyDescent="0.3">
      <c r="A29" s="126"/>
      <c r="B29" s="123"/>
      <c r="C29" s="98"/>
      <c r="D29" s="99"/>
      <c r="E29" s="99"/>
      <c r="F29" s="100"/>
      <c r="G29" s="99"/>
      <c r="H29" s="98"/>
      <c r="I29" s="98"/>
      <c r="J29" s="98"/>
      <c r="K29" s="101"/>
      <c r="L29" s="98"/>
      <c r="M29" s="98"/>
      <c r="N29" s="102"/>
      <c r="O29" s="98"/>
      <c r="P29" s="98"/>
      <c r="Q29" s="98"/>
      <c r="R29" s="98"/>
      <c r="S29" s="98"/>
      <c r="T29" s="102"/>
      <c r="U29" s="102"/>
      <c r="V29" s="98"/>
      <c r="W29" s="98"/>
      <c r="X29" s="98"/>
      <c r="Y29" s="98"/>
      <c r="Z29" s="98"/>
      <c r="AA29" s="102"/>
      <c r="AB29" s="98"/>
      <c r="AC29" s="98"/>
      <c r="AD29" s="98"/>
      <c r="AE29" s="98"/>
      <c r="AF29" s="99"/>
      <c r="AG29" s="98"/>
      <c r="AH29" s="103"/>
      <c r="AI29" s="103"/>
      <c r="AJ29" s="104"/>
    </row>
    <row r="30" spans="1:36" x14ac:dyDescent="0.25">
      <c r="A30" s="144" t="s">
        <v>68</v>
      </c>
      <c r="B30" s="124"/>
      <c r="C30" s="105">
        <f ca="1">IF(C$4&lt;&gt;"",IF(SUMPRODUCT((C$4&gt;=Leave[depart])*(C$4&lt;Leave[retour])*($A29=Leave[Agents])),0,nbHeures($A29,C$4,1)),"")</f>
        <v>0</v>
      </c>
      <c r="D30" s="106">
        <f ca="1">IF(D$4&lt;&gt;"",IF(SUMPRODUCT((D$4&gt;=Leave[depart])*(D$4&lt;Leave[retour])*($A29=Leave[Agents])),0,nbHeures($A29,D$4,1)),"")</f>
        <v>0</v>
      </c>
      <c r="E30" s="106">
        <f ca="1">IF(E$4&lt;&gt;"",IF(SUMPRODUCT((E$4&gt;=Leave[depart])*(E$4&lt;Leave[retour])*($A29=Leave[Agents])),0,nbHeures($A29,E$4,1)),"")</f>
        <v>0</v>
      </c>
      <c r="F30" s="106">
        <f ca="1">IF(F$4&lt;&gt;"",IF(SUMPRODUCT((F$4&gt;=Leave[depart])*(F$4&lt;Leave[retour])*($A29=Leave[Agents])),0,nbHeures($A29,F$4,1)),"")</f>
        <v>0</v>
      </c>
      <c r="G30" s="106">
        <f ca="1">IF(G$4&lt;&gt;"",IF(SUMPRODUCT((G$4&gt;=Leave[depart])*(G$4&lt;Leave[retour])*($A29=Leave[Agents])),0,nbHeures($A29,G$4,1)),"")</f>
        <v>0</v>
      </c>
      <c r="H30" s="106">
        <f ca="1">IF(H$4&lt;&gt;"",IF(SUMPRODUCT((H$4&gt;=Leave[depart])*(H$4&lt;Leave[retour])*($A29=Leave[Agents])),0,nbHeures($A29,H$4,1)),"")</f>
        <v>0</v>
      </c>
      <c r="I30" s="106">
        <f ca="1">IF(I$4&lt;&gt;"",IF(SUMPRODUCT((I$4&gt;=Leave[depart])*(I$4&lt;Leave[retour])*($A29=Leave[Agents])),0,nbHeures($A29,I$4,1)),"")</f>
        <v>0</v>
      </c>
      <c r="J30" s="106">
        <f ca="1">IF(J$4&lt;&gt;"",IF(SUMPRODUCT((J$4&gt;=Leave[depart])*(J$4&lt;Leave[retour])*($A29=Leave[Agents])),0,nbHeures($A29,J$4,1)),"")</f>
        <v>0</v>
      </c>
      <c r="K30" s="106">
        <f ca="1">IF(K$4&lt;&gt;"",IF(SUMPRODUCT((K$4&gt;=Leave[depart])*(K$4&lt;Leave[retour])*($A29=Leave[Agents])),0,nbHeures($A29,K$4,1)),"")</f>
        <v>0</v>
      </c>
      <c r="L30" s="106">
        <f ca="1">IF(L$4&lt;&gt;"",IF(SUMPRODUCT((L$4&gt;=Leave[depart])*(L$4&lt;Leave[retour])*($A29=Leave[Agents])),0,nbHeures($A29,L$4,1)),"")</f>
        <v>0</v>
      </c>
      <c r="M30" s="106">
        <f ca="1">IF(M$4&lt;&gt;"",IF(SUMPRODUCT((M$4&gt;=Leave[depart])*(M$4&lt;Leave[retour])*($A29=Leave[Agents])),0,nbHeures($A29,M$4,1)),"")</f>
        <v>0</v>
      </c>
      <c r="N30" s="106">
        <f ca="1">IF(N$4&lt;&gt;"",IF(SUMPRODUCT((N$4&gt;=Leave[depart])*(N$4&lt;Leave[retour])*($A29=Leave[Agents])),0,nbHeures($A29,N$4,1)),"")</f>
        <v>0</v>
      </c>
      <c r="O30" s="106">
        <f ca="1">IF(O$4&lt;&gt;"",IF(SUMPRODUCT((O$4&gt;=Leave[depart])*(O$4&lt;Leave[retour])*($A29=Leave[Agents])),0,nbHeures($A29,O$4,1)),"")</f>
        <v>0</v>
      </c>
      <c r="P30" s="106">
        <f ca="1">IF(P$4&lt;&gt;"",IF(SUMPRODUCT((P$4&gt;=Leave[depart])*(P$4&lt;Leave[retour])*($A29=Leave[Agents])),0,nbHeures($A29,P$4,1)),"")</f>
        <v>0</v>
      </c>
      <c r="Q30" s="106">
        <f ca="1">IF(Q$4&lt;&gt;"",IF(SUMPRODUCT((Q$4&gt;=Leave[depart])*(Q$4&lt;Leave[retour])*($A29=Leave[Agents])),0,nbHeures($A29,Q$4,1)),"")</f>
        <v>0</v>
      </c>
      <c r="R30" s="106">
        <f ca="1">IF(R$4&lt;&gt;"",IF(SUMPRODUCT((R$4&gt;=Leave[depart])*(R$4&lt;Leave[retour])*($A29=Leave[Agents])),0,nbHeures($A29,R$4,1)),"")</f>
        <v>0</v>
      </c>
      <c r="S30" s="106">
        <f ca="1">IF(S$4&lt;&gt;"",IF(SUMPRODUCT((S$4&gt;=Leave[depart])*(S$4&lt;Leave[retour])*($A29=Leave[Agents])),0,nbHeures($A29,S$4,1)),"")</f>
        <v>0</v>
      </c>
      <c r="T30" s="106">
        <f ca="1">IF(T$4&lt;&gt;"",IF(SUMPRODUCT((T$4&gt;=Leave[depart])*(T$4&lt;Leave[retour])*($A29=Leave[Agents])),0,nbHeures($A29,T$4,1)),"")</f>
        <v>0</v>
      </c>
      <c r="U30" s="106">
        <f ca="1">IF(U$4&lt;&gt;"",IF(SUMPRODUCT((U$4&gt;=Leave[depart])*(U$4&lt;Leave[retour])*($A29=Leave[Agents])),0,nbHeures($A29,U$4,1)),"")</f>
        <v>0</v>
      </c>
      <c r="V30" s="106">
        <f ca="1">IF(V$4&lt;&gt;"",IF(SUMPRODUCT((V$4&gt;=Leave[depart])*(V$4&lt;Leave[retour])*($A29=Leave[Agents])),0,nbHeures($A29,V$4,1)),"")</f>
        <v>0</v>
      </c>
      <c r="W30" s="106">
        <f ca="1">IF(W$4&lt;&gt;"",IF(SUMPRODUCT((W$4&gt;=Leave[depart])*(W$4&lt;Leave[retour])*($A29=Leave[Agents])),0,nbHeures($A29,W$4,1)),"")</f>
        <v>0</v>
      </c>
      <c r="X30" s="106">
        <f ca="1">IF(X$4&lt;&gt;"",IF(SUMPRODUCT((X$4&gt;=Leave[depart])*(X$4&lt;Leave[retour])*($A29=Leave[Agents])),0,nbHeures($A29,X$4,1)),"")</f>
        <v>0</v>
      </c>
      <c r="Y30" s="106">
        <f ca="1">IF(Y$4&lt;&gt;"",IF(SUMPRODUCT((Y$4&gt;=Leave[depart])*(Y$4&lt;Leave[retour])*($A29=Leave[Agents])),0,nbHeures($A29,Y$4,1)),"")</f>
        <v>0</v>
      </c>
      <c r="Z30" s="106">
        <f ca="1">IF(Z$4&lt;&gt;"",IF(SUMPRODUCT((Z$4&gt;=Leave[depart])*(Z$4&lt;Leave[retour])*($A29=Leave[Agents])),0,nbHeures($A29,Z$4,1)),"")</f>
        <v>0</v>
      </c>
      <c r="AA30" s="106">
        <f ca="1">IF(AA$4&lt;&gt;"",IF(SUMPRODUCT((AA$4&gt;=Leave[depart])*(AA$4&lt;Leave[retour])*($A29=Leave[Agents])),0,nbHeures($A29,AA$4,1)),"")</f>
        <v>0</v>
      </c>
      <c r="AB30" s="106">
        <f ca="1">IF(AB$4&lt;&gt;"",IF(SUMPRODUCT((AB$4&gt;=Leave[depart])*(AB$4&lt;Leave[retour])*($A29=Leave[Agents])),0,nbHeures($A29,AB$4,1)),"")</f>
        <v>0</v>
      </c>
      <c r="AC30" s="106">
        <f ca="1">IF(AC$4&lt;&gt;"",IF(SUMPRODUCT((AC$4&gt;=Leave[depart])*(AC$4&lt;Leave[retour])*($A29=Leave[Agents])),0,nbHeures($A29,AC$4,1)),"")</f>
        <v>0</v>
      </c>
      <c r="AD30" s="106">
        <f ca="1">IF(AD$4&lt;&gt;"",IF(SUMPRODUCT((AD$4&gt;=Leave[depart])*(AD$4&lt;Leave[retour])*($A29=Leave[Agents])),0,nbHeures($A29,AD$4,1)),"")</f>
        <v>0</v>
      </c>
      <c r="AE30" s="106">
        <f ca="1">IF(AE$4&lt;&gt;"",IF(SUMPRODUCT((AE$4&gt;=Leave[depart])*(AE$4&lt;Leave[retour])*($A29=Leave[Agents])),0,nbHeures($A29,AE$4,1)),"")</f>
        <v>0</v>
      </c>
      <c r="AF30" s="106">
        <f ca="1">IF(AF$4&lt;&gt;"",IF(SUMPRODUCT((AF$4&gt;=Leave[depart])*(AF$4&lt;Leave[retour])*($A29=Leave[Agents])),0,nbHeures($A29,AF$4,1)),"")</f>
        <v>0</v>
      </c>
      <c r="AG30" s="106">
        <f ca="1">IF(AG$4&lt;&gt;"",IF(SUMPRODUCT((AG$4&gt;=Leave[depart])*(AG$4&lt;Leave[retour])*($A29=Leave[Agents])),0,nbHeures($A29,AG$4,1)),"")</f>
        <v>0</v>
      </c>
      <c r="AH30" s="107">
        <f ca="1">SUM(C30:AG30)</f>
        <v>0</v>
      </c>
      <c r="AI30" s="107"/>
      <c r="AJ30" s="108"/>
    </row>
    <row r="31" spans="1:36" x14ac:dyDescent="0.25">
      <c r="A31" s="144" t="s">
        <v>69</v>
      </c>
      <c r="B31" s="125"/>
      <c r="C31" s="109">
        <f ca="1">IF(C$4&lt;&gt;"",IF(SUMPRODUCT((C$4&gt;=Leave[depart])*(C$4&lt;Leave[retour])*($A29=Leave[Agents])),0,nbHeures($A29,C$4,2)),"")</f>
        <v>0</v>
      </c>
      <c r="D31" s="85">
        <f ca="1">IF(D$4&lt;&gt;"",IF(SUMPRODUCT((D$4&gt;=Leave[depart])*(D$4&lt;Leave[retour])*($A29=Leave[Agents])),0,nbHeures($A29,D$4,2)),"")</f>
        <v>0</v>
      </c>
      <c r="E31" s="85">
        <f ca="1">IF(E$4&lt;&gt;"",IF(SUMPRODUCT((E$4&gt;=Leave[depart])*(E$4&lt;Leave[retour])*($A29=Leave[Agents])),0,nbHeures($A29,E$4,2)),"")</f>
        <v>0</v>
      </c>
      <c r="F31" s="85">
        <f ca="1">IF(F$4&lt;&gt;"",IF(SUMPRODUCT((F$4&gt;=Leave[depart])*(F$4&lt;Leave[retour])*($A29=Leave[Agents])),0,nbHeures($A29,F$4,2)),"")</f>
        <v>0</v>
      </c>
      <c r="G31" s="85">
        <f ca="1">IF(G$4&lt;&gt;"",IF(SUMPRODUCT((G$4&gt;=Leave[depart])*(G$4&lt;Leave[retour])*($A29=Leave[Agents])),0,nbHeures($A29,G$4,2)),"")</f>
        <v>0</v>
      </c>
      <c r="H31" s="85">
        <f ca="1">IF(H$4&lt;&gt;"",IF(SUMPRODUCT((H$4&gt;=Leave[depart])*(H$4&lt;Leave[retour])*($A29=Leave[Agents])),0,nbHeures($A29,H$4,2)),"")</f>
        <v>0</v>
      </c>
      <c r="I31" s="85">
        <f ca="1">IF(I$4&lt;&gt;"",IF(SUMPRODUCT((I$4&gt;=Leave[depart])*(I$4&lt;Leave[retour])*($A29=Leave[Agents])),0,nbHeures($A29,I$4,2)),"")</f>
        <v>0</v>
      </c>
      <c r="J31" s="85">
        <f ca="1">IF(J$4&lt;&gt;"",IF(SUMPRODUCT((J$4&gt;=Leave[depart])*(J$4&lt;Leave[retour])*($A29=Leave[Agents])),0,nbHeures($A29,J$4,2)),"")</f>
        <v>0</v>
      </c>
      <c r="K31" s="85">
        <f ca="1">IF(K$4&lt;&gt;"",IF(SUMPRODUCT((K$4&gt;=Leave[depart])*(K$4&lt;Leave[retour])*($A29=Leave[Agents])),0,nbHeures($A29,K$4,2)),"")</f>
        <v>0</v>
      </c>
      <c r="L31" s="85">
        <f ca="1">IF(L$4&lt;&gt;"",IF(SUMPRODUCT((L$4&gt;=Leave[depart])*(L$4&lt;Leave[retour])*($A29=Leave[Agents])),0,nbHeures($A29,L$4,2)),"")</f>
        <v>0</v>
      </c>
      <c r="M31" s="85">
        <f ca="1">IF(M$4&lt;&gt;"",IF(SUMPRODUCT((M$4&gt;=Leave[depart])*(M$4&lt;Leave[retour])*($A29=Leave[Agents])),0,nbHeures($A29,M$4,2)),"")</f>
        <v>0</v>
      </c>
      <c r="N31" s="85">
        <f ca="1">IF(N$4&lt;&gt;"",IF(SUMPRODUCT((N$4&gt;=Leave[depart])*(N$4&lt;Leave[retour])*($A29=Leave[Agents])),0,nbHeures($A29,N$4,2)),"")</f>
        <v>0</v>
      </c>
      <c r="O31" s="85">
        <f ca="1">IF(O$4&lt;&gt;"",IF(SUMPRODUCT((O$4&gt;=Leave[depart])*(O$4&lt;Leave[retour])*($A29=Leave[Agents])),0,nbHeures($A29,O$4,2)),"")</f>
        <v>0</v>
      </c>
      <c r="P31" s="85">
        <f ca="1">IF(P$4&lt;&gt;"",IF(SUMPRODUCT((P$4&gt;=Leave[depart])*(P$4&lt;Leave[retour])*($A29=Leave[Agents])),0,nbHeures($A29,P$4,2)),"")</f>
        <v>0</v>
      </c>
      <c r="Q31" s="85">
        <f ca="1">IF(Q$4&lt;&gt;"",IF(SUMPRODUCT((Q$4&gt;=Leave[depart])*(Q$4&lt;Leave[retour])*($A29=Leave[Agents])),0,nbHeures($A29,Q$4,2)),"")</f>
        <v>0</v>
      </c>
      <c r="R31" s="85">
        <f ca="1">IF(R$4&lt;&gt;"",IF(SUMPRODUCT((R$4&gt;=Leave[depart])*(R$4&lt;Leave[retour])*($A29=Leave[Agents])),0,nbHeures($A29,R$4,2)),"")</f>
        <v>0</v>
      </c>
      <c r="S31" s="85">
        <f ca="1">IF(S$4&lt;&gt;"",IF(SUMPRODUCT((S$4&gt;=Leave[depart])*(S$4&lt;Leave[retour])*($A29=Leave[Agents])),0,nbHeures($A29,S$4,2)),"")</f>
        <v>0</v>
      </c>
      <c r="T31" s="85">
        <f ca="1">IF(T$4&lt;&gt;"",IF(SUMPRODUCT((T$4&gt;=Leave[depart])*(T$4&lt;Leave[retour])*($A29=Leave[Agents])),0,nbHeures($A29,T$4,2)),"")</f>
        <v>0</v>
      </c>
      <c r="U31" s="85">
        <f ca="1">IF(U$4&lt;&gt;"",IF(SUMPRODUCT((U$4&gt;=Leave[depart])*(U$4&lt;Leave[retour])*($A29=Leave[Agents])),0,nbHeures($A29,U$4,2)),"")</f>
        <v>0</v>
      </c>
      <c r="V31" s="85">
        <f ca="1">IF(V$4&lt;&gt;"",IF(SUMPRODUCT((V$4&gt;=Leave[depart])*(V$4&lt;Leave[retour])*($A29=Leave[Agents])),0,nbHeures($A29,V$4,2)),"")</f>
        <v>0</v>
      </c>
      <c r="W31" s="85">
        <f ca="1">IF(W$4&lt;&gt;"",IF(SUMPRODUCT((W$4&gt;=Leave[depart])*(W$4&lt;Leave[retour])*($A29=Leave[Agents])),0,nbHeures($A29,W$4,2)),"")</f>
        <v>0</v>
      </c>
      <c r="X31" s="85">
        <f ca="1">IF(X$4&lt;&gt;"",IF(SUMPRODUCT((X$4&gt;=Leave[depart])*(X$4&lt;Leave[retour])*($A29=Leave[Agents])),0,nbHeures($A29,X$4,2)),"")</f>
        <v>0</v>
      </c>
      <c r="Y31" s="85">
        <f ca="1">IF(Y$4&lt;&gt;"",IF(SUMPRODUCT((Y$4&gt;=Leave[depart])*(Y$4&lt;Leave[retour])*($A29=Leave[Agents])),0,nbHeures($A29,Y$4,2)),"")</f>
        <v>0</v>
      </c>
      <c r="Z31" s="85">
        <f ca="1">IF(Z$4&lt;&gt;"",IF(SUMPRODUCT((Z$4&gt;=Leave[depart])*(Z$4&lt;Leave[retour])*($A29=Leave[Agents])),0,nbHeures($A29,Z$4,2)),"")</f>
        <v>0</v>
      </c>
      <c r="AA31" s="85">
        <f ca="1">IF(AA$4&lt;&gt;"",IF(SUMPRODUCT((AA$4&gt;=Leave[depart])*(AA$4&lt;Leave[retour])*($A29=Leave[Agents])),0,nbHeures($A29,AA$4,2)),"")</f>
        <v>0</v>
      </c>
      <c r="AB31" s="85">
        <f ca="1">IF(AB$4&lt;&gt;"",IF(SUMPRODUCT((AB$4&gt;=Leave[depart])*(AB$4&lt;Leave[retour])*($A29=Leave[Agents])),0,nbHeures($A29,AB$4,2)),"")</f>
        <v>0</v>
      </c>
      <c r="AC31" s="85">
        <f ca="1">IF(AC$4&lt;&gt;"",IF(SUMPRODUCT((AC$4&gt;=Leave[depart])*(AC$4&lt;Leave[retour])*($A29=Leave[Agents])),0,nbHeures($A29,AC$4,2)),"")</f>
        <v>0</v>
      </c>
      <c r="AD31" s="85">
        <f ca="1">IF(AD$4&lt;&gt;"",IF(SUMPRODUCT((AD$4&gt;=Leave[depart])*(AD$4&lt;Leave[retour])*($A29=Leave[Agents])),0,nbHeures($A29,AD$4,2)),"")</f>
        <v>0</v>
      </c>
      <c r="AE31" s="85">
        <f ca="1">IF(AE$4&lt;&gt;"",IF(SUMPRODUCT((AE$4&gt;=Leave[depart])*(AE$4&lt;Leave[retour])*($A29=Leave[Agents])),0,nbHeures($A29,AE$4,2)),"")</f>
        <v>0</v>
      </c>
      <c r="AF31" s="85">
        <f ca="1">IF(AF$4&lt;&gt;"",IF(SUMPRODUCT((AF$4&gt;=Leave[depart])*(AF$4&lt;Leave[retour])*($A29=Leave[Agents])),0,nbHeures($A29,AF$4,2)),"")</f>
        <v>0</v>
      </c>
      <c r="AG31" s="85">
        <f ca="1">IF(AG$4&lt;&gt;"",IF(SUMPRODUCT((AG$4&gt;=Leave[depart])*(AG$4&lt;Leave[retour])*($A29=Leave[Agents])),0,nbHeures($A29,AG$4,2)),"")</f>
        <v>0</v>
      </c>
      <c r="AH31" s="97">
        <f t="shared" ref="AH31:AH33" ca="1" si="5">SUM(C31:AG31)</f>
        <v>0</v>
      </c>
      <c r="AI31" s="97">
        <f ca="1">AH31</f>
        <v>0</v>
      </c>
      <c r="AJ31" s="110"/>
    </row>
    <row r="32" spans="1:36" x14ac:dyDescent="0.25">
      <c r="A32" s="144" t="s">
        <v>70</v>
      </c>
      <c r="B32" s="124"/>
      <c r="C32" s="111">
        <f ca="1">IF(ISERROR(MATCH(C$4,Days_off[#Data],0)),0,C30)</f>
        <v>0</v>
      </c>
      <c r="D32" s="86">
        <f>IF(ISERROR(MATCH(D$4,Days_off[#Data],0)),0,D30)</f>
        <v>0</v>
      </c>
      <c r="E32" s="86">
        <f>IF(ISERROR(MATCH(E$4,Days_off[#Data],0)),0,E30)</f>
        <v>0</v>
      </c>
      <c r="F32" s="86">
        <f>IF(ISERROR(MATCH(F$4,Days_off[#Data],0)),0,F30)</f>
        <v>0</v>
      </c>
      <c r="G32" s="86">
        <f>IF(ISERROR(MATCH(G$4,Days_off[#Data],0)),0,G30)</f>
        <v>0</v>
      </c>
      <c r="H32" s="86">
        <f>IF(ISERROR(MATCH(H$4,Days_off[#Data],0)),0,H30)</f>
        <v>0</v>
      </c>
      <c r="I32" s="86">
        <f>IF(ISERROR(MATCH(I$4,Days_off[#Data],0)),0,I30)</f>
        <v>0</v>
      </c>
      <c r="J32" s="86">
        <f>IF(ISERROR(MATCH(J$4,Days_off[#Data],0)),0,J30)</f>
        <v>0</v>
      </c>
      <c r="K32" s="86">
        <f>IF(ISERROR(MATCH(K$4,Days_off[#Data],0)),0,K30)</f>
        <v>0</v>
      </c>
      <c r="L32" s="86">
        <f>IF(ISERROR(MATCH(L$4,Days_off[#Data],0)),0,L30)</f>
        <v>0</v>
      </c>
      <c r="M32" s="86">
        <f>IF(ISERROR(MATCH(M$4,Days_off[#Data],0)),0,M30)</f>
        <v>0</v>
      </c>
      <c r="N32" s="86">
        <f>IF(ISERROR(MATCH(N$4,Days_off[#Data],0)),0,N30)</f>
        <v>0</v>
      </c>
      <c r="O32" s="86">
        <f>IF(ISERROR(MATCH(O$4,Days_off[#Data],0)),0,O30)</f>
        <v>0</v>
      </c>
      <c r="P32" s="86">
        <f>IF(ISERROR(MATCH(P$4,Days_off[#Data],0)),0,P30)</f>
        <v>0</v>
      </c>
      <c r="Q32" s="86">
        <f>IF(ISERROR(MATCH(Q$4,Days_off[#Data],0)),0,Q30)</f>
        <v>0</v>
      </c>
      <c r="R32" s="86">
        <f>IF(ISERROR(MATCH(R$4,Days_off[#Data],0)),0,R30)</f>
        <v>0</v>
      </c>
      <c r="S32" s="86">
        <f>IF(ISERROR(MATCH(S$4,Days_off[#Data],0)),0,S30)</f>
        <v>0</v>
      </c>
      <c r="T32" s="86">
        <f>IF(ISERROR(MATCH(T$4,Days_off[#Data],0)),0,T30)</f>
        <v>0</v>
      </c>
      <c r="U32" s="86">
        <f>IF(ISERROR(MATCH(U$4,Days_off[#Data],0)),0,U30)</f>
        <v>0</v>
      </c>
      <c r="V32" s="86">
        <f ca="1">IF(ISERROR(MATCH(V$4,Days_off[#Data],0)),0,V30)</f>
        <v>0</v>
      </c>
      <c r="W32" s="86">
        <f>IF(ISERROR(MATCH(W$4,Days_off[#Data],0)),0,W30)</f>
        <v>0</v>
      </c>
      <c r="X32" s="86">
        <f>IF(ISERROR(MATCH(X$4,Days_off[#Data],0)),0,X30)</f>
        <v>0</v>
      </c>
      <c r="Y32" s="86">
        <f>IF(ISERROR(MATCH(Y$4,Days_off[#Data],0)),0,Y30)</f>
        <v>0</v>
      </c>
      <c r="Z32" s="86">
        <f>IF(ISERROR(MATCH(Z$4,Days_off[#Data],0)),0,Z30)</f>
        <v>0</v>
      </c>
      <c r="AA32" s="86">
        <f>IF(ISERROR(MATCH(AA$4,Days_off[#Data],0)),0,AA30)</f>
        <v>0</v>
      </c>
      <c r="AB32" s="86">
        <f>IF(ISERROR(MATCH(AB$4,Days_off[#Data],0)),0,AB30)</f>
        <v>0</v>
      </c>
      <c r="AC32" s="86">
        <f>IF(ISERROR(MATCH(AC$4,Days_off[#Data],0)),0,AC30)</f>
        <v>0</v>
      </c>
      <c r="AD32" s="86">
        <f>IF(ISERROR(MATCH(AD$4,Days_off[#Data],0)),0,AD30)</f>
        <v>0</v>
      </c>
      <c r="AE32" s="86">
        <f>IF(ISERROR(MATCH(AE$4,Days_off[#Data],0)),0,AE30)</f>
        <v>0</v>
      </c>
      <c r="AF32" s="86">
        <f>IF(ISERROR(MATCH(AF$4,Days_off[#Data],0)),0,AF30)</f>
        <v>0</v>
      </c>
      <c r="AG32" s="86">
        <f>IF(ISERROR(MATCH(AG$4,Days_off[#Data],0)),0,AG30)</f>
        <v>0</v>
      </c>
      <c r="AH32" s="96">
        <f t="shared" ca="1" si="5"/>
        <v>0</v>
      </c>
      <c r="AI32" s="96"/>
      <c r="AJ32" s="112">
        <f ca="1">AH32</f>
        <v>0</v>
      </c>
    </row>
    <row r="33" spans="1:36" x14ac:dyDescent="0.25">
      <c r="A33" s="144" t="s">
        <v>71</v>
      </c>
      <c r="B33" s="125"/>
      <c r="C33" s="113">
        <f ca="1">IF(ISERROR(MATCH(C$4,Days_off[#Data],0)),0,C31)</f>
        <v>0</v>
      </c>
      <c r="D33" s="87">
        <f>IF(ISERROR(MATCH(D$4,Days_off[#Data],0)),0,D31)</f>
        <v>0</v>
      </c>
      <c r="E33" s="87">
        <f>IF(ISERROR(MATCH(E$4,Days_off[#Data],0)),0,E31)</f>
        <v>0</v>
      </c>
      <c r="F33" s="87">
        <f>IF(ISERROR(MATCH(F$4,Days_off[#Data],0)),0,F31)</f>
        <v>0</v>
      </c>
      <c r="G33" s="87">
        <f>IF(ISERROR(MATCH(G$4,Days_off[#Data],0)),0,G31)</f>
        <v>0</v>
      </c>
      <c r="H33" s="87">
        <f>IF(ISERROR(MATCH(H$4,Days_off[#Data],0)),0,H31)</f>
        <v>0</v>
      </c>
      <c r="I33" s="87">
        <f>IF(ISERROR(MATCH(I$4,Days_off[#Data],0)),0,I31)</f>
        <v>0</v>
      </c>
      <c r="J33" s="87">
        <f>IF(ISERROR(MATCH(J$4,Days_off[#Data],0)),0,J31)</f>
        <v>0</v>
      </c>
      <c r="K33" s="87">
        <f>IF(ISERROR(MATCH(K$4,Days_off[#Data],0)),0,K31)</f>
        <v>0</v>
      </c>
      <c r="L33" s="87">
        <f>IF(ISERROR(MATCH(L$4,Days_off[#Data],0)),0,L31)</f>
        <v>0</v>
      </c>
      <c r="M33" s="87">
        <f>IF(ISERROR(MATCH(M$4,Days_off[#Data],0)),0,M31)</f>
        <v>0</v>
      </c>
      <c r="N33" s="87">
        <f>IF(ISERROR(MATCH(N$4,Days_off[#Data],0)),0,N31)</f>
        <v>0</v>
      </c>
      <c r="O33" s="87">
        <f>IF(ISERROR(MATCH(O$4,Days_off[#Data],0)),0,O31)</f>
        <v>0</v>
      </c>
      <c r="P33" s="87">
        <f>IF(ISERROR(MATCH(P$4,Days_off[#Data],0)),0,P31)</f>
        <v>0</v>
      </c>
      <c r="Q33" s="87">
        <f>IF(ISERROR(MATCH(Q$4,Days_off[#Data],0)),0,Q31)</f>
        <v>0</v>
      </c>
      <c r="R33" s="87">
        <f>IF(ISERROR(MATCH(R$4,Days_off[#Data],0)),0,R31)</f>
        <v>0</v>
      </c>
      <c r="S33" s="87">
        <f>IF(ISERROR(MATCH(S$4,Days_off[#Data],0)),0,S31)</f>
        <v>0</v>
      </c>
      <c r="T33" s="87">
        <f>IF(ISERROR(MATCH(T$4,Days_off[#Data],0)),0,T31)</f>
        <v>0</v>
      </c>
      <c r="U33" s="87">
        <f>IF(ISERROR(MATCH(U$4,Days_off[#Data],0)),0,U31)</f>
        <v>0</v>
      </c>
      <c r="V33" s="87">
        <f ca="1">IF(ISERROR(MATCH(V$4,Days_off[#Data],0)),0,V31)</f>
        <v>0</v>
      </c>
      <c r="W33" s="87">
        <f>IF(ISERROR(MATCH(W$4,Days_off[#Data],0)),0,W31)</f>
        <v>0</v>
      </c>
      <c r="X33" s="87">
        <f>IF(ISERROR(MATCH(X$4,Days_off[#Data],0)),0,X31)</f>
        <v>0</v>
      </c>
      <c r="Y33" s="87">
        <f>IF(ISERROR(MATCH(Y$4,Days_off[#Data],0)),0,Y31)</f>
        <v>0</v>
      </c>
      <c r="Z33" s="87">
        <f>IF(ISERROR(MATCH(Z$4,Days_off[#Data],0)),0,Z31)</f>
        <v>0</v>
      </c>
      <c r="AA33" s="87">
        <f>IF(ISERROR(MATCH(AA$4,Days_off[#Data],0)),0,AA31)</f>
        <v>0</v>
      </c>
      <c r="AB33" s="87">
        <f>IF(ISERROR(MATCH(AB$4,Days_off[#Data],0)),0,AB31)</f>
        <v>0</v>
      </c>
      <c r="AC33" s="87">
        <f>IF(ISERROR(MATCH(AC$4,Days_off[#Data],0)),0,AC31)</f>
        <v>0</v>
      </c>
      <c r="AD33" s="87">
        <f>IF(ISERROR(MATCH(AD$4,Days_off[#Data],0)),0,AD31)</f>
        <v>0</v>
      </c>
      <c r="AE33" s="87">
        <f>IF(ISERROR(MATCH(AE$4,Days_off[#Data],0)),0,AE31)</f>
        <v>0</v>
      </c>
      <c r="AF33" s="87">
        <f>IF(ISERROR(MATCH(AF$4,Days_off[#Data],0)),0,AF31)</f>
        <v>0</v>
      </c>
      <c r="AG33" s="87">
        <f>IF(ISERROR(MATCH(AG$4,Days_off[#Data],0)),0,AG31)</f>
        <v>0</v>
      </c>
      <c r="AH33" s="97">
        <f t="shared" ca="1" si="5"/>
        <v>0</v>
      </c>
      <c r="AI33" s="97">
        <f ca="1">AH33</f>
        <v>0</v>
      </c>
      <c r="AJ33" s="110"/>
    </row>
    <row r="34" spans="1:36" ht="15.75" thickBot="1" x14ac:dyDescent="0.3">
      <c r="A34" s="144" t="s">
        <v>72</v>
      </c>
      <c r="B34" s="124"/>
      <c r="C34" s="114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6"/>
      <c r="AI34" s="116"/>
      <c r="AJ34" s="117"/>
    </row>
    <row r="35" spans="1:36" x14ac:dyDescent="0.25">
      <c r="A35" s="126"/>
      <c r="AH35" s="88"/>
    </row>
    <row r="36" spans="1:36" ht="15.75" thickBot="1" x14ac:dyDescent="0.3">
      <c r="A36" s="126"/>
      <c r="B36" s="123"/>
      <c r="C36" s="98"/>
      <c r="D36" s="99"/>
      <c r="E36" s="99"/>
      <c r="F36" s="100"/>
      <c r="G36" s="99"/>
      <c r="H36" s="98"/>
      <c r="I36" s="98"/>
      <c r="J36" s="98"/>
      <c r="K36" s="101"/>
      <c r="L36" s="98"/>
      <c r="M36" s="98"/>
      <c r="N36" s="102"/>
      <c r="O36" s="98"/>
      <c r="P36" s="98"/>
      <c r="Q36" s="98"/>
      <c r="R36" s="98"/>
      <c r="S36" s="98"/>
      <c r="T36" s="102"/>
      <c r="U36" s="102"/>
      <c r="V36" s="98"/>
      <c r="W36" s="98"/>
      <c r="X36" s="98"/>
      <c r="Y36" s="98"/>
      <c r="Z36" s="98"/>
      <c r="AA36" s="102"/>
      <c r="AB36" s="98"/>
      <c r="AC36" s="98"/>
      <c r="AD36" s="98"/>
      <c r="AE36" s="98"/>
      <c r="AF36" s="99"/>
      <c r="AG36" s="98"/>
      <c r="AH36" s="103"/>
      <c r="AI36" s="103"/>
      <c r="AJ36" s="104"/>
    </row>
    <row r="37" spans="1:36" x14ac:dyDescent="0.25">
      <c r="A37" s="144" t="s">
        <v>68</v>
      </c>
      <c r="B37" s="124"/>
      <c r="C37" s="105">
        <f ca="1">IF(C$4&lt;&gt;"",IF(SUMPRODUCT((C$4&gt;=Leave[depart])*(C$4&lt;Leave[retour])*($A36=Leave[Agents])),0,nbHeures($A36,C$4,1)),"")</f>
        <v>0</v>
      </c>
      <c r="D37" s="106">
        <f ca="1">IF(D$4&lt;&gt;"",IF(SUMPRODUCT((D$4&gt;=Leave[depart])*(D$4&lt;Leave[retour])*($A36=Leave[Agents])),0,nbHeures($A36,D$4,1)),"")</f>
        <v>0</v>
      </c>
      <c r="E37" s="106">
        <f ca="1">IF(E$4&lt;&gt;"",IF(SUMPRODUCT((E$4&gt;=Leave[depart])*(E$4&lt;Leave[retour])*($A36=Leave[Agents])),0,nbHeures($A36,E$4,1)),"")</f>
        <v>0</v>
      </c>
      <c r="F37" s="106">
        <f ca="1">IF(F$4&lt;&gt;"",IF(SUMPRODUCT((F$4&gt;=Leave[depart])*(F$4&lt;Leave[retour])*($A36=Leave[Agents])),0,nbHeures($A36,F$4,1)),"")</f>
        <v>0</v>
      </c>
      <c r="G37" s="106">
        <f ca="1">IF(G$4&lt;&gt;"",IF(SUMPRODUCT((G$4&gt;=Leave[depart])*(G$4&lt;Leave[retour])*($A36=Leave[Agents])),0,nbHeures($A36,G$4,1)),"")</f>
        <v>0</v>
      </c>
      <c r="H37" s="106">
        <f ca="1">IF(H$4&lt;&gt;"",IF(SUMPRODUCT((H$4&gt;=Leave[depart])*(H$4&lt;Leave[retour])*($A36=Leave[Agents])),0,nbHeures($A36,H$4,1)),"")</f>
        <v>0</v>
      </c>
      <c r="I37" s="106">
        <f ca="1">IF(I$4&lt;&gt;"",IF(SUMPRODUCT((I$4&gt;=Leave[depart])*(I$4&lt;Leave[retour])*($A36=Leave[Agents])),0,nbHeures($A36,I$4,1)),"")</f>
        <v>0</v>
      </c>
      <c r="J37" s="106">
        <f ca="1">IF(J$4&lt;&gt;"",IF(SUMPRODUCT((J$4&gt;=Leave[depart])*(J$4&lt;Leave[retour])*($A36=Leave[Agents])),0,nbHeures($A36,J$4,1)),"")</f>
        <v>0</v>
      </c>
      <c r="K37" s="106">
        <f ca="1">IF(K$4&lt;&gt;"",IF(SUMPRODUCT((K$4&gt;=Leave[depart])*(K$4&lt;Leave[retour])*($A36=Leave[Agents])),0,nbHeures($A36,K$4,1)),"")</f>
        <v>0</v>
      </c>
      <c r="L37" s="106">
        <f ca="1">IF(L$4&lt;&gt;"",IF(SUMPRODUCT((L$4&gt;=Leave[depart])*(L$4&lt;Leave[retour])*($A36=Leave[Agents])),0,nbHeures($A36,L$4,1)),"")</f>
        <v>0</v>
      </c>
      <c r="M37" s="106">
        <f ca="1">IF(M$4&lt;&gt;"",IF(SUMPRODUCT((M$4&gt;=Leave[depart])*(M$4&lt;Leave[retour])*($A36=Leave[Agents])),0,nbHeures($A36,M$4,1)),"")</f>
        <v>0</v>
      </c>
      <c r="N37" s="106">
        <f ca="1">IF(N$4&lt;&gt;"",IF(SUMPRODUCT((N$4&gt;=Leave[depart])*(N$4&lt;Leave[retour])*($A36=Leave[Agents])),0,nbHeures($A36,N$4,1)),"")</f>
        <v>0</v>
      </c>
      <c r="O37" s="106">
        <f ca="1">IF(O$4&lt;&gt;"",IF(SUMPRODUCT((O$4&gt;=Leave[depart])*(O$4&lt;Leave[retour])*($A36=Leave[Agents])),0,nbHeures($A36,O$4,1)),"")</f>
        <v>0</v>
      </c>
      <c r="P37" s="106">
        <f ca="1">IF(P$4&lt;&gt;"",IF(SUMPRODUCT((P$4&gt;=Leave[depart])*(P$4&lt;Leave[retour])*($A36=Leave[Agents])),0,nbHeures($A36,P$4,1)),"")</f>
        <v>0</v>
      </c>
      <c r="Q37" s="106">
        <f ca="1">IF(Q$4&lt;&gt;"",IF(SUMPRODUCT((Q$4&gt;=Leave[depart])*(Q$4&lt;Leave[retour])*($A36=Leave[Agents])),0,nbHeures($A36,Q$4,1)),"")</f>
        <v>0</v>
      </c>
      <c r="R37" s="106">
        <f ca="1">IF(R$4&lt;&gt;"",IF(SUMPRODUCT((R$4&gt;=Leave[depart])*(R$4&lt;Leave[retour])*($A36=Leave[Agents])),0,nbHeures($A36,R$4,1)),"")</f>
        <v>0</v>
      </c>
      <c r="S37" s="106">
        <f ca="1">IF(S$4&lt;&gt;"",IF(SUMPRODUCT((S$4&gt;=Leave[depart])*(S$4&lt;Leave[retour])*($A36=Leave[Agents])),0,nbHeures($A36,S$4,1)),"")</f>
        <v>0</v>
      </c>
      <c r="T37" s="106">
        <f ca="1">IF(T$4&lt;&gt;"",IF(SUMPRODUCT((T$4&gt;=Leave[depart])*(T$4&lt;Leave[retour])*($A36=Leave[Agents])),0,nbHeures($A36,T$4,1)),"")</f>
        <v>0</v>
      </c>
      <c r="U37" s="106">
        <f ca="1">IF(U$4&lt;&gt;"",IF(SUMPRODUCT((U$4&gt;=Leave[depart])*(U$4&lt;Leave[retour])*($A36=Leave[Agents])),0,nbHeures($A36,U$4,1)),"")</f>
        <v>0</v>
      </c>
      <c r="V37" s="106">
        <f ca="1">IF(V$4&lt;&gt;"",IF(SUMPRODUCT((V$4&gt;=Leave[depart])*(V$4&lt;Leave[retour])*($A36=Leave[Agents])),0,nbHeures($A36,V$4,1)),"")</f>
        <v>0</v>
      </c>
      <c r="W37" s="106">
        <f ca="1">IF(W$4&lt;&gt;"",IF(SUMPRODUCT((W$4&gt;=Leave[depart])*(W$4&lt;Leave[retour])*($A36=Leave[Agents])),0,nbHeures($A36,W$4,1)),"")</f>
        <v>0</v>
      </c>
      <c r="X37" s="106">
        <f ca="1">IF(X$4&lt;&gt;"",IF(SUMPRODUCT((X$4&gt;=Leave[depart])*(X$4&lt;Leave[retour])*($A36=Leave[Agents])),0,nbHeures($A36,X$4,1)),"")</f>
        <v>0</v>
      </c>
      <c r="Y37" s="106">
        <f ca="1">IF(Y$4&lt;&gt;"",IF(SUMPRODUCT((Y$4&gt;=Leave[depart])*(Y$4&lt;Leave[retour])*($A36=Leave[Agents])),0,nbHeures($A36,Y$4,1)),"")</f>
        <v>0</v>
      </c>
      <c r="Z37" s="106">
        <f ca="1">IF(Z$4&lt;&gt;"",IF(SUMPRODUCT((Z$4&gt;=Leave[depart])*(Z$4&lt;Leave[retour])*($A36=Leave[Agents])),0,nbHeures($A36,Z$4,1)),"")</f>
        <v>0</v>
      </c>
      <c r="AA37" s="106">
        <f ca="1">IF(AA$4&lt;&gt;"",IF(SUMPRODUCT((AA$4&gt;=Leave[depart])*(AA$4&lt;Leave[retour])*($A36=Leave[Agents])),0,nbHeures($A36,AA$4,1)),"")</f>
        <v>0</v>
      </c>
      <c r="AB37" s="106">
        <f ca="1">IF(AB$4&lt;&gt;"",IF(SUMPRODUCT((AB$4&gt;=Leave[depart])*(AB$4&lt;Leave[retour])*($A36=Leave[Agents])),0,nbHeures($A36,AB$4,1)),"")</f>
        <v>0</v>
      </c>
      <c r="AC37" s="106">
        <f ca="1">IF(AC$4&lt;&gt;"",IF(SUMPRODUCT((AC$4&gt;=Leave[depart])*(AC$4&lt;Leave[retour])*($A36=Leave[Agents])),0,nbHeures($A36,AC$4,1)),"")</f>
        <v>0</v>
      </c>
      <c r="AD37" s="106">
        <f ca="1">IF(AD$4&lt;&gt;"",IF(SUMPRODUCT((AD$4&gt;=Leave[depart])*(AD$4&lt;Leave[retour])*($A36=Leave[Agents])),0,nbHeures($A36,AD$4,1)),"")</f>
        <v>0</v>
      </c>
      <c r="AE37" s="106">
        <f ca="1">IF(AE$4&lt;&gt;"",IF(SUMPRODUCT((AE$4&gt;=Leave[depart])*(AE$4&lt;Leave[retour])*($A36=Leave[Agents])),0,nbHeures($A36,AE$4,1)),"")</f>
        <v>0</v>
      </c>
      <c r="AF37" s="106">
        <f ca="1">IF(AF$4&lt;&gt;"",IF(SUMPRODUCT((AF$4&gt;=Leave[depart])*(AF$4&lt;Leave[retour])*($A36=Leave[Agents])),0,nbHeures($A36,AF$4,1)),"")</f>
        <v>0</v>
      </c>
      <c r="AG37" s="106">
        <f ca="1">IF(AG$4&lt;&gt;"",IF(SUMPRODUCT((AG$4&gt;=Leave[depart])*(AG$4&lt;Leave[retour])*($A36=Leave[Agents])),0,nbHeures($A36,AG$4,1)),"")</f>
        <v>0</v>
      </c>
      <c r="AH37" s="107">
        <f ca="1">SUM(C37:AG37)</f>
        <v>0</v>
      </c>
      <c r="AI37" s="107"/>
      <c r="AJ37" s="108"/>
    </row>
    <row r="38" spans="1:36" x14ac:dyDescent="0.25">
      <c r="A38" s="144" t="s">
        <v>69</v>
      </c>
      <c r="B38" s="125"/>
      <c r="C38" s="109">
        <f ca="1">IF(C$4&lt;&gt;"",IF(SUMPRODUCT((C$4&gt;=Leave[depart])*(C$4&lt;Leave[retour])*($A36=Leave[Agents])),0,nbHeures($A36,C$4,2)),"")</f>
        <v>0</v>
      </c>
      <c r="D38" s="85">
        <f ca="1">IF(D$4&lt;&gt;"",IF(SUMPRODUCT((D$4&gt;=Leave[depart])*(D$4&lt;Leave[retour])*($A36=Leave[Agents])),0,nbHeures($A36,D$4,2)),"")</f>
        <v>0</v>
      </c>
      <c r="E38" s="85">
        <f ca="1">IF(E$4&lt;&gt;"",IF(SUMPRODUCT((E$4&gt;=Leave[depart])*(E$4&lt;Leave[retour])*($A36=Leave[Agents])),0,nbHeures($A36,E$4,2)),"")</f>
        <v>0</v>
      </c>
      <c r="F38" s="85">
        <f ca="1">IF(F$4&lt;&gt;"",IF(SUMPRODUCT((F$4&gt;=Leave[depart])*(F$4&lt;Leave[retour])*($A36=Leave[Agents])),0,nbHeures($A36,F$4,2)),"")</f>
        <v>0</v>
      </c>
      <c r="G38" s="85">
        <f ca="1">IF(G$4&lt;&gt;"",IF(SUMPRODUCT((G$4&gt;=Leave[depart])*(G$4&lt;Leave[retour])*($A36=Leave[Agents])),0,nbHeures($A36,G$4,2)),"")</f>
        <v>0</v>
      </c>
      <c r="H38" s="85">
        <f ca="1">IF(H$4&lt;&gt;"",IF(SUMPRODUCT((H$4&gt;=Leave[depart])*(H$4&lt;Leave[retour])*($A36=Leave[Agents])),0,nbHeures($A36,H$4,2)),"")</f>
        <v>0</v>
      </c>
      <c r="I38" s="85">
        <f ca="1">IF(I$4&lt;&gt;"",IF(SUMPRODUCT((I$4&gt;=Leave[depart])*(I$4&lt;Leave[retour])*($A36=Leave[Agents])),0,nbHeures($A36,I$4,2)),"")</f>
        <v>0</v>
      </c>
      <c r="J38" s="85">
        <f ca="1">IF(J$4&lt;&gt;"",IF(SUMPRODUCT((J$4&gt;=Leave[depart])*(J$4&lt;Leave[retour])*($A36=Leave[Agents])),0,nbHeures($A36,J$4,2)),"")</f>
        <v>0</v>
      </c>
      <c r="K38" s="85">
        <f ca="1">IF(K$4&lt;&gt;"",IF(SUMPRODUCT((K$4&gt;=Leave[depart])*(K$4&lt;Leave[retour])*($A36=Leave[Agents])),0,nbHeures($A36,K$4,2)),"")</f>
        <v>0</v>
      </c>
      <c r="L38" s="85">
        <f ca="1">IF(L$4&lt;&gt;"",IF(SUMPRODUCT((L$4&gt;=Leave[depart])*(L$4&lt;Leave[retour])*($A36=Leave[Agents])),0,nbHeures($A36,L$4,2)),"")</f>
        <v>0</v>
      </c>
      <c r="M38" s="85">
        <f ca="1">IF(M$4&lt;&gt;"",IF(SUMPRODUCT((M$4&gt;=Leave[depart])*(M$4&lt;Leave[retour])*($A36=Leave[Agents])),0,nbHeures($A36,M$4,2)),"")</f>
        <v>0</v>
      </c>
      <c r="N38" s="85">
        <f ca="1">IF(N$4&lt;&gt;"",IF(SUMPRODUCT((N$4&gt;=Leave[depart])*(N$4&lt;Leave[retour])*($A36=Leave[Agents])),0,nbHeures($A36,N$4,2)),"")</f>
        <v>0</v>
      </c>
      <c r="O38" s="85">
        <f ca="1">IF(O$4&lt;&gt;"",IF(SUMPRODUCT((O$4&gt;=Leave[depart])*(O$4&lt;Leave[retour])*($A36=Leave[Agents])),0,nbHeures($A36,O$4,2)),"")</f>
        <v>0</v>
      </c>
      <c r="P38" s="85">
        <f ca="1">IF(P$4&lt;&gt;"",IF(SUMPRODUCT((P$4&gt;=Leave[depart])*(P$4&lt;Leave[retour])*($A36=Leave[Agents])),0,nbHeures($A36,P$4,2)),"")</f>
        <v>0</v>
      </c>
      <c r="Q38" s="85">
        <f ca="1">IF(Q$4&lt;&gt;"",IF(SUMPRODUCT((Q$4&gt;=Leave[depart])*(Q$4&lt;Leave[retour])*($A36=Leave[Agents])),0,nbHeures($A36,Q$4,2)),"")</f>
        <v>0</v>
      </c>
      <c r="R38" s="85">
        <f ca="1">IF(R$4&lt;&gt;"",IF(SUMPRODUCT((R$4&gt;=Leave[depart])*(R$4&lt;Leave[retour])*($A36=Leave[Agents])),0,nbHeures($A36,R$4,2)),"")</f>
        <v>0</v>
      </c>
      <c r="S38" s="85">
        <f ca="1">IF(S$4&lt;&gt;"",IF(SUMPRODUCT((S$4&gt;=Leave[depart])*(S$4&lt;Leave[retour])*($A36=Leave[Agents])),0,nbHeures($A36,S$4,2)),"")</f>
        <v>0</v>
      </c>
      <c r="T38" s="85">
        <f ca="1">IF(T$4&lt;&gt;"",IF(SUMPRODUCT((T$4&gt;=Leave[depart])*(T$4&lt;Leave[retour])*($A36=Leave[Agents])),0,nbHeures($A36,T$4,2)),"")</f>
        <v>0</v>
      </c>
      <c r="U38" s="85">
        <f ca="1">IF(U$4&lt;&gt;"",IF(SUMPRODUCT((U$4&gt;=Leave[depart])*(U$4&lt;Leave[retour])*($A36=Leave[Agents])),0,nbHeures($A36,U$4,2)),"")</f>
        <v>0</v>
      </c>
      <c r="V38" s="85">
        <f ca="1">IF(V$4&lt;&gt;"",IF(SUMPRODUCT((V$4&gt;=Leave[depart])*(V$4&lt;Leave[retour])*($A36=Leave[Agents])),0,nbHeures($A36,V$4,2)),"")</f>
        <v>0</v>
      </c>
      <c r="W38" s="85">
        <f ca="1">IF(W$4&lt;&gt;"",IF(SUMPRODUCT((W$4&gt;=Leave[depart])*(W$4&lt;Leave[retour])*($A36=Leave[Agents])),0,nbHeures($A36,W$4,2)),"")</f>
        <v>0</v>
      </c>
      <c r="X38" s="85">
        <f ca="1">IF(X$4&lt;&gt;"",IF(SUMPRODUCT((X$4&gt;=Leave[depart])*(X$4&lt;Leave[retour])*($A36=Leave[Agents])),0,nbHeures($A36,X$4,2)),"")</f>
        <v>0</v>
      </c>
      <c r="Y38" s="85">
        <f ca="1">IF(Y$4&lt;&gt;"",IF(SUMPRODUCT((Y$4&gt;=Leave[depart])*(Y$4&lt;Leave[retour])*($A36=Leave[Agents])),0,nbHeures($A36,Y$4,2)),"")</f>
        <v>0</v>
      </c>
      <c r="Z38" s="85">
        <f ca="1">IF(Z$4&lt;&gt;"",IF(SUMPRODUCT((Z$4&gt;=Leave[depart])*(Z$4&lt;Leave[retour])*($A36=Leave[Agents])),0,nbHeures($A36,Z$4,2)),"")</f>
        <v>0</v>
      </c>
      <c r="AA38" s="85">
        <f ca="1">IF(AA$4&lt;&gt;"",IF(SUMPRODUCT((AA$4&gt;=Leave[depart])*(AA$4&lt;Leave[retour])*($A36=Leave[Agents])),0,nbHeures($A36,AA$4,2)),"")</f>
        <v>0</v>
      </c>
      <c r="AB38" s="85">
        <f ca="1">IF(AB$4&lt;&gt;"",IF(SUMPRODUCT((AB$4&gt;=Leave[depart])*(AB$4&lt;Leave[retour])*($A36=Leave[Agents])),0,nbHeures($A36,AB$4,2)),"")</f>
        <v>0</v>
      </c>
      <c r="AC38" s="85">
        <f ca="1">IF(AC$4&lt;&gt;"",IF(SUMPRODUCT((AC$4&gt;=Leave[depart])*(AC$4&lt;Leave[retour])*($A36=Leave[Agents])),0,nbHeures($A36,AC$4,2)),"")</f>
        <v>0</v>
      </c>
      <c r="AD38" s="85">
        <f ca="1">IF(AD$4&lt;&gt;"",IF(SUMPRODUCT((AD$4&gt;=Leave[depart])*(AD$4&lt;Leave[retour])*($A36=Leave[Agents])),0,nbHeures($A36,AD$4,2)),"")</f>
        <v>0</v>
      </c>
      <c r="AE38" s="85">
        <f ca="1">IF(AE$4&lt;&gt;"",IF(SUMPRODUCT((AE$4&gt;=Leave[depart])*(AE$4&lt;Leave[retour])*($A36=Leave[Agents])),0,nbHeures($A36,AE$4,2)),"")</f>
        <v>0</v>
      </c>
      <c r="AF38" s="85">
        <f ca="1">IF(AF$4&lt;&gt;"",IF(SUMPRODUCT((AF$4&gt;=Leave[depart])*(AF$4&lt;Leave[retour])*($A36=Leave[Agents])),0,nbHeures($A36,AF$4,2)),"")</f>
        <v>0</v>
      </c>
      <c r="AG38" s="85">
        <f ca="1">IF(AG$4&lt;&gt;"",IF(SUMPRODUCT((AG$4&gt;=Leave[depart])*(AG$4&lt;Leave[retour])*($A36=Leave[Agents])),0,nbHeures($A36,AG$4,2)),"")</f>
        <v>0</v>
      </c>
      <c r="AH38" s="97">
        <f t="shared" ref="AH38:AH40" ca="1" si="6">SUM(C38:AG38)</f>
        <v>0</v>
      </c>
      <c r="AI38" s="97">
        <f ca="1">AH38</f>
        <v>0</v>
      </c>
      <c r="AJ38" s="110"/>
    </row>
    <row r="39" spans="1:36" x14ac:dyDescent="0.25">
      <c r="A39" s="144" t="s">
        <v>70</v>
      </c>
      <c r="B39" s="124"/>
      <c r="C39" s="111">
        <f ca="1">IF(ISERROR(MATCH(C$4,Days_off[#Data],0)),0,C37)</f>
        <v>0</v>
      </c>
      <c r="D39" s="86">
        <f>IF(ISERROR(MATCH(D$4,Days_off[#Data],0)),0,D37)</f>
        <v>0</v>
      </c>
      <c r="E39" s="86">
        <f>IF(ISERROR(MATCH(E$4,Days_off[#Data],0)),0,E37)</f>
        <v>0</v>
      </c>
      <c r="F39" s="86">
        <f>IF(ISERROR(MATCH(F$4,Days_off[#Data],0)),0,F37)</f>
        <v>0</v>
      </c>
      <c r="G39" s="86">
        <f>IF(ISERROR(MATCH(G$4,Days_off[#Data],0)),0,G37)</f>
        <v>0</v>
      </c>
      <c r="H39" s="86">
        <f>IF(ISERROR(MATCH(H$4,Days_off[#Data],0)),0,H37)</f>
        <v>0</v>
      </c>
      <c r="I39" s="86">
        <f>IF(ISERROR(MATCH(I$4,Days_off[#Data],0)),0,I37)</f>
        <v>0</v>
      </c>
      <c r="J39" s="86">
        <f>IF(ISERROR(MATCH(J$4,Days_off[#Data],0)),0,J37)</f>
        <v>0</v>
      </c>
      <c r="K39" s="86">
        <f>IF(ISERROR(MATCH(K$4,Days_off[#Data],0)),0,K37)</f>
        <v>0</v>
      </c>
      <c r="L39" s="86">
        <f>IF(ISERROR(MATCH(L$4,Days_off[#Data],0)),0,L37)</f>
        <v>0</v>
      </c>
      <c r="M39" s="86">
        <f>IF(ISERROR(MATCH(M$4,Days_off[#Data],0)),0,M37)</f>
        <v>0</v>
      </c>
      <c r="N39" s="86">
        <f>IF(ISERROR(MATCH(N$4,Days_off[#Data],0)),0,N37)</f>
        <v>0</v>
      </c>
      <c r="O39" s="86">
        <f>IF(ISERROR(MATCH(O$4,Days_off[#Data],0)),0,O37)</f>
        <v>0</v>
      </c>
      <c r="P39" s="86">
        <f>IF(ISERROR(MATCH(P$4,Days_off[#Data],0)),0,P37)</f>
        <v>0</v>
      </c>
      <c r="Q39" s="86">
        <f>IF(ISERROR(MATCH(Q$4,Days_off[#Data],0)),0,Q37)</f>
        <v>0</v>
      </c>
      <c r="R39" s="86">
        <f>IF(ISERROR(MATCH(R$4,Days_off[#Data],0)),0,R37)</f>
        <v>0</v>
      </c>
      <c r="S39" s="86">
        <f>IF(ISERROR(MATCH(S$4,Days_off[#Data],0)),0,S37)</f>
        <v>0</v>
      </c>
      <c r="T39" s="86">
        <f>IF(ISERROR(MATCH(T$4,Days_off[#Data],0)),0,T37)</f>
        <v>0</v>
      </c>
      <c r="U39" s="86">
        <f>IF(ISERROR(MATCH(U$4,Days_off[#Data],0)),0,U37)</f>
        <v>0</v>
      </c>
      <c r="V39" s="86">
        <f ca="1">IF(ISERROR(MATCH(V$4,Days_off[#Data],0)),0,V37)</f>
        <v>0</v>
      </c>
      <c r="W39" s="86">
        <f>IF(ISERROR(MATCH(W$4,Days_off[#Data],0)),0,W37)</f>
        <v>0</v>
      </c>
      <c r="X39" s="86">
        <f>IF(ISERROR(MATCH(X$4,Days_off[#Data],0)),0,X37)</f>
        <v>0</v>
      </c>
      <c r="Y39" s="86">
        <f>IF(ISERROR(MATCH(Y$4,Days_off[#Data],0)),0,Y37)</f>
        <v>0</v>
      </c>
      <c r="Z39" s="86">
        <f>IF(ISERROR(MATCH(Z$4,Days_off[#Data],0)),0,Z37)</f>
        <v>0</v>
      </c>
      <c r="AA39" s="86">
        <f>IF(ISERROR(MATCH(AA$4,Days_off[#Data],0)),0,AA37)</f>
        <v>0</v>
      </c>
      <c r="AB39" s="86">
        <f>IF(ISERROR(MATCH(AB$4,Days_off[#Data],0)),0,AB37)</f>
        <v>0</v>
      </c>
      <c r="AC39" s="86">
        <f>IF(ISERROR(MATCH(AC$4,Days_off[#Data],0)),0,AC37)</f>
        <v>0</v>
      </c>
      <c r="AD39" s="86">
        <f>IF(ISERROR(MATCH(AD$4,Days_off[#Data],0)),0,AD37)</f>
        <v>0</v>
      </c>
      <c r="AE39" s="86">
        <f>IF(ISERROR(MATCH(AE$4,Days_off[#Data],0)),0,AE37)</f>
        <v>0</v>
      </c>
      <c r="AF39" s="86">
        <f>IF(ISERROR(MATCH(AF$4,Days_off[#Data],0)),0,AF37)</f>
        <v>0</v>
      </c>
      <c r="AG39" s="86">
        <f>IF(ISERROR(MATCH(AG$4,Days_off[#Data],0)),0,AG37)</f>
        <v>0</v>
      </c>
      <c r="AH39" s="96">
        <f t="shared" ca="1" si="6"/>
        <v>0</v>
      </c>
      <c r="AI39" s="96"/>
      <c r="AJ39" s="112">
        <f ca="1">AH39</f>
        <v>0</v>
      </c>
    </row>
    <row r="40" spans="1:36" x14ac:dyDescent="0.25">
      <c r="A40" s="144" t="s">
        <v>71</v>
      </c>
      <c r="B40" s="125"/>
      <c r="C40" s="113">
        <f ca="1">IF(ISERROR(MATCH(C$4,Days_off[#Data],0)),0,C38)</f>
        <v>0</v>
      </c>
      <c r="D40" s="87">
        <f>IF(ISERROR(MATCH(D$4,Days_off[#Data],0)),0,D38)</f>
        <v>0</v>
      </c>
      <c r="E40" s="87">
        <f>IF(ISERROR(MATCH(E$4,Days_off[#Data],0)),0,E38)</f>
        <v>0</v>
      </c>
      <c r="F40" s="87">
        <f>IF(ISERROR(MATCH(F$4,Days_off[#Data],0)),0,F38)</f>
        <v>0</v>
      </c>
      <c r="G40" s="87">
        <f>IF(ISERROR(MATCH(G$4,Days_off[#Data],0)),0,G38)</f>
        <v>0</v>
      </c>
      <c r="H40" s="87">
        <f>IF(ISERROR(MATCH(H$4,Days_off[#Data],0)),0,H38)</f>
        <v>0</v>
      </c>
      <c r="I40" s="87">
        <f>IF(ISERROR(MATCH(I$4,Days_off[#Data],0)),0,I38)</f>
        <v>0</v>
      </c>
      <c r="J40" s="87">
        <f>IF(ISERROR(MATCH(J$4,Days_off[#Data],0)),0,J38)</f>
        <v>0</v>
      </c>
      <c r="K40" s="87">
        <f>IF(ISERROR(MATCH(K$4,Days_off[#Data],0)),0,K38)</f>
        <v>0</v>
      </c>
      <c r="L40" s="87">
        <f>IF(ISERROR(MATCH(L$4,Days_off[#Data],0)),0,L38)</f>
        <v>0</v>
      </c>
      <c r="M40" s="87">
        <f>IF(ISERROR(MATCH(M$4,Days_off[#Data],0)),0,M38)</f>
        <v>0</v>
      </c>
      <c r="N40" s="87">
        <f>IF(ISERROR(MATCH(N$4,Days_off[#Data],0)),0,N38)</f>
        <v>0</v>
      </c>
      <c r="O40" s="87">
        <f>IF(ISERROR(MATCH(O$4,Days_off[#Data],0)),0,O38)</f>
        <v>0</v>
      </c>
      <c r="P40" s="87">
        <f>IF(ISERROR(MATCH(P$4,Days_off[#Data],0)),0,P38)</f>
        <v>0</v>
      </c>
      <c r="Q40" s="87">
        <f>IF(ISERROR(MATCH(Q$4,Days_off[#Data],0)),0,Q38)</f>
        <v>0</v>
      </c>
      <c r="R40" s="87">
        <f>IF(ISERROR(MATCH(R$4,Days_off[#Data],0)),0,R38)</f>
        <v>0</v>
      </c>
      <c r="S40" s="87">
        <f>IF(ISERROR(MATCH(S$4,Days_off[#Data],0)),0,S38)</f>
        <v>0</v>
      </c>
      <c r="T40" s="87">
        <f>IF(ISERROR(MATCH(T$4,Days_off[#Data],0)),0,T38)</f>
        <v>0</v>
      </c>
      <c r="U40" s="87">
        <f>IF(ISERROR(MATCH(U$4,Days_off[#Data],0)),0,U38)</f>
        <v>0</v>
      </c>
      <c r="V40" s="87">
        <f ca="1">IF(ISERROR(MATCH(V$4,Days_off[#Data],0)),0,V38)</f>
        <v>0</v>
      </c>
      <c r="W40" s="87">
        <f>IF(ISERROR(MATCH(W$4,Days_off[#Data],0)),0,W38)</f>
        <v>0</v>
      </c>
      <c r="X40" s="87">
        <f>IF(ISERROR(MATCH(X$4,Days_off[#Data],0)),0,X38)</f>
        <v>0</v>
      </c>
      <c r="Y40" s="87">
        <f>IF(ISERROR(MATCH(Y$4,Days_off[#Data],0)),0,Y38)</f>
        <v>0</v>
      </c>
      <c r="Z40" s="87">
        <f>IF(ISERROR(MATCH(Z$4,Days_off[#Data],0)),0,Z38)</f>
        <v>0</v>
      </c>
      <c r="AA40" s="87">
        <f>IF(ISERROR(MATCH(AA$4,Days_off[#Data],0)),0,AA38)</f>
        <v>0</v>
      </c>
      <c r="AB40" s="87">
        <f>IF(ISERROR(MATCH(AB$4,Days_off[#Data],0)),0,AB38)</f>
        <v>0</v>
      </c>
      <c r="AC40" s="87">
        <f>IF(ISERROR(MATCH(AC$4,Days_off[#Data],0)),0,AC38)</f>
        <v>0</v>
      </c>
      <c r="AD40" s="87">
        <f>IF(ISERROR(MATCH(AD$4,Days_off[#Data],0)),0,AD38)</f>
        <v>0</v>
      </c>
      <c r="AE40" s="87">
        <f>IF(ISERROR(MATCH(AE$4,Days_off[#Data],0)),0,AE38)</f>
        <v>0</v>
      </c>
      <c r="AF40" s="87">
        <f>IF(ISERROR(MATCH(AF$4,Days_off[#Data],0)),0,AF38)</f>
        <v>0</v>
      </c>
      <c r="AG40" s="87">
        <f>IF(ISERROR(MATCH(AG$4,Days_off[#Data],0)),0,AG38)</f>
        <v>0</v>
      </c>
      <c r="AH40" s="97">
        <f t="shared" ca="1" si="6"/>
        <v>0</v>
      </c>
      <c r="AI40" s="97">
        <f ca="1">AH40</f>
        <v>0</v>
      </c>
      <c r="AJ40" s="110"/>
    </row>
    <row r="41" spans="1:36" ht="15.75" thickBot="1" x14ac:dyDescent="0.3">
      <c r="A41" s="144" t="s">
        <v>72</v>
      </c>
      <c r="B41" s="124"/>
      <c r="C41" s="114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6"/>
      <c r="AI41" s="116"/>
      <c r="AJ41" s="117"/>
    </row>
    <row r="42" spans="1:36" x14ac:dyDescent="0.25">
      <c r="A42" s="126"/>
      <c r="AH42" s="88"/>
    </row>
    <row r="43" spans="1:36" ht="15.75" thickBot="1" x14ac:dyDescent="0.3">
      <c r="A43" s="126"/>
      <c r="B43" s="123"/>
      <c r="C43" s="98"/>
      <c r="D43" s="99"/>
      <c r="E43" s="99"/>
      <c r="F43" s="100"/>
      <c r="G43" s="99"/>
      <c r="H43" s="98"/>
      <c r="I43" s="98"/>
      <c r="J43" s="98"/>
      <c r="K43" s="101"/>
      <c r="L43" s="98"/>
      <c r="M43" s="98"/>
      <c r="N43" s="102"/>
      <c r="O43" s="98"/>
      <c r="P43" s="98"/>
      <c r="Q43" s="98"/>
      <c r="R43" s="98"/>
      <c r="S43" s="98"/>
      <c r="T43" s="102"/>
      <c r="U43" s="102"/>
      <c r="V43" s="98"/>
      <c r="W43" s="98"/>
      <c r="X43" s="98"/>
      <c r="Y43" s="98"/>
      <c r="Z43" s="98"/>
      <c r="AA43" s="102"/>
      <c r="AB43" s="98"/>
      <c r="AC43" s="98"/>
      <c r="AD43" s="98"/>
      <c r="AE43" s="98"/>
      <c r="AF43" s="99"/>
      <c r="AG43" s="98"/>
      <c r="AH43" s="103"/>
      <c r="AI43" s="103"/>
      <c r="AJ43" s="104"/>
    </row>
    <row r="44" spans="1:36" x14ac:dyDescent="0.25">
      <c r="A44" s="144" t="s">
        <v>68</v>
      </c>
      <c r="B44" s="124"/>
      <c r="C44" s="105">
        <f ca="1">IF(C$4&lt;&gt;"",IF(SUMPRODUCT((C$4&gt;=Leave[depart])*(C$4&lt;Leave[retour])*($A43=Leave[Agents])),0,nbHeures($A43,C$4,1)),"")</f>
        <v>0</v>
      </c>
      <c r="D44" s="106">
        <f ca="1">IF(D$4&lt;&gt;"",IF(SUMPRODUCT((D$4&gt;=Leave[depart])*(D$4&lt;Leave[retour])*($A43=Leave[Agents])),0,nbHeures($A43,D$4,1)),"")</f>
        <v>0</v>
      </c>
      <c r="E44" s="106">
        <f ca="1">IF(E$4&lt;&gt;"",IF(SUMPRODUCT((E$4&gt;=Leave[depart])*(E$4&lt;Leave[retour])*($A43=Leave[Agents])),0,nbHeures($A43,E$4,1)),"")</f>
        <v>0</v>
      </c>
      <c r="F44" s="106">
        <f ca="1">IF(F$4&lt;&gt;"",IF(SUMPRODUCT((F$4&gt;=Leave[depart])*(F$4&lt;Leave[retour])*($A43=Leave[Agents])),0,nbHeures($A43,F$4,1)),"")</f>
        <v>0</v>
      </c>
      <c r="G44" s="106">
        <f ca="1">IF(G$4&lt;&gt;"",IF(SUMPRODUCT((G$4&gt;=Leave[depart])*(G$4&lt;Leave[retour])*($A43=Leave[Agents])),0,nbHeures($A43,G$4,1)),"")</f>
        <v>0</v>
      </c>
      <c r="H44" s="106">
        <f ca="1">IF(H$4&lt;&gt;"",IF(SUMPRODUCT((H$4&gt;=Leave[depart])*(H$4&lt;Leave[retour])*($A43=Leave[Agents])),0,nbHeures($A43,H$4,1)),"")</f>
        <v>0</v>
      </c>
      <c r="I44" s="106">
        <f ca="1">IF(I$4&lt;&gt;"",IF(SUMPRODUCT((I$4&gt;=Leave[depart])*(I$4&lt;Leave[retour])*($A43=Leave[Agents])),0,nbHeures($A43,I$4,1)),"")</f>
        <v>0</v>
      </c>
      <c r="J44" s="106">
        <f ca="1">IF(J$4&lt;&gt;"",IF(SUMPRODUCT((J$4&gt;=Leave[depart])*(J$4&lt;Leave[retour])*($A43=Leave[Agents])),0,nbHeures($A43,J$4,1)),"")</f>
        <v>0</v>
      </c>
      <c r="K44" s="106">
        <f ca="1">IF(K$4&lt;&gt;"",IF(SUMPRODUCT((K$4&gt;=Leave[depart])*(K$4&lt;Leave[retour])*($A43=Leave[Agents])),0,nbHeures($A43,K$4,1)),"")</f>
        <v>0</v>
      </c>
      <c r="L44" s="106">
        <f ca="1">IF(L$4&lt;&gt;"",IF(SUMPRODUCT((L$4&gt;=Leave[depart])*(L$4&lt;Leave[retour])*($A43=Leave[Agents])),0,nbHeures($A43,L$4,1)),"")</f>
        <v>0</v>
      </c>
      <c r="M44" s="106">
        <f ca="1">IF(M$4&lt;&gt;"",IF(SUMPRODUCT((M$4&gt;=Leave[depart])*(M$4&lt;Leave[retour])*($A43=Leave[Agents])),0,nbHeures($A43,M$4,1)),"")</f>
        <v>0</v>
      </c>
      <c r="N44" s="106">
        <f ca="1">IF(N$4&lt;&gt;"",IF(SUMPRODUCT((N$4&gt;=Leave[depart])*(N$4&lt;Leave[retour])*($A43=Leave[Agents])),0,nbHeures($A43,N$4,1)),"")</f>
        <v>0</v>
      </c>
      <c r="O44" s="106">
        <f ca="1">IF(O$4&lt;&gt;"",IF(SUMPRODUCT((O$4&gt;=Leave[depart])*(O$4&lt;Leave[retour])*($A43=Leave[Agents])),0,nbHeures($A43,O$4,1)),"")</f>
        <v>0</v>
      </c>
      <c r="P44" s="106">
        <f ca="1">IF(P$4&lt;&gt;"",IF(SUMPRODUCT((P$4&gt;=Leave[depart])*(P$4&lt;Leave[retour])*($A43=Leave[Agents])),0,nbHeures($A43,P$4,1)),"")</f>
        <v>0</v>
      </c>
      <c r="Q44" s="106">
        <f ca="1">IF(Q$4&lt;&gt;"",IF(SUMPRODUCT((Q$4&gt;=Leave[depart])*(Q$4&lt;Leave[retour])*($A43=Leave[Agents])),0,nbHeures($A43,Q$4,1)),"")</f>
        <v>0</v>
      </c>
      <c r="R44" s="106">
        <f ca="1">IF(R$4&lt;&gt;"",IF(SUMPRODUCT((R$4&gt;=Leave[depart])*(R$4&lt;Leave[retour])*($A43=Leave[Agents])),0,nbHeures($A43,R$4,1)),"")</f>
        <v>0</v>
      </c>
      <c r="S44" s="106">
        <f ca="1">IF(S$4&lt;&gt;"",IF(SUMPRODUCT((S$4&gt;=Leave[depart])*(S$4&lt;Leave[retour])*($A43=Leave[Agents])),0,nbHeures($A43,S$4,1)),"")</f>
        <v>0</v>
      </c>
      <c r="T44" s="106">
        <f ca="1">IF(T$4&lt;&gt;"",IF(SUMPRODUCT((T$4&gt;=Leave[depart])*(T$4&lt;Leave[retour])*($A43=Leave[Agents])),0,nbHeures($A43,T$4,1)),"")</f>
        <v>0</v>
      </c>
      <c r="U44" s="106">
        <f ca="1">IF(U$4&lt;&gt;"",IF(SUMPRODUCT((U$4&gt;=Leave[depart])*(U$4&lt;Leave[retour])*($A43=Leave[Agents])),0,nbHeures($A43,U$4,1)),"")</f>
        <v>0</v>
      </c>
      <c r="V44" s="106">
        <f ca="1">IF(V$4&lt;&gt;"",IF(SUMPRODUCT((V$4&gt;=Leave[depart])*(V$4&lt;Leave[retour])*($A43=Leave[Agents])),0,nbHeures($A43,V$4,1)),"")</f>
        <v>0</v>
      </c>
      <c r="W44" s="106">
        <f ca="1">IF(W$4&lt;&gt;"",IF(SUMPRODUCT((W$4&gt;=Leave[depart])*(W$4&lt;Leave[retour])*($A43=Leave[Agents])),0,nbHeures($A43,W$4,1)),"")</f>
        <v>0</v>
      </c>
      <c r="X44" s="106">
        <f ca="1">IF(X$4&lt;&gt;"",IF(SUMPRODUCT((X$4&gt;=Leave[depart])*(X$4&lt;Leave[retour])*($A43=Leave[Agents])),0,nbHeures($A43,X$4,1)),"")</f>
        <v>0</v>
      </c>
      <c r="Y44" s="106">
        <f ca="1">IF(Y$4&lt;&gt;"",IF(SUMPRODUCT((Y$4&gt;=Leave[depart])*(Y$4&lt;Leave[retour])*($A43=Leave[Agents])),0,nbHeures($A43,Y$4,1)),"")</f>
        <v>0</v>
      </c>
      <c r="Z44" s="106">
        <f ca="1">IF(Z$4&lt;&gt;"",IF(SUMPRODUCT((Z$4&gt;=Leave[depart])*(Z$4&lt;Leave[retour])*($A43=Leave[Agents])),0,nbHeures($A43,Z$4,1)),"")</f>
        <v>0</v>
      </c>
      <c r="AA44" s="106">
        <f ca="1">IF(AA$4&lt;&gt;"",IF(SUMPRODUCT((AA$4&gt;=Leave[depart])*(AA$4&lt;Leave[retour])*($A43=Leave[Agents])),0,nbHeures($A43,AA$4,1)),"")</f>
        <v>0</v>
      </c>
      <c r="AB44" s="106">
        <f ca="1">IF(AB$4&lt;&gt;"",IF(SUMPRODUCT((AB$4&gt;=Leave[depart])*(AB$4&lt;Leave[retour])*($A43=Leave[Agents])),0,nbHeures($A43,AB$4,1)),"")</f>
        <v>0</v>
      </c>
      <c r="AC44" s="106">
        <f ca="1">IF(AC$4&lt;&gt;"",IF(SUMPRODUCT((AC$4&gt;=Leave[depart])*(AC$4&lt;Leave[retour])*($A43=Leave[Agents])),0,nbHeures($A43,AC$4,1)),"")</f>
        <v>0</v>
      </c>
      <c r="AD44" s="106">
        <f ca="1">IF(AD$4&lt;&gt;"",IF(SUMPRODUCT((AD$4&gt;=Leave[depart])*(AD$4&lt;Leave[retour])*($A43=Leave[Agents])),0,nbHeures($A43,AD$4,1)),"")</f>
        <v>0</v>
      </c>
      <c r="AE44" s="106">
        <f ca="1">IF(AE$4&lt;&gt;"",IF(SUMPRODUCT((AE$4&gt;=Leave[depart])*(AE$4&lt;Leave[retour])*($A43=Leave[Agents])),0,nbHeures($A43,AE$4,1)),"")</f>
        <v>0</v>
      </c>
      <c r="AF44" s="106">
        <f ca="1">IF(AF$4&lt;&gt;"",IF(SUMPRODUCT((AF$4&gt;=Leave[depart])*(AF$4&lt;Leave[retour])*($A43=Leave[Agents])),0,nbHeures($A43,AF$4,1)),"")</f>
        <v>0</v>
      </c>
      <c r="AG44" s="106">
        <f ca="1">IF(AG$4&lt;&gt;"",IF(SUMPRODUCT((AG$4&gt;=Leave[depart])*(AG$4&lt;Leave[retour])*($A43=Leave[Agents])),0,nbHeures($A43,AG$4,1)),"")</f>
        <v>0</v>
      </c>
      <c r="AH44" s="107">
        <f ca="1">SUM(C44:AG44)</f>
        <v>0</v>
      </c>
      <c r="AI44" s="107"/>
      <c r="AJ44" s="108"/>
    </row>
    <row r="45" spans="1:36" x14ac:dyDescent="0.25">
      <c r="A45" s="144" t="s">
        <v>69</v>
      </c>
      <c r="B45" s="125"/>
      <c r="C45" s="109">
        <f ca="1">IF(C$4&lt;&gt;"",IF(SUMPRODUCT((C$4&gt;=Leave[depart])*(C$4&lt;Leave[retour])*($A43=Leave[Agents])),0,nbHeures($A43,C$4,2)),"")</f>
        <v>0</v>
      </c>
      <c r="D45" s="85">
        <f ca="1">IF(D$4&lt;&gt;"",IF(SUMPRODUCT((D$4&gt;=Leave[depart])*(D$4&lt;Leave[retour])*($A43=Leave[Agents])),0,nbHeures($A43,D$4,2)),"")</f>
        <v>0</v>
      </c>
      <c r="E45" s="85">
        <f ca="1">IF(E$4&lt;&gt;"",IF(SUMPRODUCT((E$4&gt;=Leave[depart])*(E$4&lt;Leave[retour])*($A43=Leave[Agents])),0,nbHeures($A43,E$4,2)),"")</f>
        <v>0</v>
      </c>
      <c r="F45" s="85">
        <f ca="1">IF(F$4&lt;&gt;"",IF(SUMPRODUCT((F$4&gt;=Leave[depart])*(F$4&lt;Leave[retour])*($A43=Leave[Agents])),0,nbHeures($A43,F$4,2)),"")</f>
        <v>0</v>
      </c>
      <c r="G45" s="85">
        <f ca="1">IF(G$4&lt;&gt;"",IF(SUMPRODUCT((G$4&gt;=Leave[depart])*(G$4&lt;Leave[retour])*($A43=Leave[Agents])),0,nbHeures($A43,G$4,2)),"")</f>
        <v>0</v>
      </c>
      <c r="H45" s="85">
        <f ca="1">IF(H$4&lt;&gt;"",IF(SUMPRODUCT((H$4&gt;=Leave[depart])*(H$4&lt;Leave[retour])*($A43=Leave[Agents])),0,nbHeures($A43,H$4,2)),"")</f>
        <v>0</v>
      </c>
      <c r="I45" s="85">
        <f ca="1">IF(I$4&lt;&gt;"",IF(SUMPRODUCT((I$4&gt;=Leave[depart])*(I$4&lt;Leave[retour])*($A43=Leave[Agents])),0,nbHeures($A43,I$4,2)),"")</f>
        <v>0</v>
      </c>
      <c r="J45" s="85">
        <f ca="1">IF(J$4&lt;&gt;"",IF(SUMPRODUCT((J$4&gt;=Leave[depart])*(J$4&lt;Leave[retour])*($A43=Leave[Agents])),0,nbHeures($A43,J$4,2)),"")</f>
        <v>0</v>
      </c>
      <c r="K45" s="85">
        <f ca="1">IF(K$4&lt;&gt;"",IF(SUMPRODUCT((K$4&gt;=Leave[depart])*(K$4&lt;Leave[retour])*($A43=Leave[Agents])),0,nbHeures($A43,K$4,2)),"")</f>
        <v>0</v>
      </c>
      <c r="L45" s="85">
        <f ca="1">IF(L$4&lt;&gt;"",IF(SUMPRODUCT((L$4&gt;=Leave[depart])*(L$4&lt;Leave[retour])*($A43=Leave[Agents])),0,nbHeures($A43,L$4,2)),"")</f>
        <v>0</v>
      </c>
      <c r="M45" s="85">
        <f ca="1">IF(M$4&lt;&gt;"",IF(SUMPRODUCT((M$4&gt;=Leave[depart])*(M$4&lt;Leave[retour])*($A43=Leave[Agents])),0,nbHeures($A43,M$4,2)),"")</f>
        <v>0</v>
      </c>
      <c r="N45" s="85">
        <f ca="1">IF(N$4&lt;&gt;"",IF(SUMPRODUCT((N$4&gt;=Leave[depart])*(N$4&lt;Leave[retour])*($A43=Leave[Agents])),0,nbHeures($A43,N$4,2)),"")</f>
        <v>0</v>
      </c>
      <c r="O45" s="85">
        <f ca="1">IF(O$4&lt;&gt;"",IF(SUMPRODUCT((O$4&gt;=Leave[depart])*(O$4&lt;Leave[retour])*($A43=Leave[Agents])),0,nbHeures($A43,O$4,2)),"")</f>
        <v>0</v>
      </c>
      <c r="P45" s="85">
        <f ca="1">IF(P$4&lt;&gt;"",IF(SUMPRODUCT((P$4&gt;=Leave[depart])*(P$4&lt;Leave[retour])*($A43=Leave[Agents])),0,nbHeures($A43,P$4,2)),"")</f>
        <v>0</v>
      </c>
      <c r="Q45" s="85">
        <f ca="1">IF(Q$4&lt;&gt;"",IF(SUMPRODUCT((Q$4&gt;=Leave[depart])*(Q$4&lt;Leave[retour])*($A43=Leave[Agents])),0,nbHeures($A43,Q$4,2)),"")</f>
        <v>0</v>
      </c>
      <c r="R45" s="85">
        <f ca="1">IF(R$4&lt;&gt;"",IF(SUMPRODUCT((R$4&gt;=Leave[depart])*(R$4&lt;Leave[retour])*($A43=Leave[Agents])),0,nbHeures($A43,R$4,2)),"")</f>
        <v>0</v>
      </c>
      <c r="S45" s="85">
        <f ca="1">IF(S$4&lt;&gt;"",IF(SUMPRODUCT((S$4&gt;=Leave[depart])*(S$4&lt;Leave[retour])*($A43=Leave[Agents])),0,nbHeures($A43,S$4,2)),"")</f>
        <v>0</v>
      </c>
      <c r="T45" s="85">
        <f ca="1">IF(T$4&lt;&gt;"",IF(SUMPRODUCT((T$4&gt;=Leave[depart])*(T$4&lt;Leave[retour])*($A43=Leave[Agents])),0,nbHeures($A43,T$4,2)),"")</f>
        <v>0</v>
      </c>
      <c r="U45" s="85">
        <f ca="1">IF(U$4&lt;&gt;"",IF(SUMPRODUCT((U$4&gt;=Leave[depart])*(U$4&lt;Leave[retour])*($A43=Leave[Agents])),0,nbHeures($A43,U$4,2)),"")</f>
        <v>0</v>
      </c>
      <c r="V45" s="85">
        <f ca="1">IF(V$4&lt;&gt;"",IF(SUMPRODUCT((V$4&gt;=Leave[depart])*(V$4&lt;Leave[retour])*($A43=Leave[Agents])),0,nbHeures($A43,V$4,2)),"")</f>
        <v>0</v>
      </c>
      <c r="W45" s="85">
        <f ca="1">IF(W$4&lt;&gt;"",IF(SUMPRODUCT((W$4&gt;=Leave[depart])*(W$4&lt;Leave[retour])*($A43=Leave[Agents])),0,nbHeures($A43,W$4,2)),"")</f>
        <v>0</v>
      </c>
      <c r="X45" s="85">
        <f ca="1">IF(X$4&lt;&gt;"",IF(SUMPRODUCT((X$4&gt;=Leave[depart])*(X$4&lt;Leave[retour])*($A43=Leave[Agents])),0,nbHeures($A43,X$4,2)),"")</f>
        <v>0</v>
      </c>
      <c r="Y45" s="85">
        <f ca="1">IF(Y$4&lt;&gt;"",IF(SUMPRODUCT((Y$4&gt;=Leave[depart])*(Y$4&lt;Leave[retour])*($A43=Leave[Agents])),0,nbHeures($A43,Y$4,2)),"")</f>
        <v>0</v>
      </c>
      <c r="Z45" s="85">
        <f ca="1">IF(Z$4&lt;&gt;"",IF(SUMPRODUCT((Z$4&gt;=Leave[depart])*(Z$4&lt;Leave[retour])*($A43=Leave[Agents])),0,nbHeures($A43,Z$4,2)),"")</f>
        <v>0</v>
      </c>
      <c r="AA45" s="85">
        <f ca="1">IF(AA$4&lt;&gt;"",IF(SUMPRODUCT((AA$4&gt;=Leave[depart])*(AA$4&lt;Leave[retour])*($A43=Leave[Agents])),0,nbHeures($A43,AA$4,2)),"")</f>
        <v>0</v>
      </c>
      <c r="AB45" s="85">
        <f ca="1">IF(AB$4&lt;&gt;"",IF(SUMPRODUCT((AB$4&gt;=Leave[depart])*(AB$4&lt;Leave[retour])*($A43=Leave[Agents])),0,nbHeures($A43,AB$4,2)),"")</f>
        <v>0</v>
      </c>
      <c r="AC45" s="85">
        <f ca="1">IF(AC$4&lt;&gt;"",IF(SUMPRODUCT((AC$4&gt;=Leave[depart])*(AC$4&lt;Leave[retour])*($A43=Leave[Agents])),0,nbHeures($A43,AC$4,2)),"")</f>
        <v>0</v>
      </c>
      <c r="AD45" s="85">
        <f ca="1">IF(AD$4&lt;&gt;"",IF(SUMPRODUCT((AD$4&gt;=Leave[depart])*(AD$4&lt;Leave[retour])*($A43=Leave[Agents])),0,nbHeures($A43,AD$4,2)),"")</f>
        <v>0</v>
      </c>
      <c r="AE45" s="85">
        <f ca="1">IF(AE$4&lt;&gt;"",IF(SUMPRODUCT((AE$4&gt;=Leave[depart])*(AE$4&lt;Leave[retour])*($A43=Leave[Agents])),0,nbHeures($A43,AE$4,2)),"")</f>
        <v>0</v>
      </c>
      <c r="AF45" s="85">
        <f ca="1">IF(AF$4&lt;&gt;"",IF(SUMPRODUCT((AF$4&gt;=Leave[depart])*(AF$4&lt;Leave[retour])*($A43=Leave[Agents])),0,nbHeures($A43,AF$4,2)),"")</f>
        <v>0</v>
      </c>
      <c r="AG45" s="85">
        <f ca="1">IF(AG$4&lt;&gt;"",IF(SUMPRODUCT((AG$4&gt;=Leave[depart])*(AG$4&lt;Leave[retour])*($A43=Leave[Agents])),0,nbHeures($A43,AG$4,2)),"")</f>
        <v>0</v>
      </c>
      <c r="AH45" s="97">
        <f t="shared" ref="AH45:AH47" ca="1" si="7">SUM(C45:AG45)</f>
        <v>0</v>
      </c>
      <c r="AI45" s="97">
        <f ca="1">AH45</f>
        <v>0</v>
      </c>
      <c r="AJ45" s="110"/>
    </row>
    <row r="46" spans="1:36" x14ac:dyDescent="0.25">
      <c r="A46" s="144" t="s">
        <v>70</v>
      </c>
      <c r="B46" s="124"/>
      <c r="C46" s="111">
        <f ca="1">IF(ISERROR(MATCH(C$4,Days_off[#Data],0)),0,C44)</f>
        <v>0</v>
      </c>
      <c r="D46" s="86">
        <f>IF(ISERROR(MATCH(D$4,Days_off[#Data],0)),0,D44)</f>
        <v>0</v>
      </c>
      <c r="E46" s="86">
        <f>IF(ISERROR(MATCH(E$4,Days_off[#Data],0)),0,E44)</f>
        <v>0</v>
      </c>
      <c r="F46" s="86">
        <f>IF(ISERROR(MATCH(F$4,Days_off[#Data],0)),0,F44)</f>
        <v>0</v>
      </c>
      <c r="G46" s="86">
        <f>IF(ISERROR(MATCH(G$4,Days_off[#Data],0)),0,G44)</f>
        <v>0</v>
      </c>
      <c r="H46" s="86">
        <f>IF(ISERROR(MATCH(H$4,Days_off[#Data],0)),0,H44)</f>
        <v>0</v>
      </c>
      <c r="I46" s="86">
        <f>IF(ISERROR(MATCH(I$4,Days_off[#Data],0)),0,I44)</f>
        <v>0</v>
      </c>
      <c r="J46" s="86">
        <f>IF(ISERROR(MATCH(J$4,Days_off[#Data],0)),0,J44)</f>
        <v>0</v>
      </c>
      <c r="K46" s="86">
        <f>IF(ISERROR(MATCH(K$4,Days_off[#Data],0)),0,K44)</f>
        <v>0</v>
      </c>
      <c r="L46" s="86">
        <f>IF(ISERROR(MATCH(L$4,Days_off[#Data],0)),0,L44)</f>
        <v>0</v>
      </c>
      <c r="M46" s="86">
        <f>IF(ISERROR(MATCH(M$4,Days_off[#Data],0)),0,M44)</f>
        <v>0</v>
      </c>
      <c r="N46" s="86">
        <f>IF(ISERROR(MATCH(N$4,Days_off[#Data],0)),0,N44)</f>
        <v>0</v>
      </c>
      <c r="O46" s="86">
        <f>IF(ISERROR(MATCH(O$4,Days_off[#Data],0)),0,O44)</f>
        <v>0</v>
      </c>
      <c r="P46" s="86">
        <f>IF(ISERROR(MATCH(P$4,Days_off[#Data],0)),0,P44)</f>
        <v>0</v>
      </c>
      <c r="Q46" s="86">
        <f>IF(ISERROR(MATCH(Q$4,Days_off[#Data],0)),0,Q44)</f>
        <v>0</v>
      </c>
      <c r="R46" s="86">
        <f>IF(ISERROR(MATCH(R$4,Days_off[#Data],0)),0,R44)</f>
        <v>0</v>
      </c>
      <c r="S46" s="86">
        <f>IF(ISERROR(MATCH(S$4,Days_off[#Data],0)),0,S44)</f>
        <v>0</v>
      </c>
      <c r="T46" s="86">
        <f>IF(ISERROR(MATCH(T$4,Days_off[#Data],0)),0,T44)</f>
        <v>0</v>
      </c>
      <c r="U46" s="86">
        <f>IF(ISERROR(MATCH(U$4,Days_off[#Data],0)),0,U44)</f>
        <v>0</v>
      </c>
      <c r="V46" s="86">
        <f ca="1">IF(ISERROR(MATCH(V$4,Days_off[#Data],0)),0,V44)</f>
        <v>0</v>
      </c>
      <c r="W46" s="86">
        <f>IF(ISERROR(MATCH(W$4,Days_off[#Data],0)),0,W44)</f>
        <v>0</v>
      </c>
      <c r="X46" s="86">
        <f>IF(ISERROR(MATCH(X$4,Days_off[#Data],0)),0,X44)</f>
        <v>0</v>
      </c>
      <c r="Y46" s="86">
        <f>IF(ISERROR(MATCH(Y$4,Days_off[#Data],0)),0,Y44)</f>
        <v>0</v>
      </c>
      <c r="Z46" s="86">
        <f>IF(ISERROR(MATCH(Z$4,Days_off[#Data],0)),0,Z44)</f>
        <v>0</v>
      </c>
      <c r="AA46" s="86">
        <f>IF(ISERROR(MATCH(AA$4,Days_off[#Data],0)),0,AA44)</f>
        <v>0</v>
      </c>
      <c r="AB46" s="86">
        <f>IF(ISERROR(MATCH(AB$4,Days_off[#Data],0)),0,AB44)</f>
        <v>0</v>
      </c>
      <c r="AC46" s="86">
        <f>IF(ISERROR(MATCH(AC$4,Days_off[#Data],0)),0,AC44)</f>
        <v>0</v>
      </c>
      <c r="AD46" s="86">
        <f>IF(ISERROR(MATCH(AD$4,Days_off[#Data],0)),0,AD44)</f>
        <v>0</v>
      </c>
      <c r="AE46" s="86">
        <f>IF(ISERROR(MATCH(AE$4,Days_off[#Data],0)),0,AE44)</f>
        <v>0</v>
      </c>
      <c r="AF46" s="86">
        <f>IF(ISERROR(MATCH(AF$4,Days_off[#Data],0)),0,AF44)</f>
        <v>0</v>
      </c>
      <c r="AG46" s="86">
        <f>IF(ISERROR(MATCH(AG$4,Days_off[#Data],0)),0,AG44)</f>
        <v>0</v>
      </c>
      <c r="AH46" s="96">
        <f t="shared" ca="1" si="7"/>
        <v>0</v>
      </c>
      <c r="AI46" s="96"/>
      <c r="AJ46" s="112">
        <f ca="1">AH46</f>
        <v>0</v>
      </c>
    </row>
    <row r="47" spans="1:36" x14ac:dyDescent="0.25">
      <c r="A47" s="144" t="s">
        <v>71</v>
      </c>
      <c r="B47" s="125"/>
      <c r="C47" s="113">
        <f ca="1">IF(ISERROR(MATCH(C$4,Days_off[#Data],0)),0,C45)</f>
        <v>0</v>
      </c>
      <c r="D47" s="87">
        <f>IF(ISERROR(MATCH(D$4,Days_off[#Data],0)),0,D45)</f>
        <v>0</v>
      </c>
      <c r="E47" s="87">
        <f>IF(ISERROR(MATCH(E$4,Days_off[#Data],0)),0,E45)</f>
        <v>0</v>
      </c>
      <c r="F47" s="87">
        <f>IF(ISERROR(MATCH(F$4,Days_off[#Data],0)),0,F45)</f>
        <v>0</v>
      </c>
      <c r="G47" s="87">
        <f>IF(ISERROR(MATCH(G$4,Days_off[#Data],0)),0,G45)</f>
        <v>0</v>
      </c>
      <c r="H47" s="87">
        <f>IF(ISERROR(MATCH(H$4,Days_off[#Data],0)),0,H45)</f>
        <v>0</v>
      </c>
      <c r="I47" s="87">
        <f>IF(ISERROR(MATCH(I$4,Days_off[#Data],0)),0,I45)</f>
        <v>0</v>
      </c>
      <c r="J47" s="87">
        <f>IF(ISERROR(MATCH(J$4,Days_off[#Data],0)),0,J45)</f>
        <v>0</v>
      </c>
      <c r="K47" s="87">
        <f>IF(ISERROR(MATCH(K$4,Days_off[#Data],0)),0,K45)</f>
        <v>0</v>
      </c>
      <c r="L47" s="87">
        <f>IF(ISERROR(MATCH(L$4,Days_off[#Data],0)),0,L45)</f>
        <v>0</v>
      </c>
      <c r="M47" s="87">
        <f>IF(ISERROR(MATCH(M$4,Days_off[#Data],0)),0,M45)</f>
        <v>0</v>
      </c>
      <c r="N47" s="87">
        <f>IF(ISERROR(MATCH(N$4,Days_off[#Data],0)),0,N45)</f>
        <v>0</v>
      </c>
      <c r="O47" s="87">
        <f>IF(ISERROR(MATCH(O$4,Days_off[#Data],0)),0,O45)</f>
        <v>0</v>
      </c>
      <c r="P47" s="87">
        <f>IF(ISERROR(MATCH(P$4,Days_off[#Data],0)),0,P45)</f>
        <v>0</v>
      </c>
      <c r="Q47" s="87">
        <f>IF(ISERROR(MATCH(Q$4,Days_off[#Data],0)),0,Q45)</f>
        <v>0</v>
      </c>
      <c r="R47" s="87">
        <f>IF(ISERROR(MATCH(R$4,Days_off[#Data],0)),0,R45)</f>
        <v>0</v>
      </c>
      <c r="S47" s="87">
        <f>IF(ISERROR(MATCH(S$4,Days_off[#Data],0)),0,S45)</f>
        <v>0</v>
      </c>
      <c r="T47" s="87">
        <f>IF(ISERROR(MATCH(T$4,Days_off[#Data],0)),0,T45)</f>
        <v>0</v>
      </c>
      <c r="U47" s="87">
        <f>IF(ISERROR(MATCH(U$4,Days_off[#Data],0)),0,U45)</f>
        <v>0</v>
      </c>
      <c r="V47" s="87">
        <f ca="1">IF(ISERROR(MATCH(V$4,Days_off[#Data],0)),0,V45)</f>
        <v>0</v>
      </c>
      <c r="W47" s="87">
        <f>IF(ISERROR(MATCH(W$4,Days_off[#Data],0)),0,W45)</f>
        <v>0</v>
      </c>
      <c r="X47" s="87">
        <f>IF(ISERROR(MATCH(X$4,Days_off[#Data],0)),0,X45)</f>
        <v>0</v>
      </c>
      <c r="Y47" s="87">
        <f>IF(ISERROR(MATCH(Y$4,Days_off[#Data],0)),0,Y45)</f>
        <v>0</v>
      </c>
      <c r="Z47" s="87">
        <f>IF(ISERROR(MATCH(Z$4,Days_off[#Data],0)),0,Z45)</f>
        <v>0</v>
      </c>
      <c r="AA47" s="87">
        <f>IF(ISERROR(MATCH(AA$4,Days_off[#Data],0)),0,AA45)</f>
        <v>0</v>
      </c>
      <c r="AB47" s="87">
        <f>IF(ISERROR(MATCH(AB$4,Days_off[#Data],0)),0,AB45)</f>
        <v>0</v>
      </c>
      <c r="AC47" s="87">
        <f>IF(ISERROR(MATCH(AC$4,Days_off[#Data],0)),0,AC45)</f>
        <v>0</v>
      </c>
      <c r="AD47" s="87">
        <f>IF(ISERROR(MATCH(AD$4,Days_off[#Data],0)),0,AD45)</f>
        <v>0</v>
      </c>
      <c r="AE47" s="87">
        <f>IF(ISERROR(MATCH(AE$4,Days_off[#Data],0)),0,AE45)</f>
        <v>0</v>
      </c>
      <c r="AF47" s="87">
        <f>IF(ISERROR(MATCH(AF$4,Days_off[#Data],0)),0,AF45)</f>
        <v>0</v>
      </c>
      <c r="AG47" s="87">
        <f>IF(ISERROR(MATCH(AG$4,Days_off[#Data],0)),0,AG45)</f>
        <v>0</v>
      </c>
      <c r="AH47" s="97">
        <f t="shared" ca="1" si="7"/>
        <v>0</v>
      </c>
      <c r="AI47" s="97">
        <f ca="1">AH47</f>
        <v>0</v>
      </c>
      <c r="AJ47" s="110"/>
    </row>
    <row r="48" spans="1:36" ht="15.75" thickBot="1" x14ac:dyDescent="0.3">
      <c r="A48" s="144" t="s">
        <v>72</v>
      </c>
      <c r="B48" s="124"/>
      <c r="C48" s="114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6"/>
      <c r="AI48" s="116"/>
      <c r="AJ48" s="117"/>
    </row>
    <row r="49" spans="1:36" x14ac:dyDescent="0.25">
      <c r="A49" s="126"/>
      <c r="AH49" s="88"/>
    </row>
    <row r="50" spans="1:36" ht="15.75" thickBot="1" x14ac:dyDescent="0.3">
      <c r="A50" s="126"/>
      <c r="B50" s="123"/>
      <c r="C50" s="98"/>
      <c r="D50" s="99"/>
      <c r="E50" s="99"/>
      <c r="F50" s="100"/>
      <c r="G50" s="99"/>
      <c r="H50" s="98"/>
      <c r="I50" s="98"/>
      <c r="J50" s="98"/>
      <c r="K50" s="101"/>
      <c r="L50" s="98"/>
      <c r="M50" s="98"/>
      <c r="N50" s="102"/>
      <c r="O50" s="98"/>
      <c r="P50" s="98"/>
      <c r="Q50" s="98"/>
      <c r="R50" s="98"/>
      <c r="S50" s="98"/>
      <c r="T50" s="102"/>
      <c r="U50" s="102"/>
      <c r="V50" s="98"/>
      <c r="W50" s="98"/>
      <c r="X50" s="98"/>
      <c r="Y50" s="98"/>
      <c r="Z50" s="98"/>
      <c r="AA50" s="102"/>
      <c r="AB50" s="98"/>
      <c r="AC50" s="98"/>
      <c r="AD50" s="98"/>
      <c r="AE50" s="98"/>
      <c r="AF50" s="99"/>
      <c r="AG50" s="98"/>
      <c r="AH50" s="103"/>
      <c r="AI50" s="103"/>
      <c r="AJ50" s="104"/>
    </row>
    <row r="51" spans="1:36" x14ac:dyDescent="0.25">
      <c r="A51" s="144" t="s">
        <v>68</v>
      </c>
      <c r="B51" s="124"/>
      <c r="C51" s="105">
        <f ca="1">IF(C$4&lt;&gt;"",IF(SUMPRODUCT((C$4&gt;=Leave[depart])*(C$4&lt;Leave[retour])*($A50=Leave[Agents])),0,nbHeures($A50,C$4,1)),"")</f>
        <v>0</v>
      </c>
      <c r="D51" s="106">
        <f ca="1">IF(D$4&lt;&gt;"",IF(SUMPRODUCT((D$4&gt;=Leave[depart])*(D$4&lt;Leave[retour])*($A50=Leave[Agents])),0,nbHeures($A50,D$4,1)),"")</f>
        <v>0</v>
      </c>
      <c r="E51" s="106">
        <f ca="1">IF(E$4&lt;&gt;"",IF(SUMPRODUCT((E$4&gt;=Leave[depart])*(E$4&lt;Leave[retour])*($A50=Leave[Agents])),0,nbHeures($A50,E$4,1)),"")</f>
        <v>0</v>
      </c>
      <c r="F51" s="106">
        <f ca="1">IF(F$4&lt;&gt;"",IF(SUMPRODUCT((F$4&gt;=Leave[depart])*(F$4&lt;Leave[retour])*($A50=Leave[Agents])),0,nbHeures($A50,F$4,1)),"")</f>
        <v>0</v>
      </c>
      <c r="G51" s="106">
        <f ca="1">IF(G$4&lt;&gt;"",IF(SUMPRODUCT((G$4&gt;=Leave[depart])*(G$4&lt;Leave[retour])*($A50=Leave[Agents])),0,nbHeures($A50,G$4,1)),"")</f>
        <v>0</v>
      </c>
      <c r="H51" s="106">
        <f ca="1">IF(H$4&lt;&gt;"",IF(SUMPRODUCT((H$4&gt;=Leave[depart])*(H$4&lt;Leave[retour])*($A50=Leave[Agents])),0,nbHeures($A50,H$4,1)),"")</f>
        <v>0</v>
      </c>
      <c r="I51" s="106">
        <f ca="1">IF(I$4&lt;&gt;"",IF(SUMPRODUCT((I$4&gt;=Leave[depart])*(I$4&lt;Leave[retour])*($A50=Leave[Agents])),0,nbHeures($A50,I$4,1)),"")</f>
        <v>0</v>
      </c>
      <c r="J51" s="106">
        <f ca="1">IF(J$4&lt;&gt;"",IF(SUMPRODUCT((J$4&gt;=Leave[depart])*(J$4&lt;Leave[retour])*($A50=Leave[Agents])),0,nbHeures($A50,J$4,1)),"")</f>
        <v>0</v>
      </c>
      <c r="K51" s="106">
        <f ca="1">IF(K$4&lt;&gt;"",IF(SUMPRODUCT((K$4&gt;=Leave[depart])*(K$4&lt;Leave[retour])*($A50=Leave[Agents])),0,nbHeures($A50,K$4,1)),"")</f>
        <v>0</v>
      </c>
      <c r="L51" s="106">
        <f ca="1">IF(L$4&lt;&gt;"",IF(SUMPRODUCT((L$4&gt;=Leave[depart])*(L$4&lt;Leave[retour])*($A50=Leave[Agents])),0,nbHeures($A50,L$4,1)),"")</f>
        <v>0</v>
      </c>
      <c r="M51" s="106">
        <f ca="1">IF(M$4&lt;&gt;"",IF(SUMPRODUCT((M$4&gt;=Leave[depart])*(M$4&lt;Leave[retour])*($A50=Leave[Agents])),0,nbHeures($A50,M$4,1)),"")</f>
        <v>0</v>
      </c>
      <c r="N51" s="106">
        <f ca="1">IF(N$4&lt;&gt;"",IF(SUMPRODUCT((N$4&gt;=Leave[depart])*(N$4&lt;Leave[retour])*($A50=Leave[Agents])),0,nbHeures($A50,N$4,1)),"")</f>
        <v>0</v>
      </c>
      <c r="O51" s="106">
        <f ca="1">IF(O$4&lt;&gt;"",IF(SUMPRODUCT((O$4&gt;=Leave[depart])*(O$4&lt;Leave[retour])*($A50=Leave[Agents])),0,nbHeures($A50,O$4,1)),"")</f>
        <v>0</v>
      </c>
      <c r="P51" s="106">
        <f ca="1">IF(P$4&lt;&gt;"",IF(SUMPRODUCT((P$4&gt;=Leave[depart])*(P$4&lt;Leave[retour])*($A50=Leave[Agents])),0,nbHeures($A50,P$4,1)),"")</f>
        <v>0</v>
      </c>
      <c r="Q51" s="106">
        <f ca="1">IF(Q$4&lt;&gt;"",IF(SUMPRODUCT((Q$4&gt;=Leave[depart])*(Q$4&lt;Leave[retour])*($A50=Leave[Agents])),0,nbHeures($A50,Q$4,1)),"")</f>
        <v>0</v>
      </c>
      <c r="R51" s="106">
        <f ca="1">IF(R$4&lt;&gt;"",IF(SUMPRODUCT((R$4&gt;=Leave[depart])*(R$4&lt;Leave[retour])*($A50=Leave[Agents])),0,nbHeures($A50,R$4,1)),"")</f>
        <v>0</v>
      </c>
      <c r="S51" s="106">
        <f ca="1">IF(S$4&lt;&gt;"",IF(SUMPRODUCT((S$4&gt;=Leave[depart])*(S$4&lt;Leave[retour])*($A50=Leave[Agents])),0,nbHeures($A50,S$4,1)),"")</f>
        <v>0</v>
      </c>
      <c r="T51" s="106">
        <f ca="1">IF(T$4&lt;&gt;"",IF(SUMPRODUCT((T$4&gt;=Leave[depart])*(T$4&lt;Leave[retour])*($A50=Leave[Agents])),0,nbHeures($A50,T$4,1)),"")</f>
        <v>0</v>
      </c>
      <c r="U51" s="106">
        <f ca="1">IF(U$4&lt;&gt;"",IF(SUMPRODUCT((U$4&gt;=Leave[depart])*(U$4&lt;Leave[retour])*($A50=Leave[Agents])),0,nbHeures($A50,U$4,1)),"")</f>
        <v>0</v>
      </c>
      <c r="V51" s="106">
        <f ca="1">IF(V$4&lt;&gt;"",IF(SUMPRODUCT((V$4&gt;=Leave[depart])*(V$4&lt;Leave[retour])*($A50=Leave[Agents])),0,nbHeures($A50,V$4,1)),"")</f>
        <v>0</v>
      </c>
      <c r="W51" s="106">
        <f ca="1">IF(W$4&lt;&gt;"",IF(SUMPRODUCT((W$4&gt;=Leave[depart])*(W$4&lt;Leave[retour])*($A50=Leave[Agents])),0,nbHeures($A50,W$4,1)),"")</f>
        <v>0</v>
      </c>
      <c r="X51" s="106">
        <f ca="1">IF(X$4&lt;&gt;"",IF(SUMPRODUCT((X$4&gt;=Leave[depart])*(X$4&lt;Leave[retour])*($A50=Leave[Agents])),0,nbHeures($A50,X$4,1)),"")</f>
        <v>0</v>
      </c>
      <c r="Y51" s="106">
        <f ca="1">IF(Y$4&lt;&gt;"",IF(SUMPRODUCT((Y$4&gt;=Leave[depart])*(Y$4&lt;Leave[retour])*($A50=Leave[Agents])),0,nbHeures($A50,Y$4,1)),"")</f>
        <v>0</v>
      </c>
      <c r="Z51" s="106">
        <f ca="1">IF(Z$4&lt;&gt;"",IF(SUMPRODUCT((Z$4&gt;=Leave[depart])*(Z$4&lt;Leave[retour])*($A50=Leave[Agents])),0,nbHeures($A50,Z$4,1)),"")</f>
        <v>0</v>
      </c>
      <c r="AA51" s="106">
        <f ca="1">IF(AA$4&lt;&gt;"",IF(SUMPRODUCT((AA$4&gt;=Leave[depart])*(AA$4&lt;Leave[retour])*($A50=Leave[Agents])),0,nbHeures($A50,AA$4,1)),"")</f>
        <v>0</v>
      </c>
      <c r="AB51" s="106">
        <f ca="1">IF(AB$4&lt;&gt;"",IF(SUMPRODUCT((AB$4&gt;=Leave[depart])*(AB$4&lt;Leave[retour])*($A50=Leave[Agents])),0,nbHeures($A50,AB$4,1)),"")</f>
        <v>0</v>
      </c>
      <c r="AC51" s="106">
        <f ca="1">IF(AC$4&lt;&gt;"",IF(SUMPRODUCT((AC$4&gt;=Leave[depart])*(AC$4&lt;Leave[retour])*($A50=Leave[Agents])),0,nbHeures($A50,AC$4,1)),"")</f>
        <v>0</v>
      </c>
      <c r="AD51" s="106">
        <f ca="1">IF(AD$4&lt;&gt;"",IF(SUMPRODUCT((AD$4&gt;=Leave[depart])*(AD$4&lt;Leave[retour])*($A50=Leave[Agents])),0,nbHeures($A50,AD$4,1)),"")</f>
        <v>0</v>
      </c>
      <c r="AE51" s="106">
        <f ca="1">IF(AE$4&lt;&gt;"",IF(SUMPRODUCT((AE$4&gt;=Leave[depart])*(AE$4&lt;Leave[retour])*($A50=Leave[Agents])),0,nbHeures($A50,AE$4,1)),"")</f>
        <v>0</v>
      </c>
      <c r="AF51" s="106">
        <f ca="1">IF(AF$4&lt;&gt;"",IF(SUMPRODUCT((AF$4&gt;=Leave[depart])*(AF$4&lt;Leave[retour])*($A50=Leave[Agents])),0,nbHeures($A50,AF$4,1)),"")</f>
        <v>0</v>
      </c>
      <c r="AG51" s="106">
        <f ca="1">IF(AG$4&lt;&gt;"",IF(SUMPRODUCT((AG$4&gt;=Leave[depart])*(AG$4&lt;Leave[retour])*($A50=Leave[Agents])),0,nbHeures($A50,AG$4,1)),"")</f>
        <v>0</v>
      </c>
      <c r="AH51" s="107">
        <f ca="1">SUM(C51:AG51)</f>
        <v>0</v>
      </c>
      <c r="AI51" s="107"/>
      <c r="AJ51" s="108"/>
    </row>
    <row r="52" spans="1:36" x14ac:dyDescent="0.25">
      <c r="A52" s="144" t="s">
        <v>69</v>
      </c>
      <c r="B52" s="125"/>
      <c r="C52" s="109">
        <f ca="1">IF(C$4&lt;&gt;"",IF(SUMPRODUCT((C$4&gt;=Leave[depart])*(C$4&lt;Leave[retour])*($A50=Leave[Agents])),0,nbHeures($A50,C$4,2)),"")</f>
        <v>0</v>
      </c>
      <c r="D52" s="85">
        <f ca="1">IF(D$4&lt;&gt;"",IF(SUMPRODUCT((D$4&gt;=Leave[depart])*(D$4&lt;Leave[retour])*($A50=Leave[Agents])),0,nbHeures($A50,D$4,2)),"")</f>
        <v>0</v>
      </c>
      <c r="E52" s="85">
        <f ca="1">IF(E$4&lt;&gt;"",IF(SUMPRODUCT((E$4&gt;=Leave[depart])*(E$4&lt;Leave[retour])*($A50=Leave[Agents])),0,nbHeures($A50,E$4,2)),"")</f>
        <v>0</v>
      </c>
      <c r="F52" s="85">
        <f ca="1">IF(F$4&lt;&gt;"",IF(SUMPRODUCT((F$4&gt;=Leave[depart])*(F$4&lt;Leave[retour])*($A50=Leave[Agents])),0,nbHeures($A50,F$4,2)),"")</f>
        <v>0</v>
      </c>
      <c r="G52" s="85">
        <f ca="1">IF(G$4&lt;&gt;"",IF(SUMPRODUCT((G$4&gt;=Leave[depart])*(G$4&lt;Leave[retour])*($A50=Leave[Agents])),0,nbHeures($A50,G$4,2)),"")</f>
        <v>0</v>
      </c>
      <c r="H52" s="85">
        <f ca="1">IF(H$4&lt;&gt;"",IF(SUMPRODUCT((H$4&gt;=Leave[depart])*(H$4&lt;Leave[retour])*($A50=Leave[Agents])),0,nbHeures($A50,H$4,2)),"")</f>
        <v>0</v>
      </c>
      <c r="I52" s="85">
        <f ca="1">IF(I$4&lt;&gt;"",IF(SUMPRODUCT((I$4&gt;=Leave[depart])*(I$4&lt;Leave[retour])*($A50=Leave[Agents])),0,nbHeures($A50,I$4,2)),"")</f>
        <v>0</v>
      </c>
      <c r="J52" s="85">
        <f ca="1">IF(J$4&lt;&gt;"",IF(SUMPRODUCT((J$4&gt;=Leave[depart])*(J$4&lt;Leave[retour])*($A50=Leave[Agents])),0,nbHeures($A50,J$4,2)),"")</f>
        <v>0</v>
      </c>
      <c r="K52" s="85">
        <f ca="1">IF(K$4&lt;&gt;"",IF(SUMPRODUCT((K$4&gt;=Leave[depart])*(K$4&lt;Leave[retour])*($A50=Leave[Agents])),0,nbHeures($A50,K$4,2)),"")</f>
        <v>0</v>
      </c>
      <c r="L52" s="85">
        <f ca="1">IF(L$4&lt;&gt;"",IF(SUMPRODUCT((L$4&gt;=Leave[depart])*(L$4&lt;Leave[retour])*($A50=Leave[Agents])),0,nbHeures($A50,L$4,2)),"")</f>
        <v>0</v>
      </c>
      <c r="M52" s="85">
        <f ca="1">IF(M$4&lt;&gt;"",IF(SUMPRODUCT((M$4&gt;=Leave[depart])*(M$4&lt;Leave[retour])*($A50=Leave[Agents])),0,nbHeures($A50,M$4,2)),"")</f>
        <v>0</v>
      </c>
      <c r="N52" s="85">
        <f ca="1">IF(N$4&lt;&gt;"",IF(SUMPRODUCT((N$4&gt;=Leave[depart])*(N$4&lt;Leave[retour])*($A50=Leave[Agents])),0,nbHeures($A50,N$4,2)),"")</f>
        <v>0</v>
      </c>
      <c r="O52" s="85">
        <f ca="1">IF(O$4&lt;&gt;"",IF(SUMPRODUCT((O$4&gt;=Leave[depart])*(O$4&lt;Leave[retour])*($A50=Leave[Agents])),0,nbHeures($A50,O$4,2)),"")</f>
        <v>0</v>
      </c>
      <c r="P52" s="85">
        <f ca="1">IF(P$4&lt;&gt;"",IF(SUMPRODUCT((P$4&gt;=Leave[depart])*(P$4&lt;Leave[retour])*($A50=Leave[Agents])),0,nbHeures($A50,P$4,2)),"")</f>
        <v>0</v>
      </c>
      <c r="Q52" s="85">
        <f ca="1">IF(Q$4&lt;&gt;"",IF(SUMPRODUCT((Q$4&gt;=Leave[depart])*(Q$4&lt;Leave[retour])*($A50=Leave[Agents])),0,nbHeures($A50,Q$4,2)),"")</f>
        <v>0</v>
      </c>
      <c r="R52" s="85">
        <f ca="1">IF(R$4&lt;&gt;"",IF(SUMPRODUCT((R$4&gt;=Leave[depart])*(R$4&lt;Leave[retour])*($A50=Leave[Agents])),0,nbHeures($A50,R$4,2)),"")</f>
        <v>0</v>
      </c>
      <c r="S52" s="85">
        <f ca="1">IF(S$4&lt;&gt;"",IF(SUMPRODUCT((S$4&gt;=Leave[depart])*(S$4&lt;Leave[retour])*($A50=Leave[Agents])),0,nbHeures($A50,S$4,2)),"")</f>
        <v>0</v>
      </c>
      <c r="T52" s="85">
        <f ca="1">IF(T$4&lt;&gt;"",IF(SUMPRODUCT((T$4&gt;=Leave[depart])*(T$4&lt;Leave[retour])*($A50=Leave[Agents])),0,nbHeures($A50,T$4,2)),"")</f>
        <v>0</v>
      </c>
      <c r="U52" s="85">
        <f ca="1">IF(U$4&lt;&gt;"",IF(SUMPRODUCT((U$4&gt;=Leave[depart])*(U$4&lt;Leave[retour])*($A50=Leave[Agents])),0,nbHeures($A50,U$4,2)),"")</f>
        <v>0</v>
      </c>
      <c r="V52" s="85">
        <f ca="1">IF(V$4&lt;&gt;"",IF(SUMPRODUCT((V$4&gt;=Leave[depart])*(V$4&lt;Leave[retour])*($A50=Leave[Agents])),0,nbHeures($A50,V$4,2)),"")</f>
        <v>0</v>
      </c>
      <c r="W52" s="85">
        <f ca="1">IF(W$4&lt;&gt;"",IF(SUMPRODUCT((W$4&gt;=Leave[depart])*(W$4&lt;Leave[retour])*($A50=Leave[Agents])),0,nbHeures($A50,W$4,2)),"")</f>
        <v>0</v>
      </c>
      <c r="X52" s="85">
        <f ca="1">IF(X$4&lt;&gt;"",IF(SUMPRODUCT((X$4&gt;=Leave[depart])*(X$4&lt;Leave[retour])*($A50=Leave[Agents])),0,nbHeures($A50,X$4,2)),"")</f>
        <v>0</v>
      </c>
      <c r="Y52" s="85">
        <f ca="1">IF(Y$4&lt;&gt;"",IF(SUMPRODUCT((Y$4&gt;=Leave[depart])*(Y$4&lt;Leave[retour])*($A50=Leave[Agents])),0,nbHeures($A50,Y$4,2)),"")</f>
        <v>0</v>
      </c>
      <c r="Z52" s="85">
        <f ca="1">IF(Z$4&lt;&gt;"",IF(SUMPRODUCT((Z$4&gt;=Leave[depart])*(Z$4&lt;Leave[retour])*($A50=Leave[Agents])),0,nbHeures($A50,Z$4,2)),"")</f>
        <v>0</v>
      </c>
      <c r="AA52" s="85">
        <f ca="1">IF(AA$4&lt;&gt;"",IF(SUMPRODUCT((AA$4&gt;=Leave[depart])*(AA$4&lt;Leave[retour])*($A50=Leave[Agents])),0,nbHeures($A50,AA$4,2)),"")</f>
        <v>0</v>
      </c>
      <c r="AB52" s="85">
        <f ca="1">IF(AB$4&lt;&gt;"",IF(SUMPRODUCT((AB$4&gt;=Leave[depart])*(AB$4&lt;Leave[retour])*($A50=Leave[Agents])),0,nbHeures($A50,AB$4,2)),"")</f>
        <v>0</v>
      </c>
      <c r="AC52" s="85">
        <f ca="1">IF(AC$4&lt;&gt;"",IF(SUMPRODUCT((AC$4&gt;=Leave[depart])*(AC$4&lt;Leave[retour])*($A50=Leave[Agents])),0,nbHeures($A50,AC$4,2)),"")</f>
        <v>0</v>
      </c>
      <c r="AD52" s="85">
        <f ca="1">IF(AD$4&lt;&gt;"",IF(SUMPRODUCT((AD$4&gt;=Leave[depart])*(AD$4&lt;Leave[retour])*($A50=Leave[Agents])),0,nbHeures($A50,AD$4,2)),"")</f>
        <v>0</v>
      </c>
      <c r="AE52" s="85">
        <f ca="1">IF(AE$4&lt;&gt;"",IF(SUMPRODUCT((AE$4&gt;=Leave[depart])*(AE$4&lt;Leave[retour])*($A50=Leave[Agents])),0,nbHeures($A50,AE$4,2)),"")</f>
        <v>0</v>
      </c>
      <c r="AF52" s="85">
        <f ca="1">IF(AF$4&lt;&gt;"",IF(SUMPRODUCT((AF$4&gt;=Leave[depart])*(AF$4&lt;Leave[retour])*($A50=Leave[Agents])),0,nbHeures($A50,AF$4,2)),"")</f>
        <v>0</v>
      </c>
      <c r="AG52" s="85">
        <f ca="1">IF(AG$4&lt;&gt;"",IF(SUMPRODUCT((AG$4&gt;=Leave[depart])*(AG$4&lt;Leave[retour])*($A50=Leave[Agents])),0,nbHeures($A50,AG$4,2)),"")</f>
        <v>0</v>
      </c>
      <c r="AH52" s="97">
        <f t="shared" ref="AH52:AH54" ca="1" si="8">SUM(C52:AG52)</f>
        <v>0</v>
      </c>
      <c r="AI52" s="97">
        <f ca="1">AH52</f>
        <v>0</v>
      </c>
      <c r="AJ52" s="110"/>
    </row>
    <row r="53" spans="1:36" x14ac:dyDescent="0.25">
      <c r="A53" s="144" t="s">
        <v>70</v>
      </c>
      <c r="B53" s="124"/>
      <c r="C53" s="111">
        <f ca="1">IF(ISERROR(MATCH(C$4,Days_off[#Data],0)),0,C51)</f>
        <v>0</v>
      </c>
      <c r="D53" s="86">
        <f>IF(ISERROR(MATCH(D$4,Days_off[#Data],0)),0,D51)</f>
        <v>0</v>
      </c>
      <c r="E53" s="86">
        <f>IF(ISERROR(MATCH(E$4,Days_off[#Data],0)),0,E51)</f>
        <v>0</v>
      </c>
      <c r="F53" s="86">
        <f>IF(ISERROR(MATCH(F$4,Days_off[#Data],0)),0,F51)</f>
        <v>0</v>
      </c>
      <c r="G53" s="86">
        <f>IF(ISERROR(MATCH(G$4,Days_off[#Data],0)),0,G51)</f>
        <v>0</v>
      </c>
      <c r="H53" s="86">
        <f>IF(ISERROR(MATCH(H$4,Days_off[#Data],0)),0,H51)</f>
        <v>0</v>
      </c>
      <c r="I53" s="86">
        <f>IF(ISERROR(MATCH(I$4,Days_off[#Data],0)),0,I51)</f>
        <v>0</v>
      </c>
      <c r="J53" s="86">
        <f>IF(ISERROR(MATCH(J$4,Days_off[#Data],0)),0,J51)</f>
        <v>0</v>
      </c>
      <c r="K53" s="86">
        <f>IF(ISERROR(MATCH(K$4,Days_off[#Data],0)),0,K51)</f>
        <v>0</v>
      </c>
      <c r="L53" s="86">
        <f>IF(ISERROR(MATCH(L$4,Days_off[#Data],0)),0,L51)</f>
        <v>0</v>
      </c>
      <c r="M53" s="86">
        <f>IF(ISERROR(MATCH(M$4,Days_off[#Data],0)),0,M51)</f>
        <v>0</v>
      </c>
      <c r="N53" s="86">
        <f>IF(ISERROR(MATCH(N$4,Days_off[#Data],0)),0,N51)</f>
        <v>0</v>
      </c>
      <c r="O53" s="86">
        <f>IF(ISERROR(MATCH(O$4,Days_off[#Data],0)),0,O51)</f>
        <v>0</v>
      </c>
      <c r="P53" s="86">
        <f>IF(ISERROR(MATCH(P$4,Days_off[#Data],0)),0,P51)</f>
        <v>0</v>
      </c>
      <c r="Q53" s="86">
        <f>IF(ISERROR(MATCH(Q$4,Days_off[#Data],0)),0,Q51)</f>
        <v>0</v>
      </c>
      <c r="R53" s="86">
        <f>IF(ISERROR(MATCH(R$4,Days_off[#Data],0)),0,R51)</f>
        <v>0</v>
      </c>
      <c r="S53" s="86">
        <f>IF(ISERROR(MATCH(S$4,Days_off[#Data],0)),0,S51)</f>
        <v>0</v>
      </c>
      <c r="T53" s="86">
        <f>IF(ISERROR(MATCH(T$4,Days_off[#Data],0)),0,T51)</f>
        <v>0</v>
      </c>
      <c r="U53" s="86">
        <f>IF(ISERROR(MATCH(U$4,Days_off[#Data],0)),0,U51)</f>
        <v>0</v>
      </c>
      <c r="V53" s="86">
        <f ca="1">IF(ISERROR(MATCH(V$4,Days_off[#Data],0)),0,V51)</f>
        <v>0</v>
      </c>
      <c r="W53" s="86">
        <f>IF(ISERROR(MATCH(W$4,Days_off[#Data],0)),0,W51)</f>
        <v>0</v>
      </c>
      <c r="X53" s="86">
        <f>IF(ISERROR(MATCH(X$4,Days_off[#Data],0)),0,X51)</f>
        <v>0</v>
      </c>
      <c r="Y53" s="86">
        <f>IF(ISERROR(MATCH(Y$4,Days_off[#Data],0)),0,Y51)</f>
        <v>0</v>
      </c>
      <c r="Z53" s="86">
        <f>IF(ISERROR(MATCH(Z$4,Days_off[#Data],0)),0,Z51)</f>
        <v>0</v>
      </c>
      <c r="AA53" s="86">
        <f>IF(ISERROR(MATCH(AA$4,Days_off[#Data],0)),0,AA51)</f>
        <v>0</v>
      </c>
      <c r="AB53" s="86">
        <f>IF(ISERROR(MATCH(AB$4,Days_off[#Data],0)),0,AB51)</f>
        <v>0</v>
      </c>
      <c r="AC53" s="86">
        <f>IF(ISERROR(MATCH(AC$4,Days_off[#Data],0)),0,AC51)</f>
        <v>0</v>
      </c>
      <c r="AD53" s="86">
        <f>IF(ISERROR(MATCH(AD$4,Days_off[#Data],0)),0,AD51)</f>
        <v>0</v>
      </c>
      <c r="AE53" s="86">
        <f>IF(ISERROR(MATCH(AE$4,Days_off[#Data],0)),0,AE51)</f>
        <v>0</v>
      </c>
      <c r="AF53" s="86">
        <f>IF(ISERROR(MATCH(AF$4,Days_off[#Data],0)),0,AF51)</f>
        <v>0</v>
      </c>
      <c r="AG53" s="86">
        <f>IF(ISERROR(MATCH(AG$4,Days_off[#Data],0)),0,AG51)</f>
        <v>0</v>
      </c>
      <c r="AH53" s="96">
        <f t="shared" ca="1" si="8"/>
        <v>0</v>
      </c>
      <c r="AI53" s="96"/>
      <c r="AJ53" s="112">
        <f ca="1">AH53</f>
        <v>0</v>
      </c>
    </row>
    <row r="54" spans="1:36" x14ac:dyDescent="0.25">
      <c r="A54" s="144" t="s">
        <v>71</v>
      </c>
      <c r="B54" s="125"/>
      <c r="C54" s="113">
        <f ca="1">IF(ISERROR(MATCH(C$4,Days_off[#Data],0)),0,C52)</f>
        <v>0</v>
      </c>
      <c r="D54" s="87">
        <f>IF(ISERROR(MATCH(D$4,Days_off[#Data],0)),0,D52)</f>
        <v>0</v>
      </c>
      <c r="E54" s="87">
        <f>IF(ISERROR(MATCH(E$4,Days_off[#Data],0)),0,E52)</f>
        <v>0</v>
      </c>
      <c r="F54" s="87">
        <f>IF(ISERROR(MATCH(F$4,Days_off[#Data],0)),0,F52)</f>
        <v>0</v>
      </c>
      <c r="G54" s="87">
        <f>IF(ISERROR(MATCH(G$4,Days_off[#Data],0)),0,G52)</f>
        <v>0</v>
      </c>
      <c r="H54" s="87">
        <f>IF(ISERROR(MATCH(H$4,Days_off[#Data],0)),0,H52)</f>
        <v>0</v>
      </c>
      <c r="I54" s="87">
        <f>IF(ISERROR(MATCH(I$4,Days_off[#Data],0)),0,I52)</f>
        <v>0</v>
      </c>
      <c r="J54" s="87">
        <f>IF(ISERROR(MATCH(J$4,Days_off[#Data],0)),0,J52)</f>
        <v>0</v>
      </c>
      <c r="K54" s="87">
        <f>IF(ISERROR(MATCH(K$4,Days_off[#Data],0)),0,K52)</f>
        <v>0</v>
      </c>
      <c r="L54" s="87">
        <f>IF(ISERROR(MATCH(L$4,Days_off[#Data],0)),0,L52)</f>
        <v>0</v>
      </c>
      <c r="M54" s="87">
        <f>IF(ISERROR(MATCH(M$4,Days_off[#Data],0)),0,M52)</f>
        <v>0</v>
      </c>
      <c r="N54" s="87">
        <f>IF(ISERROR(MATCH(N$4,Days_off[#Data],0)),0,N52)</f>
        <v>0</v>
      </c>
      <c r="O54" s="87">
        <f>IF(ISERROR(MATCH(O$4,Days_off[#Data],0)),0,O52)</f>
        <v>0</v>
      </c>
      <c r="P54" s="87">
        <f>IF(ISERROR(MATCH(P$4,Days_off[#Data],0)),0,P52)</f>
        <v>0</v>
      </c>
      <c r="Q54" s="87">
        <f>IF(ISERROR(MATCH(Q$4,Days_off[#Data],0)),0,Q52)</f>
        <v>0</v>
      </c>
      <c r="R54" s="87">
        <f>IF(ISERROR(MATCH(R$4,Days_off[#Data],0)),0,R52)</f>
        <v>0</v>
      </c>
      <c r="S54" s="87">
        <f>IF(ISERROR(MATCH(S$4,Days_off[#Data],0)),0,S52)</f>
        <v>0</v>
      </c>
      <c r="T54" s="87">
        <f>IF(ISERROR(MATCH(T$4,Days_off[#Data],0)),0,T52)</f>
        <v>0</v>
      </c>
      <c r="U54" s="87">
        <f>IF(ISERROR(MATCH(U$4,Days_off[#Data],0)),0,U52)</f>
        <v>0</v>
      </c>
      <c r="V54" s="87">
        <f ca="1">IF(ISERROR(MATCH(V$4,Days_off[#Data],0)),0,V52)</f>
        <v>0</v>
      </c>
      <c r="W54" s="87">
        <f>IF(ISERROR(MATCH(W$4,Days_off[#Data],0)),0,W52)</f>
        <v>0</v>
      </c>
      <c r="X54" s="87">
        <f>IF(ISERROR(MATCH(X$4,Days_off[#Data],0)),0,X52)</f>
        <v>0</v>
      </c>
      <c r="Y54" s="87">
        <f>IF(ISERROR(MATCH(Y$4,Days_off[#Data],0)),0,Y52)</f>
        <v>0</v>
      </c>
      <c r="Z54" s="87">
        <f>IF(ISERROR(MATCH(Z$4,Days_off[#Data],0)),0,Z52)</f>
        <v>0</v>
      </c>
      <c r="AA54" s="87">
        <f>IF(ISERROR(MATCH(AA$4,Days_off[#Data],0)),0,AA52)</f>
        <v>0</v>
      </c>
      <c r="AB54" s="87">
        <f>IF(ISERROR(MATCH(AB$4,Days_off[#Data],0)),0,AB52)</f>
        <v>0</v>
      </c>
      <c r="AC54" s="87">
        <f>IF(ISERROR(MATCH(AC$4,Days_off[#Data],0)),0,AC52)</f>
        <v>0</v>
      </c>
      <c r="AD54" s="87">
        <f>IF(ISERROR(MATCH(AD$4,Days_off[#Data],0)),0,AD52)</f>
        <v>0</v>
      </c>
      <c r="AE54" s="87">
        <f>IF(ISERROR(MATCH(AE$4,Days_off[#Data],0)),0,AE52)</f>
        <v>0</v>
      </c>
      <c r="AF54" s="87">
        <f>IF(ISERROR(MATCH(AF$4,Days_off[#Data],0)),0,AF52)</f>
        <v>0</v>
      </c>
      <c r="AG54" s="87">
        <f>IF(ISERROR(MATCH(AG$4,Days_off[#Data],0)),0,AG52)</f>
        <v>0</v>
      </c>
      <c r="AH54" s="97">
        <f t="shared" ca="1" si="8"/>
        <v>0</v>
      </c>
      <c r="AI54" s="97">
        <f ca="1">AH54</f>
        <v>0</v>
      </c>
      <c r="AJ54" s="110"/>
    </row>
    <row r="55" spans="1:36" ht="15.75" thickBot="1" x14ac:dyDescent="0.3">
      <c r="A55" s="144" t="s">
        <v>72</v>
      </c>
      <c r="B55" s="124"/>
      <c r="C55" s="114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6"/>
      <c r="AI55" s="116"/>
      <c r="AJ55" s="117"/>
    </row>
    <row r="56" spans="1:36" x14ac:dyDescent="0.25">
      <c r="A56" s="126"/>
      <c r="AH56" s="88"/>
    </row>
    <row r="57" spans="1:36" ht="15.75" thickBot="1" x14ac:dyDescent="0.3">
      <c r="A57" s="126"/>
      <c r="B57" s="123"/>
      <c r="C57" s="98"/>
      <c r="D57" s="99"/>
      <c r="E57" s="99"/>
      <c r="F57" s="100"/>
      <c r="G57" s="99"/>
      <c r="H57" s="98"/>
      <c r="I57" s="98"/>
      <c r="J57" s="98"/>
      <c r="K57" s="101"/>
      <c r="L57" s="98"/>
      <c r="M57" s="98"/>
      <c r="N57" s="102"/>
      <c r="O57" s="98"/>
      <c r="P57" s="98"/>
      <c r="Q57" s="98"/>
      <c r="R57" s="98"/>
      <c r="S57" s="98"/>
      <c r="T57" s="102"/>
      <c r="U57" s="102"/>
      <c r="V57" s="98"/>
      <c r="W57" s="98"/>
      <c r="X57" s="98"/>
      <c r="Y57" s="98"/>
      <c r="Z57" s="98"/>
      <c r="AA57" s="102"/>
      <c r="AB57" s="98"/>
      <c r="AC57" s="98"/>
      <c r="AD57" s="98"/>
      <c r="AE57" s="98"/>
      <c r="AF57" s="99"/>
      <c r="AG57" s="98"/>
      <c r="AH57" s="103"/>
      <c r="AI57" s="103"/>
      <c r="AJ57" s="104"/>
    </row>
    <row r="58" spans="1:36" x14ac:dyDescent="0.25">
      <c r="A58" s="144" t="s">
        <v>68</v>
      </c>
      <c r="B58" s="124"/>
      <c r="C58" s="105">
        <f ca="1">IF(C$4&lt;&gt;"",IF(SUMPRODUCT((C$4&gt;=Leave[depart])*(C$4&lt;Leave[retour])*($A57=Leave[Agents])),0,nbHeures($A57,C$4,1)),"")</f>
        <v>0</v>
      </c>
      <c r="D58" s="106">
        <f ca="1">IF(D$4&lt;&gt;"",IF(SUMPRODUCT((D$4&gt;=Leave[depart])*(D$4&lt;Leave[retour])*($A57=Leave[Agents])),0,nbHeures($A57,D$4,1)),"")</f>
        <v>0</v>
      </c>
      <c r="E58" s="106">
        <f ca="1">IF(E$4&lt;&gt;"",IF(SUMPRODUCT((E$4&gt;=Leave[depart])*(E$4&lt;Leave[retour])*($A57=Leave[Agents])),0,nbHeures($A57,E$4,1)),"")</f>
        <v>0</v>
      </c>
      <c r="F58" s="106">
        <f ca="1">IF(F$4&lt;&gt;"",IF(SUMPRODUCT((F$4&gt;=Leave[depart])*(F$4&lt;Leave[retour])*($A57=Leave[Agents])),0,nbHeures($A57,F$4,1)),"")</f>
        <v>0</v>
      </c>
      <c r="G58" s="106">
        <f ca="1">IF(G$4&lt;&gt;"",IF(SUMPRODUCT((G$4&gt;=Leave[depart])*(G$4&lt;Leave[retour])*($A57=Leave[Agents])),0,nbHeures($A57,G$4,1)),"")</f>
        <v>0</v>
      </c>
      <c r="H58" s="106">
        <f ca="1">IF(H$4&lt;&gt;"",IF(SUMPRODUCT((H$4&gt;=Leave[depart])*(H$4&lt;Leave[retour])*($A57=Leave[Agents])),0,nbHeures($A57,H$4,1)),"")</f>
        <v>0</v>
      </c>
      <c r="I58" s="106">
        <f ca="1">IF(I$4&lt;&gt;"",IF(SUMPRODUCT((I$4&gt;=Leave[depart])*(I$4&lt;Leave[retour])*($A57=Leave[Agents])),0,nbHeures($A57,I$4,1)),"")</f>
        <v>0</v>
      </c>
      <c r="J58" s="106">
        <f ca="1">IF(J$4&lt;&gt;"",IF(SUMPRODUCT((J$4&gt;=Leave[depart])*(J$4&lt;Leave[retour])*($A57=Leave[Agents])),0,nbHeures($A57,J$4,1)),"")</f>
        <v>0</v>
      </c>
      <c r="K58" s="106">
        <f ca="1">IF(K$4&lt;&gt;"",IF(SUMPRODUCT((K$4&gt;=Leave[depart])*(K$4&lt;Leave[retour])*($A57=Leave[Agents])),0,nbHeures($A57,K$4,1)),"")</f>
        <v>0</v>
      </c>
      <c r="L58" s="106">
        <f ca="1">IF(L$4&lt;&gt;"",IF(SUMPRODUCT((L$4&gt;=Leave[depart])*(L$4&lt;Leave[retour])*($A57=Leave[Agents])),0,nbHeures($A57,L$4,1)),"")</f>
        <v>0</v>
      </c>
      <c r="M58" s="106">
        <f ca="1">IF(M$4&lt;&gt;"",IF(SUMPRODUCT((M$4&gt;=Leave[depart])*(M$4&lt;Leave[retour])*($A57=Leave[Agents])),0,nbHeures($A57,M$4,1)),"")</f>
        <v>0</v>
      </c>
      <c r="N58" s="106">
        <f ca="1">IF(N$4&lt;&gt;"",IF(SUMPRODUCT((N$4&gt;=Leave[depart])*(N$4&lt;Leave[retour])*($A57=Leave[Agents])),0,nbHeures($A57,N$4,1)),"")</f>
        <v>0</v>
      </c>
      <c r="O58" s="106">
        <f ca="1">IF(O$4&lt;&gt;"",IF(SUMPRODUCT((O$4&gt;=Leave[depart])*(O$4&lt;Leave[retour])*($A57=Leave[Agents])),0,nbHeures($A57,O$4,1)),"")</f>
        <v>0</v>
      </c>
      <c r="P58" s="106">
        <f ca="1">IF(P$4&lt;&gt;"",IF(SUMPRODUCT((P$4&gt;=Leave[depart])*(P$4&lt;Leave[retour])*($A57=Leave[Agents])),0,nbHeures($A57,P$4,1)),"")</f>
        <v>0</v>
      </c>
      <c r="Q58" s="106">
        <f ca="1">IF(Q$4&lt;&gt;"",IF(SUMPRODUCT((Q$4&gt;=Leave[depart])*(Q$4&lt;Leave[retour])*($A57=Leave[Agents])),0,nbHeures($A57,Q$4,1)),"")</f>
        <v>0</v>
      </c>
      <c r="R58" s="106">
        <f ca="1">IF(R$4&lt;&gt;"",IF(SUMPRODUCT((R$4&gt;=Leave[depart])*(R$4&lt;Leave[retour])*($A57=Leave[Agents])),0,nbHeures($A57,R$4,1)),"")</f>
        <v>0</v>
      </c>
      <c r="S58" s="106">
        <f ca="1">IF(S$4&lt;&gt;"",IF(SUMPRODUCT((S$4&gt;=Leave[depart])*(S$4&lt;Leave[retour])*($A57=Leave[Agents])),0,nbHeures($A57,S$4,1)),"")</f>
        <v>0</v>
      </c>
      <c r="T58" s="106">
        <f ca="1">IF(T$4&lt;&gt;"",IF(SUMPRODUCT((T$4&gt;=Leave[depart])*(T$4&lt;Leave[retour])*($A57=Leave[Agents])),0,nbHeures($A57,T$4,1)),"")</f>
        <v>0</v>
      </c>
      <c r="U58" s="106">
        <f ca="1">IF(U$4&lt;&gt;"",IF(SUMPRODUCT((U$4&gt;=Leave[depart])*(U$4&lt;Leave[retour])*($A57=Leave[Agents])),0,nbHeures($A57,U$4,1)),"")</f>
        <v>0</v>
      </c>
      <c r="V58" s="106">
        <f ca="1">IF(V$4&lt;&gt;"",IF(SUMPRODUCT((V$4&gt;=Leave[depart])*(V$4&lt;Leave[retour])*($A57=Leave[Agents])),0,nbHeures($A57,V$4,1)),"")</f>
        <v>0</v>
      </c>
      <c r="W58" s="106">
        <f ca="1">IF(W$4&lt;&gt;"",IF(SUMPRODUCT((W$4&gt;=Leave[depart])*(W$4&lt;Leave[retour])*($A57=Leave[Agents])),0,nbHeures($A57,W$4,1)),"")</f>
        <v>0</v>
      </c>
      <c r="X58" s="106">
        <f ca="1">IF(X$4&lt;&gt;"",IF(SUMPRODUCT((X$4&gt;=Leave[depart])*(X$4&lt;Leave[retour])*($A57=Leave[Agents])),0,nbHeures($A57,X$4,1)),"")</f>
        <v>0</v>
      </c>
      <c r="Y58" s="106">
        <f ca="1">IF(Y$4&lt;&gt;"",IF(SUMPRODUCT((Y$4&gt;=Leave[depart])*(Y$4&lt;Leave[retour])*($A57=Leave[Agents])),0,nbHeures($A57,Y$4,1)),"")</f>
        <v>0</v>
      </c>
      <c r="Z58" s="106">
        <f ca="1">IF(Z$4&lt;&gt;"",IF(SUMPRODUCT((Z$4&gt;=Leave[depart])*(Z$4&lt;Leave[retour])*($A57=Leave[Agents])),0,nbHeures($A57,Z$4,1)),"")</f>
        <v>0</v>
      </c>
      <c r="AA58" s="106">
        <f ca="1">IF(AA$4&lt;&gt;"",IF(SUMPRODUCT((AA$4&gt;=Leave[depart])*(AA$4&lt;Leave[retour])*($A57=Leave[Agents])),0,nbHeures($A57,AA$4,1)),"")</f>
        <v>0</v>
      </c>
      <c r="AB58" s="106">
        <f ca="1">IF(AB$4&lt;&gt;"",IF(SUMPRODUCT((AB$4&gt;=Leave[depart])*(AB$4&lt;Leave[retour])*($A57=Leave[Agents])),0,nbHeures($A57,AB$4,1)),"")</f>
        <v>0</v>
      </c>
      <c r="AC58" s="106">
        <f ca="1">IF(AC$4&lt;&gt;"",IF(SUMPRODUCT((AC$4&gt;=Leave[depart])*(AC$4&lt;Leave[retour])*($A57=Leave[Agents])),0,nbHeures($A57,AC$4,1)),"")</f>
        <v>0</v>
      </c>
      <c r="AD58" s="106">
        <f ca="1">IF(AD$4&lt;&gt;"",IF(SUMPRODUCT((AD$4&gt;=Leave[depart])*(AD$4&lt;Leave[retour])*($A57=Leave[Agents])),0,nbHeures($A57,AD$4,1)),"")</f>
        <v>0</v>
      </c>
      <c r="AE58" s="106">
        <f ca="1">IF(AE$4&lt;&gt;"",IF(SUMPRODUCT((AE$4&gt;=Leave[depart])*(AE$4&lt;Leave[retour])*($A57=Leave[Agents])),0,nbHeures($A57,AE$4,1)),"")</f>
        <v>0</v>
      </c>
      <c r="AF58" s="106">
        <f ca="1">IF(AF$4&lt;&gt;"",IF(SUMPRODUCT((AF$4&gt;=Leave[depart])*(AF$4&lt;Leave[retour])*($A57=Leave[Agents])),0,nbHeures($A57,AF$4,1)),"")</f>
        <v>0</v>
      </c>
      <c r="AG58" s="106">
        <f ca="1">IF(AG$4&lt;&gt;"",IF(SUMPRODUCT((AG$4&gt;=Leave[depart])*(AG$4&lt;Leave[retour])*($A57=Leave[Agents])),0,nbHeures($A57,AG$4,1)),"")</f>
        <v>0</v>
      </c>
      <c r="AH58" s="107">
        <f ca="1">SUM(C58:AG58)</f>
        <v>0</v>
      </c>
      <c r="AI58" s="107"/>
      <c r="AJ58" s="108"/>
    </row>
    <row r="59" spans="1:36" x14ac:dyDescent="0.25">
      <c r="A59" s="144" t="s">
        <v>69</v>
      </c>
      <c r="B59" s="125"/>
      <c r="C59" s="109">
        <f ca="1">IF(C$4&lt;&gt;"",IF(SUMPRODUCT((C$4&gt;=Leave[depart])*(C$4&lt;Leave[retour])*($A57=Leave[Agents])),0,nbHeures($A57,C$4,2)),"")</f>
        <v>0</v>
      </c>
      <c r="D59" s="85">
        <f ca="1">IF(D$4&lt;&gt;"",IF(SUMPRODUCT((D$4&gt;=Leave[depart])*(D$4&lt;Leave[retour])*($A57=Leave[Agents])),0,nbHeures($A57,D$4,2)),"")</f>
        <v>0</v>
      </c>
      <c r="E59" s="85">
        <f ca="1">IF(E$4&lt;&gt;"",IF(SUMPRODUCT((E$4&gt;=Leave[depart])*(E$4&lt;Leave[retour])*($A57=Leave[Agents])),0,nbHeures($A57,E$4,2)),"")</f>
        <v>0</v>
      </c>
      <c r="F59" s="85">
        <f ca="1">IF(F$4&lt;&gt;"",IF(SUMPRODUCT((F$4&gt;=Leave[depart])*(F$4&lt;Leave[retour])*($A57=Leave[Agents])),0,nbHeures($A57,F$4,2)),"")</f>
        <v>0</v>
      </c>
      <c r="G59" s="85">
        <f ca="1">IF(G$4&lt;&gt;"",IF(SUMPRODUCT((G$4&gt;=Leave[depart])*(G$4&lt;Leave[retour])*($A57=Leave[Agents])),0,nbHeures($A57,G$4,2)),"")</f>
        <v>0</v>
      </c>
      <c r="H59" s="85">
        <f ca="1">IF(H$4&lt;&gt;"",IF(SUMPRODUCT((H$4&gt;=Leave[depart])*(H$4&lt;Leave[retour])*($A57=Leave[Agents])),0,nbHeures($A57,H$4,2)),"")</f>
        <v>0</v>
      </c>
      <c r="I59" s="85">
        <f ca="1">IF(I$4&lt;&gt;"",IF(SUMPRODUCT((I$4&gt;=Leave[depart])*(I$4&lt;Leave[retour])*($A57=Leave[Agents])),0,nbHeures($A57,I$4,2)),"")</f>
        <v>0</v>
      </c>
      <c r="J59" s="85">
        <f ca="1">IF(J$4&lt;&gt;"",IF(SUMPRODUCT((J$4&gt;=Leave[depart])*(J$4&lt;Leave[retour])*($A57=Leave[Agents])),0,nbHeures($A57,J$4,2)),"")</f>
        <v>0</v>
      </c>
      <c r="K59" s="85">
        <f ca="1">IF(K$4&lt;&gt;"",IF(SUMPRODUCT((K$4&gt;=Leave[depart])*(K$4&lt;Leave[retour])*($A57=Leave[Agents])),0,nbHeures($A57,K$4,2)),"")</f>
        <v>0</v>
      </c>
      <c r="L59" s="85">
        <f ca="1">IF(L$4&lt;&gt;"",IF(SUMPRODUCT((L$4&gt;=Leave[depart])*(L$4&lt;Leave[retour])*($A57=Leave[Agents])),0,nbHeures($A57,L$4,2)),"")</f>
        <v>0</v>
      </c>
      <c r="M59" s="85">
        <f ca="1">IF(M$4&lt;&gt;"",IF(SUMPRODUCT((M$4&gt;=Leave[depart])*(M$4&lt;Leave[retour])*($A57=Leave[Agents])),0,nbHeures($A57,M$4,2)),"")</f>
        <v>0</v>
      </c>
      <c r="N59" s="85">
        <f ca="1">IF(N$4&lt;&gt;"",IF(SUMPRODUCT((N$4&gt;=Leave[depart])*(N$4&lt;Leave[retour])*($A57=Leave[Agents])),0,nbHeures($A57,N$4,2)),"")</f>
        <v>0</v>
      </c>
      <c r="O59" s="85">
        <f ca="1">IF(O$4&lt;&gt;"",IF(SUMPRODUCT((O$4&gt;=Leave[depart])*(O$4&lt;Leave[retour])*($A57=Leave[Agents])),0,nbHeures($A57,O$4,2)),"")</f>
        <v>0</v>
      </c>
      <c r="P59" s="85">
        <f ca="1">IF(P$4&lt;&gt;"",IF(SUMPRODUCT((P$4&gt;=Leave[depart])*(P$4&lt;Leave[retour])*($A57=Leave[Agents])),0,nbHeures($A57,P$4,2)),"")</f>
        <v>0</v>
      </c>
      <c r="Q59" s="85">
        <f ca="1">IF(Q$4&lt;&gt;"",IF(SUMPRODUCT((Q$4&gt;=Leave[depart])*(Q$4&lt;Leave[retour])*($A57=Leave[Agents])),0,nbHeures($A57,Q$4,2)),"")</f>
        <v>0</v>
      </c>
      <c r="R59" s="85">
        <f ca="1">IF(R$4&lt;&gt;"",IF(SUMPRODUCT((R$4&gt;=Leave[depart])*(R$4&lt;Leave[retour])*($A57=Leave[Agents])),0,nbHeures($A57,R$4,2)),"")</f>
        <v>0</v>
      </c>
      <c r="S59" s="85">
        <f ca="1">IF(S$4&lt;&gt;"",IF(SUMPRODUCT((S$4&gt;=Leave[depart])*(S$4&lt;Leave[retour])*($A57=Leave[Agents])),0,nbHeures($A57,S$4,2)),"")</f>
        <v>0</v>
      </c>
      <c r="T59" s="85">
        <f ca="1">IF(T$4&lt;&gt;"",IF(SUMPRODUCT((T$4&gt;=Leave[depart])*(T$4&lt;Leave[retour])*($A57=Leave[Agents])),0,nbHeures($A57,T$4,2)),"")</f>
        <v>0</v>
      </c>
      <c r="U59" s="85">
        <f ca="1">IF(U$4&lt;&gt;"",IF(SUMPRODUCT((U$4&gt;=Leave[depart])*(U$4&lt;Leave[retour])*($A57=Leave[Agents])),0,nbHeures($A57,U$4,2)),"")</f>
        <v>0</v>
      </c>
      <c r="V59" s="85">
        <f ca="1">IF(V$4&lt;&gt;"",IF(SUMPRODUCT((V$4&gt;=Leave[depart])*(V$4&lt;Leave[retour])*($A57=Leave[Agents])),0,nbHeures($A57,V$4,2)),"")</f>
        <v>0</v>
      </c>
      <c r="W59" s="85">
        <f ca="1">IF(W$4&lt;&gt;"",IF(SUMPRODUCT((W$4&gt;=Leave[depart])*(W$4&lt;Leave[retour])*($A57=Leave[Agents])),0,nbHeures($A57,W$4,2)),"")</f>
        <v>0</v>
      </c>
      <c r="X59" s="85">
        <f ca="1">IF(X$4&lt;&gt;"",IF(SUMPRODUCT((X$4&gt;=Leave[depart])*(X$4&lt;Leave[retour])*($A57=Leave[Agents])),0,nbHeures($A57,X$4,2)),"")</f>
        <v>0</v>
      </c>
      <c r="Y59" s="85">
        <f ca="1">IF(Y$4&lt;&gt;"",IF(SUMPRODUCT((Y$4&gt;=Leave[depart])*(Y$4&lt;Leave[retour])*($A57=Leave[Agents])),0,nbHeures($A57,Y$4,2)),"")</f>
        <v>0</v>
      </c>
      <c r="Z59" s="85">
        <f ca="1">IF(Z$4&lt;&gt;"",IF(SUMPRODUCT((Z$4&gt;=Leave[depart])*(Z$4&lt;Leave[retour])*($A57=Leave[Agents])),0,nbHeures($A57,Z$4,2)),"")</f>
        <v>0</v>
      </c>
      <c r="AA59" s="85">
        <f ca="1">IF(AA$4&lt;&gt;"",IF(SUMPRODUCT((AA$4&gt;=Leave[depart])*(AA$4&lt;Leave[retour])*($A57=Leave[Agents])),0,nbHeures($A57,AA$4,2)),"")</f>
        <v>0</v>
      </c>
      <c r="AB59" s="85">
        <f ca="1">IF(AB$4&lt;&gt;"",IF(SUMPRODUCT((AB$4&gt;=Leave[depart])*(AB$4&lt;Leave[retour])*($A57=Leave[Agents])),0,nbHeures($A57,AB$4,2)),"")</f>
        <v>0</v>
      </c>
      <c r="AC59" s="85">
        <f ca="1">IF(AC$4&lt;&gt;"",IF(SUMPRODUCT((AC$4&gt;=Leave[depart])*(AC$4&lt;Leave[retour])*($A57=Leave[Agents])),0,nbHeures($A57,AC$4,2)),"")</f>
        <v>0</v>
      </c>
      <c r="AD59" s="85">
        <f ca="1">IF(AD$4&lt;&gt;"",IF(SUMPRODUCT((AD$4&gt;=Leave[depart])*(AD$4&lt;Leave[retour])*($A57=Leave[Agents])),0,nbHeures($A57,AD$4,2)),"")</f>
        <v>0</v>
      </c>
      <c r="AE59" s="85">
        <f ca="1">IF(AE$4&lt;&gt;"",IF(SUMPRODUCT((AE$4&gt;=Leave[depart])*(AE$4&lt;Leave[retour])*($A57=Leave[Agents])),0,nbHeures($A57,AE$4,2)),"")</f>
        <v>0</v>
      </c>
      <c r="AF59" s="85">
        <f ca="1">IF(AF$4&lt;&gt;"",IF(SUMPRODUCT((AF$4&gt;=Leave[depart])*(AF$4&lt;Leave[retour])*($A57=Leave[Agents])),0,nbHeures($A57,AF$4,2)),"")</f>
        <v>0</v>
      </c>
      <c r="AG59" s="85">
        <f ca="1">IF(AG$4&lt;&gt;"",IF(SUMPRODUCT((AG$4&gt;=Leave[depart])*(AG$4&lt;Leave[retour])*($A57=Leave[Agents])),0,nbHeures($A57,AG$4,2)),"")</f>
        <v>0</v>
      </c>
      <c r="AH59" s="97">
        <f t="shared" ref="AH59:AH61" ca="1" si="9">SUM(C59:AG59)</f>
        <v>0</v>
      </c>
      <c r="AI59" s="97">
        <f ca="1">AH59</f>
        <v>0</v>
      </c>
      <c r="AJ59" s="110"/>
    </row>
    <row r="60" spans="1:36" x14ac:dyDescent="0.25">
      <c r="A60" s="144" t="s">
        <v>70</v>
      </c>
      <c r="B60" s="124"/>
      <c r="C60" s="111">
        <f ca="1">IF(ISERROR(MATCH(C$4,Days_off[#Data],0)),0,C58)</f>
        <v>0</v>
      </c>
      <c r="D60" s="86">
        <f>IF(ISERROR(MATCH(D$4,Days_off[#Data],0)),0,D58)</f>
        <v>0</v>
      </c>
      <c r="E60" s="86">
        <f>IF(ISERROR(MATCH(E$4,Days_off[#Data],0)),0,E58)</f>
        <v>0</v>
      </c>
      <c r="F60" s="86">
        <f>IF(ISERROR(MATCH(F$4,Days_off[#Data],0)),0,F58)</f>
        <v>0</v>
      </c>
      <c r="G60" s="86">
        <f>IF(ISERROR(MATCH(G$4,Days_off[#Data],0)),0,G58)</f>
        <v>0</v>
      </c>
      <c r="H60" s="86">
        <f>IF(ISERROR(MATCH(H$4,Days_off[#Data],0)),0,H58)</f>
        <v>0</v>
      </c>
      <c r="I60" s="86">
        <f>IF(ISERROR(MATCH(I$4,Days_off[#Data],0)),0,I58)</f>
        <v>0</v>
      </c>
      <c r="J60" s="86">
        <f>IF(ISERROR(MATCH(J$4,Days_off[#Data],0)),0,J58)</f>
        <v>0</v>
      </c>
      <c r="K60" s="86">
        <f>IF(ISERROR(MATCH(K$4,Days_off[#Data],0)),0,K58)</f>
        <v>0</v>
      </c>
      <c r="L60" s="86">
        <f>IF(ISERROR(MATCH(L$4,Days_off[#Data],0)),0,L58)</f>
        <v>0</v>
      </c>
      <c r="M60" s="86">
        <f>IF(ISERROR(MATCH(M$4,Days_off[#Data],0)),0,M58)</f>
        <v>0</v>
      </c>
      <c r="N60" s="86">
        <f>IF(ISERROR(MATCH(N$4,Days_off[#Data],0)),0,N58)</f>
        <v>0</v>
      </c>
      <c r="O60" s="86">
        <f>IF(ISERROR(MATCH(O$4,Days_off[#Data],0)),0,O58)</f>
        <v>0</v>
      </c>
      <c r="P60" s="86">
        <f>IF(ISERROR(MATCH(P$4,Days_off[#Data],0)),0,P58)</f>
        <v>0</v>
      </c>
      <c r="Q60" s="86">
        <f>IF(ISERROR(MATCH(Q$4,Days_off[#Data],0)),0,Q58)</f>
        <v>0</v>
      </c>
      <c r="R60" s="86">
        <f>IF(ISERROR(MATCH(R$4,Days_off[#Data],0)),0,R58)</f>
        <v>0</v>
      </c>
      <c r="S60" s="86">
        <f>IF(ISERROR(MATCH(S$4,Days_off[#Data],0)),0,S58)</f>
        <v>0</v>
      </c>
      <c r="T60" s="86">
        <f>IF(ISERROR(MATCH(T$4,Days_off[#Data],0)),0,T58)</f>
        <v>0</v>
      </c>
      <c r="U60" s="86">
        <f>IF(ISERROR(MATCH(U$4,Days_off[#Data],0)),0,U58)</f>
        <v>0</v>
      </c>
      <c r="V60" s="86">
        <f ca="1">IF(ISERROR(MATCH(V$4,Days_off[#Data],0)),0,V58)</f>
        <v>0</v>
      </c>
      <c r="W60" s="86">
        <f>IF(ISERROR(MATCH(W$4,Days_off[#Data],0)),0,W58)</f>
        <v>0</v>
      </c>
      <c r="X60" s="86">
        <f>IF(ISERROR(MATCH(X$4,Days_off[#Data],0)),0,X58)</f>
        <v>0</v>
      </c>
      <c r="Y60" s="86">
        <f>IF(ISERROR(MATCH(Y$4,Days_off[#Data],0)),0,Y58)</f>
        <v>0</v>
      </c>
      <c r="Z60" s="86">
        <f>IF(ISERROR(MATCH(Z$4,Days_off[#Data],0)),0,Z58)</f>
        <v>0</v>
      </c>
      <c r="AA60" s="86">
        <f>IF(ISERROR(MATCH(AA$4,Days_off[#Data],0)),0,AA58)</f>
        <v>0</v>
      </c>
      <c r="AB60" s="86">
        <f>IF(ISERROR(MATCH(AB$4,Days_off[#Data],0)),0,AB58)</f>
        <v>0</v>
      </c>
      <c r="AC60" s="86">
        <f>IF(ISERROR(MATCH(AC$4,Days_off[#Data],0)),0,AC58)</f>
        <v>0</v>
      </c>
      <c r="AD60" s="86">
        <f>IF(ISERROR(MATCH(AD$4,Days_off[#Data],0)),0,AD58)</f>
        <v>0</v>
      </c>
      <c r="AE60" s="86">
        <f>IF(ISERROR(MATCH(AE$4,Days_off[#Data],0)),0,AE58)</f>
        <v>0</v>
      </c>
      <c r="AF60" s="86">
        <f>IF(ISERROR(MATCH(AF$4,Days_off[#Data],0)),0,AF58)</f>
        <v>0</v>
      </c>
      <c r="AG60" s="86">
        <f>IF(ISERROR(MATCH(AG$4,Days_off[#Data],0)),0,AG58)</f>
        <v>0</v>
      </c>
      <c r="AH60" s="96">
        <f t="shared" ca="1" si="9"/>
        <v>0</v>
      </c>
      <c r="AI60" s="96"/>
      <c r="AJ60" s="112">
        <f ca="1">AH60</f>
        <v>0</v>
      </c>
    </row>
    <row r="61" spans="1:36" x14ac:dyDescent="0.25">
      <c r="A61" s="144" t="s">
        <v>71</v>
      </c>
      <c r="B61" s="125"/>
      <c r="C61" s="113">
        <f ca="1">IF(ISERROR(MATCH(C$4,Days_off[#Data],0)),0,C59)</f>
        <v>0</v>
      </c>
      <c r="D61" s="87">
        <f>IF(ISERROR(MATCH(D$4,Days_off[#Data],0)),0,D59)</f>
        <v>0</v>
      </c>
      <c r="E61" s="87">
        <f>IF(ISERROR(MATCH(E$4,Days_off[#Data],0)),0,E59)</f>
        <v>0</v>
      </c>
      <c r="F61" s="87">
        <f>IF(ISERROR(MATCH(F$4,Days_off[#Data],0)),0,F59)</f>
        <v>0</v>
      </c>
      <c r="G61" s="87">
        <f>IF(ISERROR(MATCH(G$4,Days_off[#Data],0)),0,G59)</f>
        <v>0</v>
      </c>
      <c r="H61" s="87">
        <f>IF(ISERROR(MATCH(H$4,Days_off[#Data],0)),0,H59)</f>
        <v>0</v>
      </c>
      <c r="I61" s="87">
        <f>IF(ISERROR(MATCH(I$4,Days_off[#Data],0)),0,I59)</f>
        <v>0</v>
      </c>
      <c r="J61" s="87">
        <f>IF(ISERROR(MATCH(J$4,Days_off[#Data],0)),0,J59)</f>
        <v>0</v>
      </c>
      <c r="K61" s="87">
        <f>IF(ISERROR(MATCH(K$4,Days_off[#Data],0)),0,K59)</f>
        <v>0</v>
      </c>
      <c r="L61" s="87">
        <f>IF(ISERROR(MATCH(L$4,Days_off[#Data],0)),0,L59)</f>
        <v>0</v>
      </c>
      <c r="M61" s="87">
        <f>IF(ISERROR(MATCH(M$4,Days_off[#Data],0)),0,M59)</f>
        <v>0</v>
      </c>
      <c r="N61" s="87">
        <f>IF(ISERROR(MATCH(N$4,Days_off[#Data],0)),0,N59)</f>
        <v>0</v>
      </c>
      <c r="O61" s="87">
        <f>IF(ISERROR(MATCH(O$4,Days_off[#Data],0)),0,O59)</f>
        <v>0</v>
      </c>
      <c r="P61" s="87">
        <f>IF(ISERROR(MATCH(P$4,Days_off[#Data],0)),0,P59)</f>
        <v>0</v>
      </c>
      <c r="Q61" s="87">
        <f>IF(ISERROR(MATCH(Q$4,Days_off[#Data],0)),0,Q59)</f>
        <v>0</v>
      </c>
      <c r="R61" s="87">
        <f>IF(ISERROR(MATCH(R$4,Days_off[#Data],0)),0,R59)</f>
        <v>0</v>
      </c>
      <c r="S61" s="87">
        <f>IF(ISERROR(MATCH(S$4,Days_off[#Data],0)),0,S59)</f>
        <v>0</v>
      </c>
      <c r="T61" s="87">
        <f>IF(ISERROR(MATCH(T$4,Days_off[#Data],0)),0,T59)</f>
        <v>0</v>
      </c>
      <c r="U61" s="87">
        <f>IF(ISERROR(MATCH(U$4,Days_off[#Data],0)),0,U59)</f>
        <v>0</v>
      </c>
      <c r="V61" s="87">
        <f ca="1">IF(ISERROR(MATCH(V$4,Days_off[#Data],0)),0,V59)</f>
        <v>0</v>
      </c>
      <c r="W61" s="87">
        <f>IF(ISERROR(MATCH(W$4,Days_off[#Data],0)),0,W59)</f>
        <v>0</v>
      </c>
      <c r="X61" s="87">
        <f>IF(ISERROR(MATCH(X$4,Days_off[#Data],0)),0,X59)</f>
        <v>0</v>
      </c>
      <c r="Y61" s="87">
        <f>IF(ISERROR(MATCH(Y$4,Days_off[#Data],0)),0,Y59)</f>
        <v>0</v>
      </c>
      <c r="Z61" s="87">
        <f>IF(ISERROR(MATCH(Z$4,Days_off[#Data],0)),0,Z59)</f>
        <v>0</v>
      </c>
      <c r="AA61" s="87">
        <f>IF(ISERROR(MATCH(AA$4,Days_off[#Data],0)),0,AA59)</f>
        <v>0</v>
      </c>
      <c r="AB61" s="87">
        <f>IF(ISERROR(MATCH(AB$4,Days_off[#Data],0)),0,AB59)</f>
        <v>0</v>
      </c>
      <c r="AC61" s="87">
        <f>IF(ISERROR(MATCH(AC$4,Days_off[#Data],0)),0,AC59)</f>
        <v>0</v>
      </c>
      <c r="AD61" s="87">
        <f>IF(ISERROR(MATCH(AD$4,Days_off[#Data],0)),0,AD59)</f>
        <v>0</v>
      </c>
      <c r="AE61" s="87">
        <f>IF(ISERROR(MATCH(AE$4,Days_off[#Data],0)),0,AE59)</f>
        <v>0</v>
      </c>
      <c r="AF61" s="87">
        <f>IF(ISERROR(MATCH(AF$4,Days_off[#Data],0)),0,AF59)</f>
        <v>0</v>
      </c>
      <c r="AG61" s="87">
        <f>IF(ISERROR(MATCH(AG$4,Days_off[#Data],0)),0,AG59)</f>
        <v>0</v>
      </c>
      <c r="AH61" s="97">
        <f t="shared" ca="1" si="9"/>
        <v>0</v>
      </c>
      <c r="AI61" s="97">
        <f ca="1">AH61</f>
        <v>0</v>
      </c>
      <c r="AJ61" s="110"/>
    </row>
    <row r="62" spans="1:36" ht="15.75" thickBot="1" x14ac:dyDescent="0.3">
      <c r="A62" s="144" t="s">
        <v>72</v>
      </c>
      <c r="B62" s="124"/>
      <c r="C62" s="114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6"/>
      <c r="AI62" s="116"/>
      <c r="AJ62" s="117"/>
    </row>
    <row r="63" spans="1:36" x14ac:dyDescent="0.25">
      <c r="A63" s="126"/>
    </row>
    <row r="64" spans="1:36" ht="15.75" thickBot="1" x14ac:dyDescent="0.3">
      <c r="A64" s="126"/>
      <c r="B64" s="123"/>
      <c r="C64" s="98"/>
      <c r="D64" s="99"/>
      <c r="E64" s="99"/>
      <c r="F64" s="100"/>
      <c r="G64" s="99"/>
      <c r="H64" s="98"/>
      <c r="I64" s="98"/>
      <c r="J64" s="98"/>
      <c r="K64" s="101"/>
      <c r="L64" s="98"/>
      <c r="M64" s="98"/>
      <c r="N64" s="102"/>
      <c r="O64" s="98"/>
      <c r="P64" s="98"/>
      <c r="Q64" s="98"/>
      <c r="R64" s="98"/>
      <c r="S64" s="98"/>
      <c r="T64" s="102"/>
      <c r="U64" s="102"/>
      <c r="V64" s="98"/>
      <c r="W64" s="98"/>
      <c r="X64" s="98"/>
      <c r="Y64" s="98"/>
      <c r="Z64" s="98"/>
      <c r="AA64" s="102"/>
      <c r="AB64" s="98"/>
      <c r="AC64" s="98"/>
      <c r="AD64" s="98"/>
      <c r="AE64" s="98"/>
      <c r="AF64" s="99"/>
      <c r="AG64" s="98"/>
      <c r="AH64" s="103"/>
      <c r="AI64" s="103"/>
      <c r="AJ64" s="104"/>
    </row>
    <row r="65" spans="1:36" x14ac:dyDescent="0.25">
      <c r="A65" s="144" t="s">
        <v>68</v>
      </c>
      <c r="B65" s="124"/>
      <c r="C65" s="105">
        <f ca="1">IF(C$4&lt;&gt;"",IF(SUMPRODUCT((C$4&gt;=Leave[depart])*(C$4&lt;Leave[retour])*($A64=Leave[Agents])),0,nbHeures($A64,C$4,1)),"")</f>
        <v>0</v>
      </c>
      <c r="D65" s="106">
        <f ca="1">IF(D$4&lt;&gt;"",IF(SUMPRODUCT((D$4&gt;=Leave[depart])*(D$4&lt;Leave[retour])*($A64=Leave[Agents])),0,nbHeures($A64,D$4,1)),"")</f>
        <v>0</v>
      </c>
      <c r="E65" s="106">
        <f ca="1">IF(E$4&lt;&gt;"",IF(SUMPRODUCT((E$4&gt;=Leave[depart])*(E$4&lt;Leave[retour])*($A64=Leave[Agents])),0,nbHeures($A64,E$4,1)),"")</f>
        <v>0</v>
      </c>
      <c r="F65" s="106">
        <f ca="1">IF(F$4&lt;&gt;"",IF(SUMPRODUCT((F$4&gt;=Leave[depart])*(F$4&lt;Leave[retour])*($A64=Leave[Agents])),0,nbHeures($A64,F$4,1)),"")</f>
        <v>0</v>
      </c>
      <c r="G65" s="106">
        <f ca="1">IF(G$4&lt;&gt;"",IF(SUMPRODUCT((G$4&gt;=Leave[depart])*(G$4&lt;Leave[retour])*($A64=Leave[Agents])),0,nbHeures($A64,G$4,1)),"")</f>
        <v>0</v>
      </c>
      <c r="H65" s="106">
        <f ca="1">IF(H$4&lt;&gt;"",IF(SUMPRODUCT((H$4&gt;=Leave[depart])*(H$4&lt;Leave[retour])*($A64=Leave[Agents])),0,nbHeures($A64,H$4,1)),"")</f>
        <v>0</v>
      </c>
      <c r="I65" s="106">
        <f ca="1">IF(I$4&lt;&gt;"",IF(SUMPRODUCT((I$4&gt;=Leave[depart])*(I$4&lt;Leave[retour])*($A64=Leave[Agents])),0,nbHeures($A64,I$4,1)),"")</f>
        <v>0</v>
      </c>
      <c r="J65" s="106">
        <f ca="1">IF(J$4&lt;&gt;"",IF(SUMPRODUCT((J$4&gt;=Leave[depart])*(J$4&lt;Leave[retour])*($A64=Leave[Agents])),0,nbHeures($A64,J$4,1)),"")</f>
        <v>0</v>
      </c>
      <c r="K65" s="106">
        <f ca="1">IF(K$4&lt;&gt;"",IF(SUMPRODUCT((K$4&gt;=Leave[depart])*(K$4&lt;Leave[retour])*($A64=Leave[Agents])),0,nbHeures($A64,K$4,1)),"")</f>
        <v>0</v>
      </c>
      <c r="L65" s="106">
        <f ca="1">IF(L$4&lt;&gt;"",IF(SUMPRODUCT((L$4&gt;=Leave[depart])*(L$4&lt;Leave[retour])*($A64=Leave[Agents])),0,nbHeures($A64,L$4,1)),"")</f>
        <v>0</v>
      </c>
      <c r="M65" s="106">
        <f ca="1">IF(M$4&lt;&gt;"",IF(SUMPRODUCT((M$4&gt;=Leave[depart])*(M$4&lt;Leave[retour])*($A64=Leave[Agents])),0,nbHeures($A64,M$4,1)),"")</f>
        <v>0</v>
      </c>
      <c r="N65" s="106">
        <f ca="1">IF(N$4&lt;&gt;"",IF(SUMPRODUCT((N$4&gt;=Leave[depart])*(N$4&lt;Leave[retour])*($A64=Leave[Agents])),0,nbHeures($A64,N$4,1)),"")</f>
        <v>0</v>
      </c>
      <c r="O65" s="106">
        <f ca="1">IF(O$4&lt;&gt;"",IF(SUMPRODUCT((O$4&gt;=Leave[depart])*(O$4&lt;Leave[retour])*($A64=Leave[Agents])),0,nbHeures($A64,O$4,1)),"")</f>
        <v>0</v>
      </c>
      <c r="P65" s="106">
        <f ca="1">IF(P$4&lt;&gt;"",IF(SUMPRODUCT((P$4&gt;=Leave[depart])*(P$4&lt;Leave[retour])*($A64=Leave[Agents])),0,nbHeures($A64,P$4,1)),"")</f>
        <v>0</v>
      </c>
      <c r="Q65" s="106">
        <f ca="1">IF(Q$4&lt;&gt;"",IF(SUMPRODUCT((Q$4&gt;=Leave[depart])*(Q$4&lt;Leave[retour])*($A64=Leave[Agents])),0,nbHeures($A64,Q$4,1)),"")</f>
        <v>0</v>
      </c>
      <c r="R65" s="106">
        <f ca="1">IF(R$4&lt;&gt;"",IF(SUMPRODUCT((R$4&gt;=Leave[depart])*(R$4&lt;Leave[retour])*($A64=Leave[Agents])),0,nbHeures($A64,R$4,1)),"")</f>
        <v>0</v>
      </c>
      <c r="S65" s="106">
        <f ca="1">IF(S$4&lt;&gt;"",IF(SUMPRODUCT((S$4&gt;=Leave[depart])*(S$4&lt;Leave[retour])*($A64=Leave[Agents])),0,nbHeures($A64,S$4,1)),"")</f>
        <v>0</v>
      </c>
      <c r="T65" s="106">
        <f ca="1">IF(T$4&lt;&gt;"",IF(SUMPRODUCT((T$4&gt;=Leave[depart])*(T$4&lt;Leave[retour])*($A64=Leave[Agents])),0,nbHeures($A64,T$4,1)),"")</f>
        <v>0</v>
      </c>
      <c r="U65" s="106">
        <f ca="1">IF(U$4&lt;&gt;"",IF(SUMPRODUCT((U$4&gt;=Leave[depart])*(U$4&lt;Leave[retour])*($A64=Leave[Agents])),0,nbHeures($A64,U$4,1)),"")</f>
        <v>0</v>
      </c>
      <c r="V65" s="106">
        <f ca="1">IF(V$4&lt;&gt;"",IF(SUMPRODUCT((V$4&gt;=Leave[depart])*(V$4&lt;Leave[retour])*($A64=Leave[Agents])),0,nbHeures($A64,V$4,1)),"")</f>
        <v>0</v>
      </c>
      <c r="W65" s="106">
        <f ca="1">IF(W$4&lt;&gt;"",IF(SUMPRODUCT((W$4&gt;=Leave[depart])*(W$4&lt;Leave[retour])*($A64=Leave[Agents])),0,nbHeures($A64,W$4,1)),"")</f>
        <v>0</v>
      </c>
      <c r="X65" s="106">
        <f ca="1">IF(X$4&lt;&gt;"",IF(SUMPRODUCT((X$4&gt;=Leave[depart])*(X$4&lt;Leave[retour])*($A64=Leave[Agents])),0,nbHeures($A64,X$4,1)),"")</f>
        <v>0</v>
      </c>
      <c r="Y65" s="106">
        <f ca="1">IF(Y$4&lt;&gt;"",IF(SUMPRODUCT((Y$4&gt;=Leave[depart])*(Y$4&lt;Leave[retour])*($A64=Leave[Agents])),0,nbHeures($A64,Y$4,1)),"")</f>
        <v>0</v>
      </c>
      <c r="Z65" s="106">
        <f ca="1">IF(Z$4&lt;&gt;"",IF(SUMPRODUCT((Z$4&gt;=Leave[depart])*(Z$4&lt;Leave[retour])*($A64=Leave[Agents])),0,nbHeures($A64,Z$4,1)),"")</f>
        <v>0</v>
      </c>
      <c r="AA65" s="106">
        <f ca="1">IF(AA$4&lt;&gt;"",IF(SUMPRODUCT((AA$4&gt;=Leave[depart])*(AA$4&lt;Leave[retour])*($A64=Leave[Agents])),0,nbHeures($A64,AA$4,1)),"")</f>
        <v>0</v>
      </c>
      <c r="AB65" s="106">
        <f ca="1">IF(AB$4&lt;&gt;"",IF(SUMPRODUCT((AB$4&gt;=Leave[depart])*(AB$4&lt;Leave[retour])*($A64=Leave[Agents])),0,nbHeures($A64,AB$4,1)),"")</f>
        <v>0</v>
      </c>
      <c r="AC65" s="106">
        <f ca="1">IF(AC$4&lt;&gt;"",IF(SUMPRODUCT((AC$4&gt;=Leave[depart])*(AC$4&lt;Leave[retour])*($A64=Leave[Agents])),0,nbHeures($A64,AC$4,1)),"")</f>
        <v>0</v>
      </c>
      <c r="AD65" s="106">
        <f ca="1">IF(AD$4&lt;&gt;"",IF(SUMPRODUCT((AD$4&gt;=Leave[depart])*(AD$4&lt;Leave[retour])*($A64=Leave[Agents])),0,nbHeures($A64,AD$4,1)),"")</f>
        <v>0</v>
      </c>
      <c r="AE65" s="106">
        <f ca="1">IF(AE$4&lt;&gt;"",IF(SUMPRODUCT((AE$4&gt;=Leave[depart])*(AE$4&lt;Leave[retour])*($A64=Leave[Agents])),0,nbHeures($A64,AE$4,1)),"")</f>
        <v>0</v>
      </c>
      <c r="AF65" s="106">
        <f ca="1">IF(AF$4&lt;&gt;"",IF(SUMPRODUCT((AF$4&gt;=Leave[depart])*(AF$4&lt;Leave[retour])*($A64=Leave[Agents])),0,nbHeures($A64,AF$4,1)),"")</f>
        <v>0</v>
      </c>
      <c r="AG65" s="106">
        <f ca="1">IF(AG$4&lt;&gt;"",IF(SUMPRODUCT((AG$4&gt;=Leave[depart])*(AG$4&lt;Leave[retour])*($A64=Leave[Agents])),0,nbHeures($A64,AG$4,1)),"")</f>
        <v>0</v>
      </c>
      <c r="AH65" s="107">
        <f ca="1">SUM(C65:AG65)</f>
        <v>0</v>
      </c>
      <c r="AI65" s="107"/>
      <c r="AJ65" s="108"/>
    </row>
    <row r="66" spans="1:36" x14ac:dyDescent="0.25">
      <c r="A66" s="144" t="s">
        <v>69</v>
      </c>
      <c r="B66" s="125"/>
      <c r="C66" s="109">
        <f ca="1">IF(C$4&lt;&gt;"",IF(SUMPRODUCT((C$4&gt;=Leave[depart])*(C$4&lt;Leave[retour])*($A64=Leave[Agents])),0,nbHeures($A64,C$4,2)),"")</f>
        <v>0</v>
      </c>
      <c r="D66" s="85">
        <f ca="1">IF(D$4&lt;&gt;"",IF(SUMPRODUCT((D$4&gt;=Leave[depart])*(D$4&lt;Leave[retour])*($A64=Leave[Agents])),0,nbHeures($A64,D$4,2)),"")</f>
        <v>0</v>
      </c>
      <c r="E66" s="85">
        <f ca="1">IF(E$4&lt;&gt;"",IF(SUMPRODUCT((E$4&gt;=Leave[depart])*(E$4&lt;Leave[retour])*($A64=Leave[Agents])),0,nbHeures($A64,E$4,2)),"")</f>
        <v>0</v>
      </c>
      <c r="F66" s="85">
        <f ca="1">IF(F$4&lt;&gt;"",IF(SUMPRODUCT((F$4&gt;=Leave[depart])*(F$4&lt;Leave[retour])*($A64=Leave[Agents])),0,nbHeures($A64,F$4,2)),"")</f>
        <v>0</v>
      </c>
      <c r="G66" s="85">
        <f ca="1">IF(G$4&lt;&gt;"",IF(SUMPRODUCT((G$4&gt;=Leave[depart])*(G$4&lt;Leave[retour])*($A64=Leave[Agents])),0,nbHeures($A64,G$4,2)),"")</f>
        <v>0</v>
      </c>
      <c r="H66" s="85">
        <f ca="1">IF(H$4&lt;&gt;"",IF(SUMPRODUCT((H$4&gt;=Leave[depart])*(H$4&lt;Leave[retour])*($A64=Leave[Agents])),0,nbHeures($A64,H$4,2)),"")</f>
        <v>0</v>
      </c>
      <c r="I66" s="85">
        <f ca="1">IF(I$4&lt;&gt;"",IF(SUMPRODUCT((I$4&gt;=Leave[depart])*(I$4&lt;Leave[retour])*($A64=Leave[Agents])),0,nbHeures($A64,I$4,2)),"")</f>
        <v>0</v>
      </c>
      <c r="J66" s="85">
        <f ca="1">IF(J$4&lt;&gt;"",IF(SUMPRODUCT((J$4&gt;=Leave[depart])*(J$4&lt;Leave[retour])*($A64=Leave[Agents])),0,nbHeures($A64,J$4,2)),"")</f>
        <v>0</v>
      </c>
      <c r="K66" s="85">
        <f ca="1">IF(K$4&lt;&gt;"",IF(SUMPRODUCT((K$4&gt;=Leave[depart])*(K$4&lt;Leave[retour])*($A64=Leave[Agents])),0,nbHeures($A64,K$4,2)),"")</f>
        <v>0</v>
      </c>
      <c r="L66" s="85">
        <f ca="1">IF(L$4&lt;&gt;"",IF(SUMPRODUCT((L$4&gt;=Leave[depart])*(L$4&lt;Leave[retour])*($A64=Leave[Agents])),0,nbHeures($A64,L$4,2)),"")</f>
        <v>0</v>
      </c>
      <c r="M66" s="85">
        <f ca="1">IF(M$4&lt;&gt;"",IF(SUMPRODUCT((M$4&gt;=Leave[depart])*(M$4&lt;Leave[retour])*($A64=Leave[Agents])),0,nbHeures($A64,M$4,2)),"")</f>
        <v>0</v>
      </c>
      <c r="N66" s="85">
        <f ca="1">IF(N$4&lt;&gt;"",IF(SUMPRODUCT((N$4&gt;=Leave[depart])*(N$4&lt;Leave[retour])*($A64=Leave[Agents])),0,nbHeures($A64,N$4,2)),"")</f>
        <v>0</v>
      </c>
      <c r="O66" s="85">
        <f ca="1">IF(O$4&lt;&gt;"",IF(SUMPRODUCT((O$4&gt;=Leave[depart])*(O$4&lt;Leave[retour])*($A64=Leave[Agents])),0,nbHeures($A64,O$4,2)),"")</f>
        <v>0</v>
      </c>
      <c r="P66" s="85">
        <f ca="1">IF(P$4&lt;&gt;"",IF(SUMPRODUCT((P$4&gt;=Leave[depart])*(P$4&lt;Leave[retour])*($A64=Leave[Agents])),0,nbHeures($A64,P$4,2)),"")</f>
        <v>0</v>
      </c>
      <c r="Q66" s="85">
        <f ca="1">IF(Q$4&lt;&gt;"",IF(SUMPRODUCT((Q$4&gt;=Leave[depart])*(Q$4&lt;Leave[retour])*($A64=Leave[Agents])),0,nbHeures($A64,Q$4,2)),"")</f>
        <v>0</v>
      </c>
      <c r="R66" s="85">
        <f ca="1">IF(R$4&lt;&gt;"",IF(SUMPRODUCT((R$4&gt;=Leave[depart])*(R$4&lt;Leave[retour])*($A64=Leave[Agents])),0,nbHeures($A64,R$4,2)),"")</f>
        <v>0</v>
      </c>
      <c r="S66" s="85">
        <f ca="1">IF(S$4&lt;&gt;"",IF(SUMPRODUCT((S$4&gt;=Leave[depart])*(S$4&lt;Leave[retour])*($A64=Leave[Agents])),0,nbHeures($A64,S$4,2)),"")</f>
        <v>0</v>
      </c>
      <c r="T66" s="85">
        <f ca="1">IF(T$4&lt;&gt;"",IF(SUMPRODUCT((T$4&gt;=Leave[depart])*(T$4&lt;Leave[retour])*($A64=Leave[Agents])),0,nbHeures($A64,T$4,2)),"")</f>
        <v>0</v>
      </c>
      <c r="U66" s="85">
        <f ca="1">IF(U$4&lt;&gt;"",IF(SUMPRODUCT((U$4&gt;=Leave[depart])*(U$4&lt;Leave[retour])*($A64=Leave[Agents])),0,nbHeures($A64,U$4,2)),"")</f>
        <v>0</v>
      </c>
      <c r="V66" s="85">
        <f ca="1">IF(V$4&lt;&gt;"",IF(SUMPRODUCT((V$4&gt;=Leave[depart])*(V$4&lt;Leave[retour])*($A64=Leave[Agents])),0,nbHeures($A64,V$4,2)),"")</f>
        <v>0</v>
      </c>
      <c r="W66" s="85">
        <f ca="1">IF(W$4&lt;&gt;"",IF(SUMPRODUCT((W$4&gt;=Leave[depart])*(W$4&lt;Leave[retour])*($A64=Leave[Agents])),0,nbHeures($A64,W$4,2)),"")</f>
        <v>0</v>
      </c>
      <c r="X66" s="85">
        <f ca="1">IF(X$4&lt;&gt;"",IF(SUMPRODUCT((X$4&gt;=Leave[depart])*(X$4&lt;Leave[retour])*($A64=Leave[Agents])),0,nbHeures($A64,X$4,2)),"")</f>
        <v>0</v>
      </c>
      <c r="Y66" s="85">
        <f ca="1">IF(Y$4&lt;&gt;"",IF(SUMPRODUCT((Y$4&gt;=Leave[depart])*(Y$4&lt;Leave[retour])*($A64=Leave[Agents])),0,nbHeures($A64,Y$4,2)),"")</f>
        <v>0</v>
      </c>
      <c r="Z66" s="85">
        <f ca="1">IF(Z$4&lt;&gt;"",IF(SUMPRODUCT((Z$4&gt;=Leave[depart])*(Z$4&lt;Leave[retour])*($A64=Leave[Agents])),0,nbHeures($A64,Z$4,2)),"")</f>
        <v>0</v>
      </c>
      <c r="AA66" s="85">
        <f ca="1">IF(AA$4&lt;&gt;"",IF(SUMPRODUCT((AA$4&gt;=Leave[depart])*(AA$4&lt;Leave[retour])*($A64=Leave[Agents])),0,nbHeures($A64,AA$4,2)),"")</f>
        <v>0</v>
      </c>
      <c r="AB66" s="85">
        <f ca="1">IF(AB$4&lt;&gt;"",IF(SUMPRODUCT((AB$4&gt;=Leave[depart])*(AB$4&lt;Leave[retour])*($A64=Leave[Agents])),0,nbHeures($A64,AB$4,2)),"")</f>
        <v>0</v>
      </c>
      <c r="AC66" s="85">
        <f ca="1">IF(AC$4&lt;&gt;"",IF(SUMPRODUCT((AC$4&gt;=Leave[depart])*(AC$4&lt;Leave[retour])*($A64=Leave[Agents])),0,nbHeures($A64,AC$4,2)),"")</f>
        <v>0</v>
      </c>
      <c r="AD66" s="85">
        <f ca="1">IF(AD$4&lt;&gt;"",IF(SUMPRODUCT((AD$4&gt;=Leave[depart])*(AD$4&lt;Leave[retour])*($A64=Leave[Agents])),0,nbHeures($A64,AD$4,2)),"")</f>
        <v>0</v>
      </c>
      <c r="AE66" s="85">
        <f ca="1">IF(AE$4&lt;&gt;"",IF(SUMPRODUCT((AE$4&gt;=Leave[depart])*(AE$4&lt;Leave[retour])*($A64=Leave[Agents])),0,nbHeures($A64,AE$4,2)),"")</f>
        <v>0</v>
      </c>
      <c r="AF66" s="85">
        <f ca="1">IF(AF$4&lt;&gt;"",IF(SUMPRODUCT((AF$4&gt;=Leave[depart])*(AF$4&lt;Leave[retour])*($A64=Leave[Agents])),0,nbHeures($A64,AF$4,2)),"")</f>
        <v>0</v>
      </c>
      <c r="AG66" s="85">
        <f ca="1">IF(AG$4&lt;&gt;"",IF(SUMPRODUCT((AG$4&gt;=Leave[depart])*(AG$4&lt;Leave[retour])*($A64=Leave[Agents])),0,nbHeures($A64,AG$4,2)),"")</f>
        <v>0</v>
      </c>
      <c r="AH66" s="96">
        <f t="shared" ref="AH66:AH68" ca="1" si="10">SUM(C66:AG66)</f>
        <v>0</v>
      </c>
      <c r="AI66" s="97">
        <f ca="1">AH66</f>
        <v>0</v>
      </c>
      <c r="AJ66" s="110"/>
    </row>
    <row r="67" spans="1:36" x14ac:dyDescent="0.25">
      <c r="A67" s="144" t="s">
        <v>70</v>
      </c>
      <c r="B67" s="124"/>
      <c r="C67" s="111">
        <f ca="1">IF(ISERROR(MATCH(C$4,Days_off[#Data],0)),0,C65)</f>
        <v>0</v>
      </c>
      <c r="D67" s="86">
        <f>IF(ISERROR(MATCH(D$4,Days_off[#Data],0)),0,D65)</f>
        <v>0</v>
      </c>
      <c r="E67" s="86">
        <f>IF(ISERROR(MATCH(E$4,Days_off[#Data],0)),0,E65)</f>
        <v>0</v>
      </c>
      <c r="F67" s="86">
        <f>IF(ISERROR(MATCH(F$4,Days_off[#Data],0)),0,F65)</f>
        <v>0</v>
      </c>
      <c r="G67" s="86">
        <f>IF(ISERROR(MATCH(G$4,Days_off[#Data],0)),0,G65)</f>
        <v>0</v>
      </c>
      <c r="H67" s="86">
        <f>IF(ISERROR(MATCH(H$4,Days_off[#Data],0)),0,H65)</f>
        <v>0</v>
      </c>
      <c r="I67" s="86">
        <f>IF(ISERROR(MATCH(I$4,Days_off[#Data],0)),0,I65)</f>
        <v>0</v>
      </c>
      <c r="J67" s="86">
        <f>IF(ISERROR(MATCH(J$4,Days_off[#Data],0)),0,J65)</f>
        <v>0</v>
      </c>
      <c r="K67" s="86">
        <f>IF(ISERROR(MATCH(K$4,Days_off[#Data],0)),0,K65)</f>
        <v>0</v>
      </c>
      <c r="L67" s="86">
        <f>IF(ISERROR(MATCH(L$4,Days_off[#Data],0)),0,L65)</f>
        <v>0</v>
      </c>
      <c r="M67" s="86">
        <f>IF(ISERROR(MATCH(M$4,Days_off[#Data],0)),0,M65)</f>
        <v>0</v>
      </c>
      <c r="N67" s="86">
        <f>IF(ISERROR(MATCH(N$4,Days_off[#Data],0)),0,N65)</f>
        <v>0</v>
      </c>
      <c r="O67" s="86">
        <f>IF(ISERROR(MATCH(O$4,Days_off[#Data],0)),0,O65)</f>
        <v>0</v>
      </c>
      <c r="P67" s="86">
        <f>IF(ISERROR(MATCH(P$4,Days_off[#Data],0)),0,P65)</f>
        <v>0</v>
      </c>
      <c r="Q67" s="86">
        <f>IF(ISERROR(MATCH(Q$4,Days_off[#Data],0)),0,Q65)</f>
        <v>0</v>
      </c>
      <c r="R67" s="86">
        <f>IF(ISERROR(MATCH(R$4,Days_off[#Data],0)),0,R65)</f>
        <v>0</v>
      </c>
      <c r="S67" s="86">
        <f>IF(ISERROR(MATCH(S$4,Days_off[#Data],0)),0,S65)</f>
        <v>0</v>
      </c>
      <c r="T67" s="86">
        <f>IF(ISERROR(MATCH(T$4,Days_off[#Data],0)),0,T65)</f>
        <v>0</v>
      </c>
      <c r="U67" s="86">
        <f>IF(ISERROR(MATCH(U$4,Days_off[#Data],0)),0,U65)</f>
        <v>0</v>
      </c>
      <c r="V67" s="86">
        <f ca="1">IF(ISERROR(MATCH(V$4,Days_off[#Data],0)),0,V65)</f>
        <v>0</v>
      </c>
      <c r="W67" s="86">
        <f>IF(ISERROR(MATCH(W$4,Days_off[#Data],0)),0,W65)</f>
        <v>0</v>
      </c>
      <c r="X67" s="86">
        <f>IF(ISERROR(MATCH(X$4,Days_off[#Data],0)),0,X65)</f>
        <v>0</v>
      </c>
      <c r="Y67" s="86">
        <f>IF(ISERROR(MATCH(Y$4,Days_off[#Data],0)),0,Y65)</f>
        <v>0</v>
      </c>
      <c r="Z67" s="86">
        <f>IF(ISERROR(MATCH(Z$4,Days_off[#Data],0)),0,Z65)</f>
        <v>0</v>
      </c>
      <c r="AA67" s="86">
        <f>IF(ISERROR(MATCH(AA$4,Days_off[#Data],0)),0,AA65)</f>
        <v>0</v>
      </c>
      <c r="AB67" s="86">
        <f>IF(ISERROR(MATCH(AB$4,Days_off[#Data],0)),0,AB65)</f>
        <v>0</v>
      </c>
      <c r="AC67" s="86">
        <f>IF(ISERROR(MATCH(AC$4,Days_off[#Data],0)),0,AC65)</f>
        <v>0</v>
      </c>
      <c r="AD67" s="86">
        <f>IF(ISERROR(MATCH(AD$4,Days_off[#Data],0)),0,AD65)</f>
        <v>0</v>
      </c>
      <c r="AE67" s="86">
        <f>IF(ISERROR(MATCH(AE$4,Days_off[#Data],0)),0,AE65)</f>
        <v>0</v>
      </c>
      <c r="AF67" s="86">
        <f>IF(ISERROR(MATCH(AF$4,Days_off[#Data],0)),0,AF65)</f>
        <v>0</v>
      </c>
      <c r="AG67" s="86">
        <f>IF(ISERROR(MATCH(AG$4,Days_off[#Data],0)),0,AG65)</f>
        <v>0</v>
      </c>
      <c r="AH67" s="96">
        <f t="shared" ca="1" si="10"/>
        <v>0</v>
      </c>
      <c r="AI67" s="96"/>
      <c r="AJ67" s="112">
        <f ca="1">AH67</f>
        <v>0</v>
      </c>
    </row>
    <row r="68" spans="1:36" x14ac:dyDescent="0.25">
      <c r="A68" s="144" t="s">
        <v>71</v>
      </c>
      <c r="B68" s="125"/>
      <c r="C68" s="113">
        <f ca="1">IF(ISERROR(MATCH(C$4,Days_off[#Data],0)),0,C66)</f>
        <v>0</v>
      </c>
      <c r="D68" s="87">
        <f>IF(ISERROR(MATCH(D$4,Days_off[#Data],0)),0,D66)</f>
        <v>0</v>
      </c>
      <c r="E68" s="87">
        <f>IF(ISERROR(MATCH(E$4,Days_off[#Data],0)),0,E66)</f>
        <v>0</v>
      </c>
      <c r="F68" s="87">
        <f>IF(ISERROR(MATCH(F$4,Days_off[#Data],0)),0,F66)</f>
        <v>0</v>
      </c>
      <c r="G68" s="87">
        <f>IF(ISERROR(MATCH(G$4,Days_off[#Data],0)),0,G66)</f>
        <v>0</v>
      </c>
      <c r="H68" s="87">
        <f>IF(ISERROR(MATCH(H$4,Days_off[#Data],0)),0,H66)</f>
        <v>0</v>
      </c>
      <c r="I68" s="87">
        <f>IF(ISERROR(MATCH(I$4,Days_off[#Data],0)),0,I66)</f>
        <v>0</v>
      </c>
      <c r="J68" s="87">
        <f>IF(ISERROR(MATCH(J$4,Days_off[#Data],0)),0,J66)</f>
        <v>0</v>
      </c>
      <c r="K68" s="87">
        <f>IF(ISERROR(MATCH(K$4,Days_off[#Data],0)),0,K66)</f>
        <v>0</v>
      </c>
      <c r="L68" s="87">
        <f>IF(ISERROR(MATCH(L$4,Days_off[#Data],0)),0,L66)</f>
        <v>0</v>
      </c>
      <c r="M68" s="87">
        <f>IF(ISERROR(MATCH(M$4,Days_off[#Data],0)),0,M66)</f>
        <v>0</v>
      </c>
      <c r="N68" s="87">
        <f>IF(ISERROR(MATCH(N$4,Days_off[#Data],0)),0,N66)</f>
        <v>0</v>
      </c>
      <c r="O68" s="87">
        <f>IF(ISERROR(MATCH(O$4,Days_off[#Data],0)),0,O66)</f>
        <v>0</v>
      </c>
      <c r="P68" s="87">
        <f>IF(ISERROR(MATCH(P$4,Days_off[#Data],0)),0,P66)</f>
        <v>0</v>
      </c>
      <c r="Q68" s="87">
        <f>IF(ISERROR(MATCH(Q$4,Days_off[#Data],0)),0,Q66)</f>
        <v>0</v>
      </c>
      <c r="R68" s="87">
        <f>IF(ISERROR(MATCH(R$4,Days_off[#Data],0)),0,R66)</f>
        <v>0</v>
      </c>
      <c r="S68" s="87">
        <f>IF(ISERROR(MATCH(S$4,Days_off[#Data],0)),0,S66)</f>
        <v>0</v>
      </c>
      <c r="T68" s="87">
        <f>IF(ISERROR(MATCH(T$4,Days_off[#Data],0)),0,T66)</f>
        <v>0</v>
      </c>
      <c r="U68" s="87">
        <f>IF(ISERROR(MATCH(U$4,Days_off[#Data],0)),0,U66)</f>
        <v>0</v>
      </c>
      <c r="V68" s="87">
        <f ca="1">IF(ISERROR(MATCH(V$4,Days_off[#Data],0)),0,V66)</f>
        <v>0</v>
      </c>
      <c r="W68" s="87">
        <f>IF(ISERROR(MATCH(W$4,Days_off[#Data],0)),0,W66)</f>
        <v>0</v>
      </c>
      <c r="X68" s="87">
        <f>IF(ISERROR(MATCH(X$4,Days_off[#Data],0)),0,X66)</f>
        <v>0</v>
      </c>
      <c r="Y68" s="87">
        <f>IF(ISERROR(MATCH(Y$4,Days_off[#Data],0)),0,Y66)</f>
        <v>0</v>
      </c>
      <c r="Z68" s="87">
        <f>IF(ISERROR(MATCH(Z$4,Days_off[#Data],0)),0,Z66)</f>
        <v>0</v>
      </c>
      <c r="AA68" s="87">
        <f>IF(ISERROR(MATCH(AA$4,Days_off[#Data],0)),0,AA66)</f>
        <v>0</v>
      </c>
      <c r="AB68" s="87">
        <f>IF(ISERROR(MATCH(AB$4,Days_off[#Data],0)),0,AB66)</f>
        <v>0</v>
      </c>
      <c r="AC68" s="87">
        <f>IF(ISERROR(MATCH(AC$4,Days_off[#Data],0)),0,AC66)</f>
        <v>0</v>
      </c>
      <c r="AD68" s="87">
        <f>IF(ISERROR(MATCH(AD$4,Days_off[#Data],0)),0,AD66)</f>
        <v>0</v>
      </c>
      <c r="AE68" s="87">
        <f>IF(ISERROR(MATCH(AE$4,Days_off[#Data],0)),0,AE66)</f>
        <v>0</v>
      </c>
      <c r="AF68" s="87">
        <f>IF(ISERROR(MATCH(AF$4,Days_off[#Data],0)),0,AF66)</f>
        <v>0</v>
      </c>
      <c r="AG68" s="87">
        <f>IF(ISERROR(MATCH(AG$4,Days_off[#Data],0)),0,AG66)</f>
        <v>0</v>
      </c>
      <c r="AH68" s="96">
        <f t="shared" ca="1" si="10"/>
        <v>0</v>
      </c>
      <c r="AI68" s="97">
        <f ca="1">AH68</f>
        <v>0</v>
      </c>
      <c r="AJ68" s="110"/>
    </row>
    <row r="69" spans="1:36" ht="15.75" thickBot="1" x14ac:dyDescent="0.3">
      <c r="A69" s="144" t="s">
        <v>72</v>
      </c>
      <c r="B69" s="124"/>
      <c r="C69" s="114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6"/>
      <c r="AI69" s="116"/>
      <c r="AJ69" s="117"/>
    </row>
    <row r="70" spans="1:36" x14ac:dyDescent="0.25">
      <c r="A70" s="126"/>
    </row>
    <row r="71" spans="1:36" ht="15.75" thickBot="1" x14ac:dyDescent="0.3">
      <c r="A71" s="126"/>
      <c r="B71" s="123"/>
      <c r="C71" s="98"/>
      <c r="D71" s="99"/>
      <c r="E71" s="99"/>
      <c r="F71" s="100"/>
      <c r="G71" s="99"/>
      <c r="H71" s="98"/>
      <c r="I71" s="98"/>
      <c r="J71" s="98"/>
      <c r="K71" s="101"/>
      <c r="L71" s="98"/>
      <c r="M71" s="98"/>
      <c r="N71" s="102"/>
      <c r="O71" s="98"/>
      <c r="P71" s="98"/>
      <c r="Q71" s="98"/>
      <c r="R71" s="98"/>
      <c r="S71" s="98"/>
      <c r="T71" s="102"/>
      <c r="U71" s="102"/>
      <c r="V71" s="98"/>
      <c r="W71" s="98"/>
      <c r="X71" s="98"/>
      <c r="Y71" s="98"/>
      <c r="Z71" s="98"/>
      <c r="AA71" s="102"/>
      <c r="AB71" s="98"/>
      <c r="AC71" s="98"/>
      <c r="AD71" s="98"/>
      <c r="AE71" s="98"/>
      <c r="AF71" s="99"/>
      <c r="AG71" s="98"/>
      <c r="AH71" s="103"/>
      <c r="AI71" s="103"/>
      <c r="AJ71" s="104"/>
    </row>
    <row r="72" spans="1:36" x14ac:dyDescent="0.25">
      <c r="A72" s="144" t="s">
        <v>68</v>
      </c>
      <c r="B72" s="124"/>
      <c r="C72" s="105">
        <f ca="1">IF(C$4&lt;&gt;"",IF(SUMPRODUCT((C$4&gt;=Leave[depart])*(C$4&lt;Leave[retour])*($A71=Leave[Agents])),0,nbHeures($A71,C$4,1)),"")</f>
        <v>0</v>
      </c>
      <c r="D72" s="106">
        <f ca="1">IF(D$4&lt;&gt;"",IF(SUMPRODUCT((D$4&gt;=Leave[depart])*(D$4&lt;Leave[retour])*($A71=Leave[Agents])),0,nbHeures($A71,D$4,1)),"")</f>
        <v>0</v>
      </c>
      <c r="E72" s="106">
        <f ca="1">IF(E$4&lt;&gt;"",IF(SUMPRODUCT((E$4&gt;=Leave[depart])*(E$4&lt;Leave[retour])*($A71=Leave[Agents])),0,nbHeures($A71,E$4,1)),"")</f>
        <v>0</v>
      </c>
      <c r="F72" s="106">
        <f ca="1">IF(F$4&lt;&gt;"",IF(SUMPRODUCT((F$4&gt;=Leave[depart])*(F$4&lt;Leave[retour])*($A71=Leave[Agents])),0,nbHeures($A71,F$4,1)),"")</f>
        <v>0</v>
      </c>
      <c r="G72" s="106">
        <f ca="1">IF(G$4&lt;&gt;"",IF(SUMPRODUCT((G$4&gt;=Leave[depart])*(G$4&lt;Leave[retour])*($A71=Leave[Agents])),0,nbHeures($A71,G$4,1)),"")</f>
        <v>0</v>
      </c>
      <c r="H72" s="106">
        <f ca="1">IF(H$4&lt;&gt;"",IF(SUMPRODUCT((H$4&gt;=Leave[depart])*(H$4&lt;Leave[retour])*($A71=Leave[Agents])),0,nbHeures($A71,H$4,1)),"")</f>
        <v>0</v>
      </c>
      <c r="I72" s="106">
        <f ca="1">IF(I$4&lt;&gt;"",IF(SUMPRODUCT((I$4&gt;=Leave[depart])*(I$4&lt;Leave[retour])*($A71=Leave[Agents])),0,nbHeures($A71,I$4,1)),"")</f>
        <v>0</v>
      </c>
      <c r="J72" s="106">
        <f ca="1">IF(J$4&lt;&gt;"",IF(SUMPRODUCT((J$4&gt;=Leave[depart])*(J$4&lt;Leave[retour])*($A71=Leave[Agents])),0,nbHeures($A71,J$4,1)),"")</f>
        <v>0</v>
      </c>
      <c r="K72" s="106">
        <f ca="1">IF(K$4&lt;&gt;"",IF(SUMPRODUCT((K$4&gt;=Leave[depart])*(K$4&lt;Leave[retour])*($A71=Leave[Agents])),0,nbHeures($A71,K$4,1)),"")</f>
        <v>0</v>
      </c>
      <c r="L72" s="106">
        <f ca="1">IF(L$4&lt;&gt;"",IF(SUMPRODUCT((L$4&gt;=Leave[depart])*(L$4&lt;Leave[retour])*($A71=Leave[Agents])),0,nbHeures($A71,L$4,1)),"")</f>
        <v>0</v>
      </c>
      <c r="M72" s="106">
        <f ca="1">IF(M$4&lt;&gt;"",IF(SUMPRODUCT((M$4&gt;=Leave[depart])*(M$4&lt;Leave[retour])*($A71=Leave[Agents])),0,nbHeures($A71,M$4,1)),"")</f>
        <v>0</v>
      </c>
      <c r="N72" s="106">
        <f ca="1">IF(N$4&lt;&gt;"",IF(SUMPRODUCT((N$4&gt;=Leave[depart])*(N$4&lt;Leave[retour])*($A71=Leave[Agents])),0,nbHeures($A71,N$4,1)),"")</f>
        <v>0</v>
      </c>
      <c r="O72" s="106">
        <f ca="1">IF(O$4&lt;&gt;"",IF(SUMPRODUCT((O$4&gt;=Leave[depart])*(O$4&lt;Leave[retour])*($A71=Leave[Agents])),0,nbHeures($A71,O$4,1)),"")</f>
        <v>0</v>
      </c>
      <c r="P72" s="106">
        <f ca="1">IF(P$4&lt;&gt;"",IF(SUMPRODUCT((P$4&gt;=Leave[depart])*(P$4&lt;Leave[retour])*($A71=Leave[Agents])),0,nbHeures($A71,P$4,1)),"")</f>
        <v>0</v>
      </c>
      <c r="Q72" s="106">
        <f ca="1">IF(Q$4&lt;&gt;"",IF(SUMPRODUCT((Q$4&gt;=Leave[depart])*(Q$4&lt;Leave[retour])*($A71=Leave[Agents])),0,nbHeures($A71,Q$4,1)),"")</f>
        <v>0</v>
      </c>
      <c r="R72" s="106">
        <f ca="1">IF(R$4&lt;&gt;"",IF(SUMPRODUCT((R$4&gt;=Leave[depart])*(R$4&lt;Leave[retour])*($A71=Leave[Agents])),0,nbHeures($A71,R$4,1)),"")</f>
        <v>0</v>
      </c>
      <c r="S72" s="106">
        <f ca="1">IF(S$4&lt;&gt;"",IF(SUMPRODUCT((S$4&gt;=Leave[depart])*(S$4&lt;Leave[retour])*($A71=Leave[Agents])),0,nbHeures($A71,S$4,1)),"")</f>
        <v>0</v>
      </c>
      <c r="T72" s="106">
        <f ca="1">IF(T$4&lt;&gt;"",IF(SUMPRODUCT((T$4&gt;=Leave[depart])*(T$4&lt;Leave[retour])*($A71=Leave[Agents])),0,nbHeures($A71,T$4,1)),"")</f>
        <v>0</v>
      </c>
      <c r="U72" s="106">
        <f ca="1">IF(U$4&lt;&gt;"",IF(SUMPRODUCT((U$4&gt;=Leave[depart])*(U$4&lt;Leave[retour])*($A71=Leave[Agents])),0,nbHeures($A71,U$4,1)),"")</f>
        <v>0</v>
      </c>
      <c r="V72" s="106">
        <f ca="1">IF(V$4&lt;&gt;"",IF(SUMPRODUCT((V$4&gt;=Leave[depart])*(V$4&lt;Leave[retour])*($A71=Leave[Agents])),0,nbHeures($A71,V$4,1)),"")</f>
        <v>0</v>
      </c>
      <c r="W72" s="106">
        <f ca="1">IF(W$4&lt;&gt;"",IF(SUMPRODUCT((W$4&gt;=Leave[depart])*(W$4&lt;Leave[retour])*($A71=Leave[Agents])),0,nbHeures($A71,W$4,1)),"")</f>
        <v>0</v>
      </c>
      <c r="X72" s="106">
        <f ca="1">IF(X$4&lt;&gt;"",IF(SUMPRODUCT((X$4&gt;=Leave[depart])*(X$4&lt;Leave[retour])*($A71=Leave[Agents])),0,nbHeures($A71,X$4,1)),"")</f>
        <v>0</v>
      </c>
      <c r="Y72" s="106">
        <f ca="1">IF(Y$4&lt;&gt;"",IF(SUMPRODUCT((Y$4&gt;=Leave[depart])*(Y$4&lt;Leave[retour])*($A71=Leave[Agents])),0,nbHeures($A71,Y$4,1)),"")</f>
        <v>0</v>
      </c>
      <c r="Z72" s="106">
        <f ca="1">IF(Z$4&lt;&gt;"",IF(SUMPRODUCT((Z$4&gt;=Leave[depart])*(Z$4&lt;Leave[retour])*($A71=Leave[Agents])),0,nbHeures($A71,Z$4,1)),"")</f>
        <v>0</v>
      </c>
      <c r="AA72" s="106">
        <f ca="1">IF(AA$4&lt;&gt;"",IF(SUMPRODUCT((AA$4&gt;=Leave[depart])*(AA$4&lt;Leave[retour])*($A71=Leave[Agents])),0,nbHeures($A71,AA$4,1)),"")</f>
        <v>0</v>
      </c>
      <c r="AB72" s="106">
        <f ca="1">IF(AB$4&lt;&gt;"",IF(SUMPRODUCT((AB$4&gt;=Leave[depart])*(AB$4&lt;Leave[retour])*($A71=Leave[Agents])),0,nbHeures($A71,AB$4,1)),"")</f>
        <v>0</v>
      </c>
      <c r="AC72" s="106">
        <f ca="1">IF(AC$4&lt;&gt;"",IF(SUMPRODUCT((AC$4&gt;=Leave[depart])*(AC$4&lt;Leave[retour])*($A71=Leave[Agents])),0,nbHeures($A71,AC$4,1)),"")</f>
        <v>0</v>
      </c>
      <c r="AD72" s="106">
        <f ca="1">IF(AD$4&lt;&gt;"",IF(SUMPRODUCT((AD$4&gt;=Leave[depart])*(AD$4&lt;Leave[retour])*($A71=Leave[Agents])),0,nbHeures($A71,AD$4,1)),"")</f>
        <v>0</v>
      </c>
      <c r="AE72" s="106">
        <f ca="1">IF(AE$4&lt;&gt;"",IF(SUMPRODUCT((AE$4&gt;=Leave[depart])*(AE$4&lt;Leave[retour])*($A71=Leave[Agents])),0,nbHeures($A71,AE$4,1)),"")</f>
        <v>0</v>
      </c>
      <c r="AF72" s="106">
        <f ca="1">IF(AF$4&lt;&gt;"",IF(SUMPRODUCT((AF$4&gt;=Leave[depart])*(AF$4&lt;Leave[retour])*($A71=Leave[Agents])),0,nbHeures($A71,AF$4,1)),"")</f>
        <v>0</v>
      </c>
      <c r="AG72" s="106">
        <f ca="1">IF(AG$4&lt;&gt;"",IF(SUMPRODUCT((AG$4&gt;=Leave[depart])*(AG$4&lt;Leave[retour])*($A71=Leave[Agents])),0,nbHeures($A71,AG$4,1)),"")</f>
        <v>0</v>
      </c>
      <c r="AH72" s="107">
        <f ca="1">SUM(C72:AG72)</f>
        <v>0</v>
      </c>
      <c r="AI72" s="107"/>
      <c r="AJ72" s="108"/>
    </row>
    <row r="73" spans="1:36" x14ac:dyDescent="0.25">
      <c r="A73" s="144" t="s">
        <v>69</v>
      </c>
      <c r="B73" s="125"/>
      <c r="C73" s="109">
        <f ca="1">IF(C$4&lt;&gt;"",IF(SUMPRODUCT((C$4&gt;=Leave[depart])*(C$4&lt;Leave[retour])*($A71=Leave[Agents])),0,nbHeures($A71,C$4,2)),"")</f>
        <v>0</v>
      </c>
      <c r="D73" s="85">
        <f ca="1">IF(D$4&lt;&gt;"",IF(SUMPRODUCT((D$4&gt;=Leave[depart])*(D$4&lt;Leave[retour])*($A71=Leave[Agents])),0,nbHeures($A71,D$4,2)),"")</f>
        <v>0</v>
      </c>
      <c r="E73" s="85">
        <f ca="1">IF(E$4&lt;&gt;"",IF(SUMPRODUCT((E$4&gt;=Leave[depart])*(E$4&lt;Leave[retour])*($A71=Leave[Agents])),0,nbHeures($A71,E$4,2)),"")</f>
        <v>0</v>
      </c>
      <c r="F73" s="85">
        <f ca="1">IF(F$4&lt;&gt;"",IF(SUMPRODUCT((F$4&gt;=Leave[depart])*(F$4&lt;Leave[retour])*($A71=Leave[Agents])),0,nbHeures($A71,F$4,2)),"")</f>
        <v>0</v>
      </c>
      <c r="G73" s="85">
        <f ca="1">IF(G$4&lt;&gt;"",IF(SUMPRODUCT((G$4&gt;=Leave[depart])*(G$4&lt;Leave[retour])*($A71=Leave[Agents])),0,nbHeures($A71,G$4,2)),"")</f>
        <v>0</v>
      </c>
      <c r="H73" s="85">
        <f ca="1">IF(H$4&lt;&gt;"",IF(SUMPRODUCT((H$4&gt;=Leave[depart])*(H$4&lt;Leave[retour])*($A71=Leave[Agents])),0,nbHeures($A71,H$4,2)),"")</f>
        <v>0</v>
      </c>
      <c r="I73" s="85">
        <f ca="1">IF(I$4&lt;&gt;"",IF(SUMPRODUCT((I$4&gt;=Leave[depart])*(I$4&lt;Leave[retour])*($A71=Leave[Agents])),0,nbHeures($A71,I$4,2)),"")</f>
        <v>0</v>
      </c>
      <c r="J73" s="85">
        <f ca="1">IF(J$4&lt;&gt;"",IF(SUMPRODUCT((J$4&gt;=Leave[depart])*(J$4&lt;Leave[retour])*($A71=Leave[Agents])),0,nbHeures($A71,J$4,2)),"")</f>
        <v>0</v>
      </c>
      <c r="K73" s="85">
        <f ca="1">IF(K$4&lt;&gt;"",IF(SUMPRODUCT((K$4&gt;=Leave[depart])*(K$4&lt;Leave[retour])*($A71=Leave[Agents])),0,nbHeures($A71,K$4,2)),"")</f>
        <v>0</v>
      </c>
      <c r="L73" s="85">
        <f ca="1">IF(L$4&lt;&gt;"",IF(SUMPRODUCT((L$4&gt;=Leave[depart])*(L$4&lt;Leave[retour])*($A71=Leave[Agents])),0,nbHeures($A71,L$4,2)),"")</f>
        <v>0</v>
      </c>
      <c r="M73" s="85">
        <f ca="1">IF(M$4&lt;&gt;"",IF(SUMPRODUCT((M$4&gt;=Leave[depart])*(M$4&lt;Leave[retour])*($A71=Leave[Agents])),0,nbHeures($A71,M$4,2)),"")</f>
        <v>0</v>
      </c>
      <c r="N73" s="85">
        <f ca="1">IF(N$4&lt;&gt;"",IF(SUMPRODUCT((N$4&gt;=Leave[depart])*(N$4&lt;Leave[retour])*($A71=Leave[Agents])),0,nbHeures($A71,N$4,2)),"")</f>
        <v>0</v>
      </c>
      <c r="O73" s="85">
        <f ca="1">IF(O$4&lt;&gt;"",IF(SUMPRODUCT((O$4&gt;=Leave[depart])*(O$4&lt;Leave[retour])*($A71=Leave[Agents])),0,nbHeures($A71,O$4,2)),"")</f>
        <v>0</v>
      </c>
      <c r="P73" s="85">
        <f ca="1">IF(P$4&lt;&gt;"",IF(SUMPRODUCT((P$4&gt;=Leave[depart])*(P$4&lt;Leave[retour])*($A71=Leave[Agents])),0,nbHeures($A71,P$4,2)),"")</f>
        <v>0</v>
      </c>
      <c r="Q73" s="85">
        <f ca="1">IF(Q$4&lt;&gt;"",IF(SUMPRODUCT((Q$4&gt;=Leave[depart])*(Q$4&lt;Leave[retour])*($A71=Leave[Agents])),0,nbHeures($A71,Q$4,2)),"")</f>
        <v>0</v>
      </c>
      <c r="R73" s="85">
        <f ca="1">IF(R$4&lt;&gt;"",IF(SUMPRODUCT((R$4&gt;=Leave[depart])*(R$4&lt;Leave[retour])*($A71=Leave[Agents])),0,nbHeures($A71,R$4,2)),"")</f>
        <v>0</v>
      </c>
      <c r="S73" s="85">
        <f ca="1">IF(S$4&lt;&gt;"",IF(SUMPRODUCT((S$4&gt;=Leave[depart])*(S$4&lt;Leave[retour])*($A71=Leave[Agents])),0,nbHeures($A71,S$4,2)),"")</f>
        <v>0</v>
      </c>
      <c r="T73" s="85">
        <f ca="1">IF(T$4&lt;&gt;"",IF(SUMPRODUCT((T$4&gt;=Leave[depart])*(T$4&lt;Leave[retour])*($A71=Leave[Agents])),0,nbHeures($A71,T$4,2)),"")</f>
        <v>0</v>
      </c>
      <c r="U73" s="85">
        <f ca="1">IF(U$4&lt;&gt;"",IF(SUMPRODUCT((U$4&gt;=Leave[depart])*(U$4&lt;Leave[retour])*($A71=Leave[Agents])),0,nbHeures($A71,U$4,2)),"")</f>
        <v>0</v>
      </c>
      <c r="V73" s="85">
        <f ca="1">IF(V$4&lt;&gt;"",IF(SUMPRODUCT((V$4&gt;=Leave[depart])*(V$4&lt;Leave[retour])*($A71=Leave[Agents])),0,nbHeures($A71,V$4,2)),"")</f>
        <v>0</v>
      </c>
      <c r="W73" s="85">
        <f ca="1">IF(W$4&lt;&gt;"",IF(SUMPRODUCT((W$4&gt;=Leave[depart])*(W$4&lt;Leave[retour])*($A71=Leave[Agents])),0,nbHeures($A71,W$4,2)),"")</f>
        <v>0</v>
      </c>
      <c r="X73" s="85">
        <f ca="1">IF(X$4&lt;&gt;"",IF(SUMPRODUCT((X$4&gt;=Leave[depart])*(X$4&lt;Leave[retour])*($A71=Leave[Agents])),0,nbHeures($A71,X$4,2)),"")</f>
        <v>0</v>
      </c>
      <c r="Y73" s="85">
        <f ca="1">IF(Y$4&lt;&gt;"",IF(SUMPRODUCT((Y$4&gt;=Leave[depart])*(Y$4&lt;Leave[retour])*($A71=Leave[Agents])),0,nbHeures($A71,Y$4,2)),"")</f>
        <v>0</v>
      </c>
      <c r="Z73" s="85">
        <f ca="1">IF(Z$4&lt;&gt;"",IF(SUMPRODUCT((Z$4&gt;=Leave[depart])*(Z$4&lt;Leave[retour])*($A71=Leave[Agents])),0,nbHeures($A71,Z$4,2)),"")</f>
        <v>0</v>
      </c>
      <c r="AA73" s="85">
        <f ca="1">IF(AA$4&lt;&gt;"",IF(SUMPRODUCT((AA$4&gt;=Leave[depart])*(AA$4&lt;Leave[retour])*($A71=Leave[Agents])),0,nbHeures($A71,AA$4,2)),"")</f>
        <v>0</v>
      </c>
      <c r="AB73" s="85">
        <f ca="1">IF(AB$4&lt;&gt;"",IF(SUMPRODUCT((AB$4&gt;=Leave[depart])*(AB$4&lt;Leave[retour])*($A71=Leave[Agents])),0,nbHeures($A71,AB$4,2)),"")</f>
        <v>0</v>
      </c>
      <c r="AC73" s="85">
        <f ca="1">IF(AC$4&lt;&gt;"",IF(SUMPRODUCT((AC$4&gt;=Leave[depart])*(AC$4&lt;Leave[retour])*($A71=Leave[Agents])),0,nbHeures($A71,AC$4,2)),"")</f>
        <v>0</v>
      </c>
      <c r="AD73" s="85">
        <f ca="1">IF(AD$4&lt;&gt;"",IF(SUMPRODUCT((AD$4&gt;=Leave[depart])*(AD$4&lt;Leave[retour])*($A71=Leave[Agents])),0,nbHeures($A71,AD$4,2)),"")</f>
        <v>0</v>
      </c>
      <c r="AE73" s="85">
        <f ca="1">IF(AE$4&lt;&gt;"",IF(SUMPRODUCT((AE$4&gt;=Leave[depart])*(AE$4&lt;Leave[retour])*($A71=Leave[Agents])),0,nbHeures($A71,AE$4,2)),"")</f>
        <v>0</v>
      </c>
      <c r="AF73" s="85">
        <f ca="1">IF(AF$4&lt;&gt;"",IF(SUMPRODUCT((AF$4&gt;=Leave[depart])*(AF$4&lt;Leave[retour])*($A71=Leave[Agents])),0,nbHeures($A71,AF$4,2)),"")</f>
        <v>0</v>
      </c>
      <c r="AG73" s="85">
        <f ca="1">IF(AG$4&lt;&gt;"",IF(SUMPRODUCT((AG$4&gt;=Leave[depart])*(AG$4&lt;Leave[retour])*($A71=Leave[Agents])),0,nbHeures($A71,AG$4,2)),"")</f>
        <v>0</v>
      </c>
      <c r="AH73" s="96">
        <f t="shared" ref="AH73:AH75" ca="1" si="11">SUM(C73:AG73)</f>
        <v>0</v>
      </c>
      <c r="AI73" s="97">
        <f ca="1">AH73</f>
        <v>0</v>
      </c>
      <c r="AJ73" s="110"/>
    </row>
    <row r="74" spans="1:36" x14ac:dyDescent="0.25">
      <c r="A74" s="144" t="s">
        <v>70</v>
      </c>
      <c r="B74" s="124"/>
      <c r="C74" s="111">
        <f ca="1">IF(ISERROR(MATCH(C$4,Days_off[#Data],0)),0,C72)</f>
        <v>0</v>
      </c>
      <c r="D74" s="86">
        <f>IF(ISERROR(MATCH(D$4,Days_off[#Data],0)),0,D72)</f>
        <v>0</v>
      </c>
      <c r="E74" s="86">
        <f>IF(ISERROR(MATCH(E$4,Days_off[#Data],0)),0,E72)</f>
        <v>0</v>
      </c>
      <c r="F74" s="86">
        <f>IF(ISERROR(MATCH(F$4,Days_off[#Data],0)),0,F72)</f>
        <v>0</v>
      </c>
      <c r="G74" s="86">
        <f>IF(ISERROR(MATCH(G$4,Days_off[#Data],0)),0,G72)</f>
        <v>0</v>
      </c>
      <c r="H74" s="86">
        <f>IF(ISERROR(MATCH(H$4,Days_off[#Data],0)),0,H72)</f>
        <v>0</v>
      </c>
      <c r="I74" s="86">
        <f>IF(ISERROR(MATCH(I$4,Days_off[#Data],0)),0,I72)</f>
        <v>0</v>
      </c>
      <c r="J74" s="86">
        <f>IF(ISERROR(MATCH(J$4,Days_off[#Data],0)),0,J72)</f>
        <v>0</v>
      </c>
      <c r="K74" s="86">
        <f>IF(ISERROR(MATCH(K$4,Days_off[#Data],0)),0,K72)</f>
        <v>0</v>
      </c>
      <c r="L74" s="86">
        <f>IF(ISERROR(MATCH(L$4,Days_off[#Data],0)),0,L72)</f>
        <v>0</v>
      </c>
      <c r="M74" s="86">
        <f>IF(ISERROR(MATCH(M$4,Days_off[#Data],0)),0,M72)</f>
        <v>0</v>
      </c>
      <c r="N74" s="86">
        <f>IF(ISERROR(MATCH(N$4,Days_off[#Data],0)),0,N72)</f>
        <v>0</v>
      </c>
      <c r="O74" s="86">
        <f>IF(ISERROR(MATCH(O$4,Days_off[#Data],0)),0,O72)</f>
        <v>0</v>
      </c>
      <c r="P74" s="86">
        <f>IF(ISERROR(MATCH(P$4,Days_off[#Data],0)),0,P72)</f>
        <v>0</v>
      </c>
      <c r="Q74" s="86">
        <f>IF(ISERROR(MATCH(Q$4,Days_off[#Data],0)),0,Q72)</f>
        <v>0</v>
      </c>
      <c r="R74" s="86">
        <f>IF(ISERROR(MATCH(R$4,Days_off[#Data],0)),0,R72)</f>
        <v>0</v>
      </c>
      <c r="S74" s="86">
        <f>IF(ISERROR(MATCH(S$4,Days_off[#Data],0)),0,S72)</f>
        <v>0</v>
      </c>
      <c r="T74" s="86">
        <f>IF(ISERROR(MATCH(T$4,Days_off[#Data],0)),0,T72)</f>
        <v>0</v>
      </c>
      <c r="U74" s="86">
        <f>IF(ISERROR(MATCH(U$4,Days_off[#Data],0)),0,U72)</f>
        <v>0</v>
      </c>
      <c r="V74" s="86">
        <f ca="1">IF(ISERROR(MATCH(V$4,Days_off[#Data],0)),0,V72)</f>
        <v>0</v>
      </c>
      <c r="W74" s="86">
        <f>IF(ISERROR(MATCH(W$4,Days_off[#Data],0)),0,W72)</f>
        <v>0</v>
      </c>
      <c r="X74" s="86">
        <f>IF(ISERROR(MATCH(X$4,Days_off[#Data],0)),0,X72)</f>
        <v>0</v>
      </c>
      <c r="Y74" s="86">
        <f>IF(ISERROR(MATCH(Y$4,Days_off[#Data],0)),0,Y72)</f>
        <v>0</v>
      </c>
      <c r="Z74" s="86">
        <f>IF(ISERROR(MATCH(Z$4,Days_off[#Data],0)),0,Z72)</f>
        <v>0</v>
      </c>
      <c r="AA74" s="86">
        <f>IF(ISERROR(MATCH(AA$4,Days_off[#Data],0)),0,AA72)</f>
        <v>0</v>
      </c>
      <c r="AB74" s="86">
        <f>IF(ISERROR(MATCH(AB$4,Days_off[#Data],0)),0,AB72)</f>
        <v>0</v>
      </c>
      <c r="AC74" s="86">
        <f>IF(ISERROR(MATCH(AC$4,Days_off[#Data],0)),0,AC72)</f>
        <v>0</v>
      </c>
      <c r="AD74" s="86">
        <f>IF(ISERROR(MATCH(AD$4,Days_off[#Data],0)),0,AD72)</f>
        <v>0</v>
      </c>
      <c r="AE74" s="86">
        <f>IF(ISERROR(MATCH(AE$4,Days_off[#Data],0)),0,AE72)</f>
        <v>0</v>
      </c>
      <c r="AF74" s="86">
        <f>IF(ISERROR(MATCH(AF$4,Days_off[#Data],0)),0,AF72)</f>
        <v>0</v>
      </c>
      <c r="AG74" s="86">
        <f>IF(ISERROR(MATCH(AG$4,Days_off[#Data],0)),0,AG72)</f>
        <v>0</v>
      </c>
      <c r="AH74" s="96">
        <f t="shared" ca="1" si="11"/>
        <v>0</v>
      </c>
      <c r="AI74" s="96"/>
      <c r="AJ74" s="112">
        <f ca="1">AH74</f>
        <v>0</v>
      </c>
    </row>
    <row r="75" spans="1:36" x14ac:dyDescent="0.25">
      <c r="A75" s="144" t="s">
        <v>71</v>
      </c>
      <c r="B75" s="125"/>
      <c r="C75" s="113">
        <f ca="1">IF(ISERROR(MATCH(C$4,Days_off[#Data],0)),0,C73)</f>
        <v>0</v>
      </c>
      <c r="D75" s="87">
        <f>IF(ISERROR(MATCH(D$4,Days_off[#Data],0)),0,D73)</f>
        <v>0</v>
      </c>
      <c r="E75" s="87">
        <f>IF(ISERROR(MATCH(E$4,Days_off[#Data],0)),0,E73)</f>
        <v>0</v>
      </c>
      <c r="F75" s="87">
        <f>IF(ISERROR(MATCH(F$4,Days_off[#Data],0)),0,F73)</f>
        <v>0</v>
      </c>
      <c r="G75" s="87">
        <f>IF(ISERROR(MATCH(G$4,Days_off[#Data],0)),0,G73)</f>
        <v>0</v>
      </c>
      <c r="H75" s="87">
        <f>IF(ISERROR(MATCH(H$4,Days_off[#Data],0)),0,H73)</f>
        <v>0</v>
      </c>
      <c r="I75" s="87">
        <f>IF(ISERROR(MATCH(I$4,Days_off[#Data],0)),0,I73)</f>
        <v>0</v>
      </c>
      <c r="J75" s="87">
        <f>IF(ISERROR(MATCH(J$4,Days_off[#Data],0)),0,J73)</f>
        <v>0</v>
      </c>
      <c r="K75" s="87">
        <f>IF(ISERROR(MATCH(K$4,Days_off[#Data],0)),0,K73)</f>
        <v>0</v>
      </c>
      <c r="L75" s="87">
        <f>IF(ISERROR(MATCH(L$4,Days_off[#Data],0)),0,L73)</f>
        <v>0</v>
      </c>
      <c r="M75" s="87">
        <f>IF(ISERROR(MATCH(M$4,Days_off[#Data],0)),0,M73)</f>
        <v>0</v>
      </c>
      <c r="N75" s="87">
        <f>IF(ISERROR(MATCH(N$4,Days_off[#Data],0)),0,N73)</f>
        <v>0</v>
      </c>
      <c r="O75" s="87">
        <f>IF(ISERROR(MATCH(O$4,Days_off[#Data],0)),0,O73)</f>
        <v>0</v>
      </c>
      <c r="P75" s="87">
        <f>IF(ISERROR(MATCH(P$4,Days_off[#Data],0)),0,P73)</f>
        <v>0</v>
      </c>
      <c r="Q75" s="87">
        <f>IF(ISERROR(MATCH(Q$4,Days_off[#Data],0)),0,Q73)</f>
        <v>0</v>
      </c>
      <c r="R75" s="87">
        <f>IF(ISERROR(MATCH(R$4,Days_off[#Data],0)),0,R73)</f>
        <v>0</v>
      </c>
      <c r="S75" s="87">
        <f>IF(ISERROR(MATCH(S$4,Days_off[#Data],0)),0,S73)</f>
        <v>0</v>
      </c>
      <c r="T75" s="87">
        <f>IF(ISERROR(MATCH(T$4,Days_off[#Data],0)),0,T73)</f>
        <v>0</v>
      </c>
      <c r="U75" s="87">
        <f>IF(ISERROR(MATCH(U$4,Days_off[#Data],0)),0,U73)</f>
        <v>0</v>
      </c>
      <c r="V75" s="87">
        <f ca="1">IF(ISERROR(MATCH(V$4,Days_off[#Data],0)),0,V73)</f>
        <v>0</v>
      </c>
      <c r="W75" s="87">
        <f>IF(ISERROR(MATCH(W$4,Days_off[#Data],0)),0,W73)</f>
        <v>0</v>
      </c>
      <c r="X75" s="87">
        <f>IF(ISERROR(MATCH(X$4,Days_off[#Data],0)),0,X73)</f>
        <v>0</v>
      </c>
      <c r="Y75" s="87">
        <f>IF(ISERROR(MATCH(Y$4,Days_off[#Data],0)),0,Y73)</f>
        <v>0</v>
      </c>
      <c r="Z75" s="87">
        <f>IF(ISERROR(MATCH(Z$4,Days_off[#Data],0)),0,Z73)</f>
        <v>0</v>
      </c>
      <c r="AA75" s="87">
        <f>IF(ISERROR(MATCH(AA$4,Days_off[#Data],0)),0,AA73)</f>
        <v>0</v>
      </c>
      <c r="AB75" s="87">
        <f>IF(ISERROR(MATCH(AB$4,Days_off[#Data],0)),0,AB73)</f>
        <v>0</v>
      </c>
      <c r="AC75" s="87">
        <f>IF(ISERROR(MATCH(AC$4,Days_off[#Data],0)),0,AC73)</f>
        <v>0</v>
      </c>
      <c r="AD75" s="87">
        <f>IF(ISERROR(MATCH(AD$4,Days_off[#Data],0)),0,AD73)</f>
        <v>0</v>
      </c>
      <c r="AE75" s="87">
        <f>IF(ISERROR(MATCH(AE$4,Days_off[#Data],0)),0,AE73)</f>
        <v>0</v>
      </c>
      <c r="AF75" s="87">
        <f>IF(ISERROR(MATCH(AF$4,Days_off[#Data],0)),0,AF73)</f>
        <v>0</v>
      </c>
      <c r="AG75" s="87">
        <f>IF(ISERROR(MATCH(AG$4,Days_off[#Data],0)),0,AG73)</f>
        <v>0</v>
      </c>
      <c r="AH75" s="96">
        <f t="shared" ca="1" si="11"/>
        <v>0</v>
      </c>
      <c r="AI75" s="97">
        <f ca="1">AH75</f>
        <v>0</v>
      </c>
      <c r="AJ75" s="110"/>
    </row>
    <row r="76" spans="1:36" ht="15.75" thickBot="1" x14ac:dyDescent="0.3">
      <c r="A76" s="144" t="s">
        <v>72</v>
      </c>
      <c r="B76" s="124"/>
      <c r="C76" s="114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6"/>
      <c r="AI76" s="116"/>
      <c r="AJ76" s="117"/>
    </row>
    <row r="77" spans="1:36" x14ac:dyDescent="0.25">
      <c r="A77" s="126"/>
    </row>
    <row r="78" spans="1:36" ht="15.75" thickBot="1" x14ac:dyDescent="0.3">
      <c r="A78" s="126"/>
      <c r="B78" s="123"/>
      <c r="C78" s="98"/>
      <c r="D78" s="99"/>
      <c r="E78" s="99"/>
      <c r="F78" s="100"/>
      <c r="G78" s="99"/>
      <c r="H78" s="98"/>
      <c r="I78" s="98"/>
      <c r="J78" s="98"/>
      <c r="K78" s="101"/>
      <c r="L78" s="98"/>
      <c r="M78" s="98"/>
      <c r="N78" s="102"/>
      <c r="O78" s="98"/>
      <c r="P78" s="98"/>
      <c r="Q78" s="98"/>
      <c r="R78" s="98"/>
      <c r="S78" s="98"/>
      <c r="T78" s="102"/>
      <c r="U78" s="102"/>
      <c r="V78" s="98"/>
      <c r="W78" s="98"/>
      <c r="X78" s="98"/>
      <c r="Y78" s="98"/>
      <c r="Z78" s="98"/>
      <c r="AA78" s="102"/>
      <c r="AB78" s="98"/>
      <c r="AC78" s="98"/>
      <c r="AD78" s="98"/>
      <c r="AE78" s="98"/>
      <c r="AF78" s="99"/>
      <c r="AG78" s="98"/>
      <c r="AH78" s="103"/>
      <c r="AI78" s="103"/>
      <c r="AJ78" s="104"/>
    </row>
    <row r="79" spans="1:36" x14ac:dyDescent="0.25">
      <c r="A79" s="144" t="s">
        <v>68</v>
      </c>
      <c r="B79" s="124"/>
      <c r="C79" s="105">
        <f ca="1">IF(C$4&lt;&gt;"",IF(SUMPRODUCT((C$4&gt;=Leave[depart])*(C$4&lt;Leave[retour])*($A78=Leave[Agents])),0,nbHeures($A78,C$4,1)),"")</f>
        <v>0</v>
      </c>
      <c r="D79" s="106">
        <f ca="1">IF(D$4&lt;&gt;"",IF(SUMPRODUCT((D$4&gt;=Leave[depart])*(D$4&lt;Leave[retour])*($A78=Leave[Agents])),0,nbHeures($A78,D$4,1)),"")</f>
        <v>0</v>
      </c>
      <c r="E79" s="106">
        <f ca="1">IF(E$4&lt;&gt;"",IF(SUMPRODUCT((E$4&gt;=Leave[depart])*(E$4&lt;Leave[retour])*($A78=Leave[Agents])),0,nbHeures($A78,E$4,1)),"")</f>
        <v>0</v>
      </c>
      <c r="F79" s="106">
        <f ca="1">IF(F$4&lt;&gt;"",IF(SUMPRODUCT((F$4&gt;=Leave[depart])*(F$4&lt;Leave[retour])*($A78=Leave[Agents])),0,nbHeures($A78,F$4,1)),"")</f>
        <v>0</v>
      </c>
      <c r="G79" s="106">
        <f ca="1">IF(G$4&lt;&gt;"",IF(SUMPRODUCT((G$4&gt;=Leave[depart])*(G$4&lt;Leave[retour])*($A78=Leave[Agents])),0,nbHeures($A78,G$4,1)),"")</f>
        <v>0</v>
      </c>
      <c r="H79" s="106">
        <f ca="1">IF(H$4&lt;&gt;"",IF(SUMPRODUCT((H$4&gt;=Leave[depart])*(H$4&lt;Leave[retour])*($A78=Leave[Agents])),0,nbHeures($A78,H$4,1)),"")</f>
        <v>0</v>
      </c>
      <c r="I79" s="106">
        <f ca="1">IF(I$4&lt;&gt;"",IF(SUMPRODUCT((I$4&gt;=Leave[depart])*(I$4&lt;Leave[retour])*($A78=Leave[Agents])),0,nbHeures($A78,I$4,1)),"")</f>
        <v>0</v>
      </c>
      <c r="J79" s="106">
        <f ca="1">IF(J$4&lt;&gt;"",IF(SUMPRODUCT((J$4&gt;=Leave[depart])*(J$4&lt;Leave[retour])*($A78=Leave[Agents])),0,nbHeures($A78,J$4,1)),"")</f>
        <v>0</v>
      </c>
      <c r="K79" s="106">
        <f ca="1">IF(K$4&lt;&gt;"",IF(SUMPRODUCT((K$4&gt;=Leave[depart])*(K$4&lt;Leave[retour])*($A78=Leave[Agents])),0,nbHeures($A78,K$4,1)),"")</f>
        <v>0</v>
      </c>
      <c r="L79" s="106">
        <f ca="1">IF(L$4&lt;&gt;"",IF(SUMPRODUCT((L$4&gt;=Leave[depart])*(L$4&lt;Leave[retour])*($A78=Leave[Agents])),0,nbHeures($A78,L$4,1)),"")</f>
        <v>0</v>
      </c>
      <c r="M79" s="106">
        <f ca="1">IF(M$4&lt;&gt;"",IF(SUMPRODUCT((M$4&gt;=Leave[depart])*(M$4&lt;Leave[retour])*($A78=Leave[Agents])),0,nbHeures($A78,M$4,1)),"")</f>
        <v>0</v>
      </c>
      <c r="N79" s="106">
        <f ca="1">IF(N$4&lt;&gt;"",IF(SUMPRODUCT((N$4&gt;=Leave[depart])*(N$4&lt;Leave[retour])*($A78=Leave[Agents])),0,nbHeures($A78,N$4,1)),"")</f>
        <v>0</v>
      </c>
      <c r="O79" s="106">
        <f ca="1">IF(O$4&lt;&gt;"",IF(SUMPRODUCT((O$4&gt;=Leave[depart])*(O$4&lt;Leave[retour])*($A78=Leave[Agents])),0,nbHeures($A78,O$4,1)),"")</f>
        <v>0</v>
      </c>
      <c r="P79" s="106">
        <f ca="1">IF(P$4&lt;&gt;"",IF(SUMPRODUCT((P$4&gt;=Leave[depart])*(P$4&lt;Leave[retour])*($A78=Leave[Agents])),0,nbHeures($A78,P$4,1)),"")</f>
        <v>0</v>
      </c>
      <c r="Q79" s="106">
        <f ca="1">IF(Q$4&lt;&gt;"",IF(SUMPRODUCT((Q$4&gt;=Leave[depart])*(Q$4&lt;Leave[retour])*($A78=Leave[Agents])),0,nbHeures($A78,Q$4,1)),"")</f>
        <v>0</v>
      </c>
      <c r="R79" s="106">
        <f ca="1">IF(R$4&lt;&gt;"",IF(SUMPRODUCT((R$4&gt;=Leave[depart])*(R$4&lt;Leave[retour])*($A78=Leave[Agents])),0,nbHeures($A78,R$4,1)),"")</f>
        <v>0</v>
      </c>
      <c r="S79" s="106">
        <f ca="1">IF(S$4&lt;&gt;"",IF(SUMPRODUCT((S$4&gt;=Leave[depart])*(S$4&lt;Leave[retour])*($A78=Leave[Agents])),0,nbHeures($A78,S$4,1)),"")</f>
        <v>0</v>
      </c>
      <c r="T79" s="106">
        <f ca="1">IF(T$4&lt;&gt;"",IF(SUMPRODUCT((T$4&gt;=Leave[depart])*(T$4&lt;Leave[retour])*($A78=Leave[Agents])),0,nbHeures($A78,T$4,1)),"")</f>
        <v>0</v>
      </c>
      <c r="U79" s="106">
        <f ca="1">IF(U$4&lt;&gt;"",IF(SUMPRODUCT((U$4&gt;=Leave[depart])*(U$4&lt;Leave[retour])*($A78=Leave[Agents])),0,nbHeures($A78,U$4,1)),"")</f>
        <v>0</v>
      </c>
      <c r="V79" s="106">
        <f ca="1">IF(V$4&lt;&gt;"",IF(SUMPRODUCT((V$4&gt;=Leave[depart])*(V$4&lt;Leave[retour])*($A78=Leave[Agents])),0,nbHeures($A78,V$4,1)),"")</f>
        <v>0</v>
      </c>
      <c r="W79" s="106">
        <f ca="1">IF(W$4&lt;&gt;"",IF(SUMPRODUCT((W$4&gt;=Leave[depart])*(W$4&lt;Leave[retour])*($A78=Leave[Agents])),0,nbHeures($A78,W$4,1)),"")</f>
        <v>0</v>
      </c>
      <c r="X79" s="106">
        <f ca="1">IF(X$4&lt;&gt;"",IF(SUMPRODUCT((X$4&gt;=Leave[depart])*(X$4&lt;Leave[retour])*($A78=Leave[Agents])),0,nbHeures($A78,X$4,1)),"")</f>
        <v>0</v>
      </c>
      <c r="Y79" s="106">
        <f ca="1">IF(Y$4&lt;&gt;"",IF(SUMPRODUCT((Y$4&gt;=Leave[depart])*(Y$4&lt;Leave[retour])*($A78=Leave[Agents])),0,nbHeures($A78,Y$4,1)),"")</f>
        <v>0</v>
      </c>
      <c r="Z79" s="106">
        <f ca="1">IF(Z$4&lt;&gt;"",IF(SUMPRODUCT((Z$4&gt;=Leave[depart])*(Z$4&lt;Leave[retour])*($A78=Leave[Agents])),0,nbHeures($A78,Z$4,1)),"")</f>
        <v>0</v>
      </c>
      <c r="AA79" s="106">
        <f ca="1">IF(AA$4&lt;&gt;"",IF(SUMPRODUCT((AA$4&gt;=Leave[depart])*(AA$4&lt;Leave[retour])*($A78=Leave[Agents])),0,nbHeures($A78,AA$4,1)),"")</f>
        <v>0</v>
      </c>
      <c r="AB79" s="106">
        <f ca="1">IF(AB$4&lt;&gt;"",IF(SUMPRODUCT((AB$4&gt;=Leave[depart])*(AB$4&lt;Leave[retour])*($A78=Leave[Agents])),0,nbHeures($A78,AB$4,1)),"")</f>
        <v>0</v>
      </c>
      <c r="AC79" s="106">
        <f ca="1">IF(AC$4&lt;&gt;"",IF(SUMPRODUCT((AC$4&gt;=Leave[depart])*(AC$4&lt;Leave[retour])*($A78=Leave[Agents])),0,nbHeures($A78,AC$4,1)),"")</f>
        <v>0</v>
      </c>
      <c r="AD79" s="106">
        <f ca="1">IF(AD$4&lt;&gt;"",IF(SUMPRODUCT((AD$4&gt;=Leave[depart])*(AD$4&lt;Leave[retour])*($A78=Leave[Agents])),0,nbHeures($A78,AD$4,1)),"")</f>
        <v>0</v>
      </c>
      <c r="AE79" s="106">
        <f ca="1">IF(AE$4&lt;&gt;"",IF(SUMPRODUCT((AE$4&gt;=Leave[depart])*(AE$4&lt;Leave[retour])*($A78=Leave[Agents])),0,nbHeures($A78,AE$4,1)),"")</f>
        <v>0</v>
      </c>
      <c r="AF79" s="106">
        <f ca="1">IF(AF$4&lt;&gt;"",IF(SUMPRODUCT((AF$4&gt;=Leave[depart])*(AF$4&lt;Leave[retour])*($A78=Leave[Agents])),0,nbHeures($A78,AF$4,1)),"")</f>
        <v>0</v>
      </c>
      <c r="AG79" s="106">
        <f ca="1">IF(AG$4&lt;&gt;"",IF(SUMPRODUCT((AG$4&gt;=Leave[depart])*(AG$4&lt;Leave[retour])*($A78=Leave[Agents])),0,nbHeures($A78,AG$4,1)),"")</f>
        <v>0</v>
      </c>
      <c r="AH79" s="107">
        <f ca="1">SUM(C79:AG79)</f>
        <v>0</v>
      </c>
      <c r="AI79" s="107"/>
      <c r="AJ79" s="108"/>
    </row>
    <row r="80" spans="1:36" x14ac:dyDescent="0.25">
      <c r="A80" s="144" t="s">
        <v>69</v>
      </c>
      <c r="B80" s="125"/>
      <c r="C80" s="109">
        <f ca="1">IF(C$4&lt;&gt;"",IF(SUMPRODUCT((C$4&gt;=Leave[depart])*(C$4&lt;Leave[retour])*($A78=Leave[Agents])),0,nbHeures($A78,C$4,2)),"")</f>
        <v>0</v>
      </c>
      <c r="D80" s="85">
        <f ca="1">IF(D$4&lt;&gt;"",IF(SUMPRODUCT((D$4&gt;=Leave[depart])*(D$4&lt;Leave[retour])*($A78=Leave[Agents])),0,nbHeures($A78,D$4,2)),"")</f>
        <v>0</v>
      </c>
      <c r="E80" s="85">
        <f ca="1">IF(E$4&lt;&gt;"",IF(SUMPRODUCT((E$4&gt;=Leave[depart])*(E$4&lt;Leave[retour])*($A78=Leave[Agents])),0,nbHeures($A78,E$4,2)),"")</f>
        <v>0</v>
      </c>
      <c r="F80" s="85">
        <f ca="1">IF(F$4&lt;&gt;"",IF(SUMPRODUCT((F$4&gt;=Leave[depart])*(F$4&lt;Leave[retour])*($A78=Leave[Agents])),0,nbHeures($A78,F$4,2)),"")</f>
        <v>0</v>
      </c>
      <c r="G80" s="85">
        <f ca="1">IF(G$4&lt;&gt;"",IF(SUMPRODUCT((G$4&gt;=Leave[depart])*(G$4&lt;Leave[retour])*($A78=Leave[Agents])),0,nbHeures($A78,G$4,2)),"")</f>
        <v>0</v>
      </c>
      <c r="H80" s="85">
        <f ca="1">IF(H$4&lt;&gt;"",IF(SUMPRODUCT((H$4&gt;=Leave[depart])*(H$4&lt;Leave[retour])*($A78=Leave[Agents])),0,nbHeures($A78,H$4,2)),"")</f>
        <v>0</v>
      </c>
      <c r="I80" s="85">
        <f ca="1">IF(I$4&lt;&gt;"",IF(SUMPRODUCT((I$4&gt;=Leave[depart])*(I$4&lt;Leave[retour])*($A78=Leave[Agents])),0,nbHeures($A78,I$4,2)),"")</f>
        <v>0</v>
      </c>
      <c r="J80" s="85">
        <f ca="1">IF(J$4&lt;&gt;"",IF(SUMPRODUCT((J$4&gt;=Leave[depart])*(J$4&lt;Leave[retour])*($A78=Leave[Agents])),0,nbHeures($A78,J$4,2)),"")</f>
        <v>0</v>
      </c>
      <c r="K80" s="85">
        <f ca="1">IF(K$4&lt;&gt;"",IF(SUMPRODUCT((K$4&gt;=Leave[depart])*(K$4&lt;Leave[retour])*($A78=Leave[Agents])),0,nbHeures($A78,K$4,2)),"")</f>
        <v>0</v>
      </c>
      <c r="L80" s="85">
        <f ca="1">IF(L$4&lt;&gt;"",IF(SUMPRODUCT((L$4&gt;=Leave[depart])*(L$4&lt;Leave[retour])*($A78=Leave[Agents])),0,nbHeures($A78,L$4,2)),"")</f>
        <v>0</v>
      </c>
      <c r="M80" s="85">
        <f ca="1">IF(M$4&lt;&gt;"",IF(SUMPRODUCT((M$4&gt;=Leave[depart])*(M$4&lt;Leave[retour])*($A78=Leave[Agents])),0,nbHeures($A78,M$4,2)),"")</f>
        <v>0</v>
      </c>
      <c r="N80" s="85">
        <f ca="1">IF(N$4&lt;&gt;"",IF(SUMPRODUCT((N$4&gt;=Leave[depart])*(N$4&lt;Leave[retour])*($A78=Leave[Agents])),0,nbHeures($A78,N$4,2)),"")</f>
        <v>0</v>
      </c>
      <c r="O80" s="85">
        <f ca="1">IF(O$4&lt;&gt;"",IF(SUMPRODUCT((O$4&gt;=Leave[depart])*(O$4&lt;Leave[retour])*($A78=Leave[Agents])),0,nbHeures($A78,O$4,2)),"")</f>
        <v>0</v>
      </c>
      <c r="P80" s="85">
        <f ca="1">IF(P$4&lt;&gt;"",IF(SUMPRODUCT((P$4&gt;=Leave[depart])*(P$4&lt;Leave[retour])*($A78=Leave[Agents])),0,nbHeures($A78,P$4,2)),"")</f>
        <v>0</v>
      </c>
      <c r="Q80" s="85">
        <f ca="1">IF(Q$4&lt;&gt;"",IF(SUMPRODUCT((Q$4&gt;=Leave[depart])*(Q$4&lt;Leave[retour])*($A78=Leave[Agents])),0,nbHeures($A78,Q$4,2)),"")</f>
        <v>0</v>
      </c>
      <c r="R80" s="85">
        <f ca="1">IF(R$4&lt;&gt;"",IF(SUMPRODUCT((R$4&gt;=Leave[depart])*(R$4&lt;Leave[retour])*($A78=Leave[Agents])),0,nbHeures($A78,R$4,2)),"")</f>
        <v>0</v>
      </c>
      <c r="S80" s="85">
        <f ca="1">IF(S$4&lt;&gt;"",IF(SUMPRODUCT((S$4&gt;=Leave[depart])*(S$4&lt;Leave[retour])*($A78=Leave[Agents])),0,nbHeures($A78,S$4,2)),"")</f>
        <v>0</v>
      </c>
      <c r="T80" s="85">
        <f ca="1">IF(T$4&lt;&gt;"",IF(SUMPRODUCT((T$4&gt;=Leave[depart])*(T$4&lt;Leave[retour])*($A78=Leave[Agents])),0,nbHeures($A78,T$4,2)),"")</f>
        <v>0</v>
      </c>
      <c r="U80" s="85">
        <f ca="1">IF(U$4&lt;&gt;"",IF(SUMPRODUCT((U$4&gt;=Leave[depart])*(U$4&lt;Leave[retour])*($A78=Leave[Agents])),0,nbHeures($A78,U$4,2)),"")</f>
        <v>0</v>
      </c>
      <c r="V80" s="85">
        <f ca="1">IF(V$4&lt;&gt;"",IF(SUMPRODUCT((V$4&gt;=Leave[depart])*(V$4&lt;Leave[retour])*($A78=Leave[Agents])),0,nbHeures($A78,V$4,2)),"")</f>
        <v>0</v>
      </c>
      <c r="W80" s="85">
        <f ca="1">IF(W$4&lt;&gt;"",IF(SUMPRODUCT((W$4&gt;=Leave[depart])*(W$4&lt;Leave[retour])*($A78=Leave[Agents])),0,nbHeures($A78,W$4,2)),"")</f>
        <v>0</v>
      </c>
      <c r="X80" s="85">
        <f ca="1">IF(X$4&lt;&gt;"",IF(SUMPRODUCT((X$4&gt;=Leave[depart])*(X$4&lt;Leave[retour])*($A78=Leave[Agents])),0,nbHeures($A78,X$4,2)),"")</f>
        <v>0</v>
      </c>
      <c r="Y80" s="85">
        <f ca="1">IF(Y$4&lt;&gt;"",IF(SUMPRODUCT((Y$4&gt;=Leave[depart])*(Y$4&lt;Leave[retour])*($A78=Leave[Agents])),0,nbHeures($A78,Y$4,2)),"")</f>
        <v>0</v>
      </c>
      <c r="Z80" s="85">
        <f ca="1">IF(Z$4&lt;&gt;"",IF(SUMPRODUCT((Z$4&gt;=Leave[depart])*(Z$4&lt;Leave[retour])*($A78=Leave[Agents])),0,nbHeures($A78,Z$4,2)),"")</f>
        <v>0</v>
      </c>
      <c r="AA80" s="85">
        <f ca="1">IF(AA$4&lt;&gt;"",IF(SUMPRODUCT((AA$4&gt;=Leave[depart])*(AA$4&lt;Leave[retour])*($A78=Leave[Agents])),0,nbHeures($A78,AA$4,2)),"")</f>
        <v>0</v>
      </c>
      <c r="AB80" s="85">
        <f ca="1">IF(AB$4&lt;&gt;"",IF(SUMPRODUCT((AB$4&gt;=Leave[depart])*(AB$4&lt;Leave[retour])*($A78=Leave[Agents])),0,nbHeures($A78,AB$4,2)),"")</f>
        <v>0</v>
      </c>
      <c r="AC80" s="85">
        <f ca="1">IF(AC$4&lt;&gt;"",IF(SUMPRODUCT((AC$4&gt;=Leave[depart])*(AC$4&lt;Leave[retour])*($A78=Leave[Agents])),0,nbHeures($A78,AC$4,2)),"")</f>
        <v>0</v>
      </c>
      <c r="AD80" s="85">
        <f ca="1">IF(AD$4&lt;&gt;"",IF(SUMPRODUCT((AD$4&gt;=Leave[depart])*(AD$4&lt;Leave[retour])*($A78=Leave[Agents])),0,nbHeures($A78,AD$4,2)),"")</f>
        <v>0</v>
      </c>
      <c r="AE80" s="85">
        <f ca="1">IF(AE$4&lt;&gt;"",IF(SUMPRODUCT((AE$4&gt;=Leave[depart])*(AE$4&lt;Leave[retour])*($A78=Leave[Agents])),0,nbHeures($A78,AE$4,2)),"")</f>
        <v>0</v>
      </c>
      <c r="AF80" s="85">
        <f ca="1">IF(AF$4&lt;&gt;"",IF(SUMPRODUCT((AF$4&gt;=Leave[depart])*(AF$4&lt;Leave[retour])*($A78=Leave[Agents])),0,nbHeures($A78,AF$4,2)),"")</f>
        <v>0</v>
      </c>
      <c r="AG80" s="85">
        <f ca="1">IF(AG$4&lt;&gt;"",IF(SUMPRODUCT((AG$4&gt;=Leave[depart])*(AG$4&lt;Leave[retour])*($A78=Leave[Agents])),0,nbHeures($A78,AG$4,2)),"")</f>
        <v>0</v>
      </c>
      <c r="AH80" s="96">
        <f t="shared" ref="AH80:AH82" ca="1" si="12">SUM(C80:AG80)</f>
        <v>0</v>
      </c>
      <c r="AI80" s="97">
        <f ca="1">AH80</f>
        <v>0</v>
      </c>
      <c r="AJ80" s="110"/>
    </row>
    <row r="81" spans="1:36" x14ac:dyDescent="0.25">
      <c r="A81" s="144" t="s">
        <v>70</v>
      </c>
      <c r="B81" s="124"/>
      <c r="C81" s="111">
        <f ca="1">IF(ISERROR(MATCH(C$4,Days_off[#Data],0)),0,C79)</f>
        <v>0</v>
      </c>
      <c r="D81" s="86">
        <f>IF(ISERROR(MATCH(D$4,Days_off[#Data],0)),0,D79)</f>
        <v>0</v>
      </c>
      <c r="E81" s="86">
        <f>IF(ISERROR(MATCH(E$4,Days_off[#Data],0)),0,E79)</f>
        <v>0</v>
      </c>
      <c r="F81" s="86">
        <f>IF(ISERROR(MATCH(F$4,Days_off[#Data],0)),0,F79)</f>
        <v>0</v>
      </c>
      <c r="G81" s="86">
        <f>IF(ISERROR(MATCH(G$4,Days_off[#Data],0)),0,G79)</f>
        <v>0</v>
      </c>
      <c r="H81" s="86">
        <f>IF(ISERROR(MATCH(H$4,Days_off[#Data],0)),0,H79)</f>
        <v>0</v>
      </c>
      <c r="I81" s="86">
        <f>IF(ISERROR(MATCH(I$4,Days_off[#Data],0)),0,I79)</f>
        <v>0</v>
      </c>
      <c r="J81" s="86">
        <f>IF(ISERROR(MATCH(J$4,Days_off[#Data],0)),0,J79)</f>
        <v>0</v>
      </c>
      <c r="K81" s="86">
        <f>IF(ISERROR(MATCH(K$4,Days_off[#Data],0)),0,K79)</f>
        <v>0</v>
      </c>
      <c r="L81" s="86">
        <f>IF(ISERROR(MATCH(L$4,Days_off[#Data],0)),0,L79)</f>
        <v>0</v>
      </c>
      <c r="M81" s="86">
        <f>IF(ISERROR(MATCH(M$4,Days_off[#Data],0)),0,M79)</f>
        <v>0</v>
      </c>
      <c r="N81" s="86">
        <f>IF(ISERROR(MATCH(N$4,Days_off[#Data],0)),0,N79)</f>
        <v>0</v>
      </c>
      <c r="O81" s="86">
        <f>IF(ISERROR(MATCH(O$4,Days_off[#Data],0)),0,O79)</f>
        <v>0</v>
      </c>
      <c r="P81" s="86">
        <f>IF(ISERROR(MATCH(P$4,Days_off[#Data],0)),0,P79)</f>
        <v>0</v>
      </c>
      <c r="Q81" s="86">
        <f>IF(ISERROR(MATCH(Q$4,Days_off[#Data],0)),0,Q79)</f>
        <v>0</v>
      </c>
      <c r="R81" s="86">
        <f>IF(ISERROR(MATCH(R$4,Days_off[#Data],0)),0,R79)</f>
        <v>0</v>
      </c>
      <c r="S81" s="86">
        <f>IF(ISERROR(MATCH(S$4,Days_off[#Data],0)),0,S79)</f>
        <v>0</v>
      </c>
      <c r="T81" s="86">
        <f>IF(ISERROR(MATCH(T$4,Days_off[#Data],0)),0,T79)</f>
        <v>0</v>
      </c>
      <c r="U81" s="86">
        <f>IF(ISERROR(MATCH(U$4,Days_off[#Data],0)),0,U79)</f>
        <v>0</v>
      </c>
      <c r="V81" s="86">
        <f ca="1">IF(ISERROR(MATCH(V$4,Days_off[#Data],0)),0,V79)</f>
        <v>0</v>
      </c>
      <c r="W81" s="86">
        <f>IF(ISERROR(MATCH(W$4,Days_off[#Data],0)),0,W79)</f>
        <v>0</v>
      </c>
      <c r="X81" s="86">
        <f>IF(ISERROR(MATCH(X$4,Days_off[#Data],0)),0,X79)</f>
        <v>0</v>
      </c>
      <c r="Y81" s="86">
        <f>IF(ISERROR(MATCH(Y$4,Days_off[#Data],0)),0,Y79)</f>
        <v>0</v>
      </c>
      <c r="Z81" s="86">
        <f>IF(ISERROR(MATCH(Z$4,Days_off[#Data],0)),0,Z79)</f>
        <v>0</v>
      </c>
      <c r="AA81" s="86">
        <f>IF(ISERROR(MATCH(AA$4,Days_off[#Data],0)),0,AA79)</f>
        <v>0</v>
      </c>
      <c r="AB81" s="86">
        <f>IF(ISERROR(MATCH(AB$4,Days_off[#Data],0)),0,AB79)</f>
        <v>0</v>
      </c>
      <c r="AC81" s="86">
        <f>IF(ISERROR(MATCH(AC$4,Days_off[#Data],0)),0,AC79)</f>
        <v>0</v>
      </c>
      <c r="AD81" s="86">
        <f>IF(ISERROR(MATCH(AD$4,Days_off[#Data],0)),0,AD79)</f>
        <v>0</v>
      </c>
      <c r="AE81" s="86">
        <f>IF(ISERROR(MATCH(AE$4,Days_off[#Data],0)),0,AE79)</f>
        <v>0</v>
      </c>
      <c r="AF81" s="86">
        <f>IF(ISERROR(MATCH(AF$4,Days_off[#Data],0)),0,AF79)</f>
        <v>0</v>
      </c>
      <c r="AG81" s="86">
        <f>IF(ISERROR(MATCH(AG$4,Days_off[#Data],0)),0,AG79)</f>
        <v>0</v>
      </c>
      <c r="AH81" s="96">
        <f t="shared" ca="1" si="12"/>
        <v>0</v>
      </c>
      <c r="AI81" s="96"/>
      <c r="AJ81" s="112">
        <f ca="1">AH81</f>
        <v>0</v>
      </c>
    </row>
    <row r="82" spans="1:36" x14ac:dyDescent="0.25">
      <c r="A82" s="144" t="s">
        <v>71</v>
      </c>
      <c r="B82" s="125"/>
      <c r="C82" s="113">
        <f ca="1">IF(ISERROR(MATCH(C$4,Days_off[#Data],0)),0,C80)</f>
        <v>0</v>
      </c>
      <c r="D82" s="87">
        <f>IF(ISERROR(MATCH(D$4,Days_off[#Data],0)),0,D80)</f>
        <v>0</v>
      </c>
      <c r="E82" s="87">
        <f>IF(ISERROR(MATCH(E$4,Days_off[#Data],0)),0,E80)</f>
        <v>0</v>
      </c>
      <c r="F82" s="87">
        <f>IF(ISERROR(MATCH(F$4,Days_off[#Data],0)),0,F80)</f>
        <v>0</v>
      </c>
      <c r="G82" s="87">
        <f>IF(ISERROR(MATCH(G$4,Days_off[#Data],0)),0,G80)</f>
        <v>0</v>
      </c>
      <c r="H82" s="87">
        <f>IF(ISERROR(MATCH(H$4,Days_off[#Data],0)),0,H80)</f>
        <v>0</v>
      </c>
      <c r="I82" s="87">
        <f>IF(ISERROR(MATCH(I$4,Days_off[#Data],0)),0,I80)</f>
        <v>0</v>
      </c>
      <c r="J82" s="87">
        <f>IF(ISERROR(MATCH(J$4,Days_off[#Data],0)),0,J80)</f>
        <v>0</v>
      </c>
      <c r="K82" s="87">
        <f>IF(ISERROR(MATCH(K$4,Days_off[#Data],0)),0,K80)</f>
        <v>0</v>
      </c>
      <c r="L82" s="87">
        <f>IF(ISERROR(MATCH(L$4,Days_off[#Data],0)),0,L80)</f>
        <v>0</v>
      </c>
      <c r="M82" s="87">
        <f>IF(ISERROR(MATCH(M$4,Days_off[#Data],0)),0,M80)</f>
        <v>0</v>
      </c>
      <c r="N82" s="87">
        <f>IF(ISERROR(MATCH(N$4,Days_off[#Data],0)),0,N80)</f>
        <v>0</v>
      </c>
      <c r="O82" s="87">
        <f>IF(ISERROR(MATCH(O$4,Days_off[#Data],0)),0,O80)</f>
        <v>0</v>
      </c>
      <c r="P82" s="87">
        <f>IF(ISERROR(MATCH(P$4,Days_off[#Data],0)),0,P80)</f>
        <v>0</v>
      </c>
      <c r="Q82" s="87">
        <f>IF(ISERROR(MATCH(Q$4,Days_off[#Data],0)),0,Q80)</f>
        <v>0</v>
      </c>
      <c r="R82" s="87">
        <f>IF(ISERROR(MATCH(R$4,Days_off[#Data],0)),0,R80)</f>
        <v>0</v>
      </c>
      <c r="S82" s="87">
        <f>IF(ISERROR(MATCH(S$4,Days_off[#Data],0)),0,S80)</f>
        <v>0</v>
      </c>
      <c r="T82" s="87">
        <f>IF(ISERROR(MATCH(T$4,Days_off[#Data],0)),0,T80)</f>
        <v>0</v>
      </c>
      <c r="U82" s="87">
        <f>IF(ISERROR(MATCH(U$4,Days_off[#Data],0)),0,U80)</f>
        <v>0</v>
      </c>
      <c r="V82" s="87">
        <f ca="1">IF(ISERROR(MATCH(V$4,Days_off[#Data],0)),0,V80)</f>
        <v>0</v>
      </c>
      <c r="W82" s="87">
        <f>IF(ISERROR(MATCH(W$4,Days_off[#Data],0)),0,W80)</f>
        <v>0</v>
      </c>
      <c r="X82" s="87">
        <f>IF(ISERROR(MATCH(X$4,Days_off[#Data],0)),0,X80)</f>
        <v>0</v>
      </c>
      <c r="Y82" s="87">
        <f>IF(ISERROR(MATCH(Y$4,Days_off[#Data],0)),0,Y80)</f>
        <v>0</v>
      </c>
      <c r="Z82" s="87">
        <f>IF(ISERROR(MATCH(Z$4,Days_off[#Data],0)),0,Z80)</f>
        <v>0</v>
      </c>
      <c r="AA82" s="87">
        <f>IF(ISERROR(MATCH(AA$4,Days_off[#Data],0)),0,AA80)</f>
        <v>0</v>
      </c>
      <c r="AB82" s="87">
        <f>IF(ISERROR(MATCH(AB$4,Days_off[#Data],0)),0,AB80)</f>
        <v>0</v>
      </c>
      <c r="AC82" s="87">
        <f>IF(ISERROR(MATCH(AC$4,Days_off[#Data],0)),0,AC80)</f>
        <v>0</v>
      </c>
      <c r="AD82" s="87">
        <f>IF(ISERROR(MATCH(AD$4,Days_off[#Data],0)),0,AD80)</f>
        <v>0</v>
      </c>
      <c r="AE82" s="87">
        <f>IF(ISERROR(MATCH(AE$4,Days_off[#Data],0)),0,AE80)</f>
        <v>0</v>
      </c>
      <c r="AF82" s="87">
        <f>IF(ISERROR(MATCH(AF$4,Days_off[#Data],0)),0,AF80)</f>
        <v>0</v>
      </c>
      <c r="AG82" s="87">
        <f>IF(ISERROR(MATCH(AG$4,Days_off[#Data],0)),0,AG80)</f>
        <v>0</v>
      </c>
      <c r="AH82" s="96">
        <f t="shared" ca="1" si="12"/>
        <v>0</v>
      </c>
      <c r="AI82" s="97">
        <f ca="1">AH82</f>
        <v>0</v>
      </c>
      <c r="AJ82" s="110"/>
    </row>
    <row r="83" spans="1:36" ht="15.75" thickBot="1" x14ac:dyDescent="0.3">
      <c r="A83" s="144" t="s">
        <v>72</v>
      </c>
      <c r="B83" s="124"/>
      <c r="C83" s="114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6"/>
      <c r="AI83" s="116"/>
      <c r="AJ83" s="117"/>
    </row>
    <row r="84" spans="1:36" x14ac:dyDescent="0.25">
      <c r="A84" s="126"/>
    </row>
    <row r="85" spans="1:36" ht="15.75" thickBot="1" x14ac:dyDescent="0.3">
      <c r="A85" s="126"/>
      <c r="B85" s="123"/>
      <c r="C85" s="98"/>
      <c r="D85" s="99"/>
      <c r="E85" s="99"/>
      <c r="F85" s="100"/>
      <c r="G85" s="99"/>
      <c r="H85" s="98"/>
      <c r="I85" s="98"/>
      <c r="J85" s="98"/>
      <c r="K85" s="101"/>
      <c r="L85" s="98"/>
      <c r="M85" s="98"/>
      <c r="N85" s="102"/>
      <c r="O85" s="98"/>
      <c r="P85" s="98"/>
      <c r="Q85" s="98"/>
      <c r="R85" s="98"/>
      <c r="S85" s="98"/>
      <c r="T85" s="102"/>
      <c r="U85" s="102"/>
      <c r="V85" s="98"/>
      <c r="W85" s="98"/>
      <c r="X85" s="98"/>
      <c r="Y85" s="98"/>
      <c r="Z85" s="98"/>
      <c r="AA85" s="102"/>
      <c r="AB85" s="98"/>
      <c r="AC85" s="98"/>
      <c r="AD85" s="98"/>
      <c r="AE85" s="98"/>
      <c r="AF85" s="99"/>
      <c r="AG85" s="98"/>
      <c r="AH85" s="103"/>
      <c r="AI85" s="103"/>
      <c r="AJ85" s="104"/>
    </row>
    <row r="86" spans="1:36" x14ac:dyDescent="0.25">
      <c r="A86" s="144" t="s">
        <v>68</v>
      </c>
      <c r="B86" s="124"/>
      <c r="C86" s="105">
        <f ca="1">IF(C$4&lt;&gt;"",IF(SUMPRODUCT((C$4&gt;=Leave[depart])*(C$4&lt;Leave[retour])*($A85=Leave[Agents])),0,nbHeures($A85,C$4,1)),"")</f>
        <v>0</v>
      </c>
      <c r="D86" s="106">
        <f ca="1">IF(D$4&lt;&gt;"",IF(SUMPRODUCT((D$4&gt;=Leave[depart])*(D$4&lt;Leave[retour])*($A85=Leave[Agents])),0,nbHeures($A85,D$4,1)),"")</f>
        <v>0</v>
      </c>
      <c r="E86" s="106">
        <f ca="1">IF(E$4&lt;&gt;"",IF(SUMPRODUCT((E$4&gt;=Leave[depart])*(E$4&lt;Leave[retour])*($A85=Leave[Agents])),0,nbHeures($A85,E$4,1)),"")</f>
        <v>0</v>
      </c>
      <c r="F86" s="106">
        <f ca="1">IF(F$4&lt;&gt;"",IF(SUMPRODUCT((F$4&gt;=Leave[depart])*(F$4&lt;Leave[retour])*($A85=Leave[Agents])),0,nbHeures($A85,F$4,1)),"")</f>
        <v>0</v>
      </c>
      <c r="G86" s="106">
        <f ca="1">IF(G$4&lt;&gt;"",IF(SUMPRODUCT((G$4&gt;=Leave[depart])*(G$4&lt;Leave[retour])*($A85=Leave[Agents])),0,nbHeures($A85,G$4,1)),"")</f>
        <v>0</v>
      </c>
      <c r="H86" s="106">
        <f ca="1">IF(H$4&lt;&gt;"",IF(SUMPRODUCT((H$4&gt;=Leave[depart])*(H$4&lt;Leave[retour])*($A85=Leave[Agents])),0,nbHeures($A85,H$4,1)),"")</f>
        <v>0</v>
      </c>
      <c r="I86" s="106">
        <f ca="1">IF(I$4&lt;&gt;"",IF(SUMPRODUCT((I$4&gt;=Leave[depart])*(I$4&lt;Leave[retour])*($A85=Leave[Agents])),0,nbHeures($A85,I$4,1)),"")</f>
        <v>0</v>
      </c>
      <c r="J86" s="106">
        <f ca="1">IF(J$4&lt;&gt;"",IF(SUMPRODUCT((J$4&gt;=Leave[depart])*(J$4&lt;Leave[retour])*($A85=Leave[Agents])),0,nbHeures($A85,J$4,1)),"")</f>
        <v>0</v>
      </c>
      <c r="K86" s="106">
        <f ca="1">IF(K$4&lt;&gt;"",IF(SUMPRODUCT((K$4&gt;=Leave[depart])*(K$4&lt;Leave[retour])*($A85=Leave[Agents])),0,nbHeures($A85,K$4,1)),"")</f>
        <v>0</v>
      </c>
      <c r="L86" s="106">
        <f ca="1">IF(L$4&lt;&gt;"",IF(SUMPRODUCT((L$4&gt;=Leave[depart])*(L$4&lt;Leave[retour])*($A85=Leave[Agents])),0,nbHeures($A85,L$4,1)),"")</f>
        <v>0</v>
      </c>
      <c r="M86" s="106">
        <f ca="1">IF(M$4&lt;&gt;"",IF(SUMPRODUCT((M$4&gt;=Leave[depart])*(M$4&lt;Leave[retour])*($A85=Leave[Agents])),0,nbHeures($A85,M$4,1)),"")</f>
        <v>0</v>
      </c>
      <c r="N86" s="106">
        <f ca="1">IF(N$4&lt;&gt;"",IF(SUMPRODUCT((N$4&gt;=Leave[depart])*(N$4&lt;Leave[retour])*($A85=Leave[Agents])),0,nbHeures($A85,N$4,1)),"")</f>
        <v>0</v>
      </c>
      <c r="O86" s="106">
        <f ca="1">IF(O$4&lt;&gt;"",IF(SUMPRODUCT((O$4&gt;=Leave[depart])*(O$4&lt;Leave[retour])*($A85=Leave[Agents])),0,nbHeures($A85,O$4,1)),"")</f>
        <v>0</v>
      </c>
      <c r="P86" s="106">
        <f ca="1">IF(P$4&lt;&gt;"",IF(SUMPRODUCT((P$4&gt;=Leave[depart])*(P$4&lt;Leave[retour])*($A85=Leave[Agents])),0,nbHeures($A85,P$4,1)),"")</f>
        <v>0</v>
      </c>
      <c r="Q86" s="106">
        <f ca="1">IF(Q$4&lt;&gt;"",IF(SUMPRODUCT((Q$4&gt;=Leave[depart])*(Q$4&lt;Leave[retour])*($A85=Leave[Agents])),0,nbHeures($A85,Q$4,1)),"")</f>
        <v>0</v>
      </c>
      <c r="R86" s="106">
        <f ca="1">IF(R$4&lt;&gt;"",IF(SUMPRODUCT((R$4&gt;=Leave[depart])*(R$4&lt;Leave[retour])*($A85=Leave[Agents])),0,nbHeures($A85,R$4,1)),"")</f>
        <v>0</v>
      </c>
      <c r="S86" s="106">
        <f ca="1">IF(S$4&lt;&gt;"",IF(SUMPRODUCT((S$4&gt;=Leave[depart])*(S$4&lt;Leave[retour])*($A85=Leave[Agents])),0,nbHeures($A85,S$4,1)),"")</f>
        <v>0</v>
      </c>
      <c r="T86" s="106">
        <f ca="1">IF(T$4&lt;&gt;"",IF(SUMPRODUCT((T$4&gt;=Leave[depart])*(T$4&lt;Leave[retour])*($A85=Leave[Agents])),0,nbHeures($A85,T$4,1)),"")</f>
        <v>0</v>
      </c>
      <c r="U86" s="106">
        <f ca="1">IF(U$4&lt;&gt;"",IF(SUMPRODUCT((U$4&gt;=Leave[depart])*(U$4&lt;Leave[retour])*($A85=Leave[Agents])),0,nbHeures($A85,U$4,1)),"")</f>
        <v>0</v>
      </c>
      <c r="V86" s="106">
        <f ca="1">IF(V$4&lt;&gt;"",IF(SUMPRODUCT((V$4&gt;=Leave[depart])*(V$4&lt;Leave[retour])*($A85=Leave[Agents])),0,nbHeures($A85,V$4,1)),"")</f>
        <v>0</v>
      </c>
      <c r="W86" s="106">
        <f ca="1">IF(W$4&lt;&gt;"",IF(SUMPRODUCT((W$4&gt;=Leave[depart])*(W$4&lt;Leave[retour])*($A85=Leave[Agents])),0,nbHeures($A85,W$4,1)),"")</f>
        <v>0</v>
      </c>
      <c r="X86" s="106">
        <f ca="1">IF(X$4&lt;&gt;"",IF(SUMPRODUCT((X$4&gt;=Leave[depart])*(X$4&lt;Leave[retour])*($A85=Leave[Agents])),0,nbHeures($A85,X$4,1)),"")</f>
        <v>0</v>
      </c>
      <c r="Y86" s="106">
        <f ca="1">IF(Y$4&lt;&gt;"",IF(SUMPRODUCT((Y$4&gt;=Leave[depart])*(Y$4&lt;Leave[retour])*($A85=Leave[Agents])),0,nbHeures($A85,Y$4,1)),"")</f>
        <v>0</v>
      </c>
      <c r="Z86" s="106">
        <f ca="1">IF(Z$4&lt;&gt;"",IF(SUMPRODUCT((Z$4&gt;=Leave[depart])*(Z$4&lt;Leave[retour])*($A85=Leave[Agents])),0,nbHeures($A85,Z$4,1)),"")</f>
        <v>0</v>
      </c>
      <c r="AA86" s="106">
        <f ca="1">IF(AA$4&lt;&gt;"",IF(SUMPRODUCT((AA$4&gt;=Leave[depart])*(AA$4&lt;Leave[retour])*($A85=Leave[Agents])),0,nbHeures($A85,AA$4,1)),"")</f>
        <v>0</v>
      </c>
      <c r="AB86" s="106">
        <f ca="1">IF(AB$4&lt;&gt;"",IF(SUMPRODUCT((AB$4&gt;=Leave[depart])*(AB$4&lt;Leave[retour])*($A85=Leave[Agents])),0,nbHeures($A85,AB$4,1)),"")</f>
        <v>0</v>
      </c>
      <c r="AC86" s="106">
        <f ca="1">IF(AC$4&lt;&gt;"",IF(SUMPRODUCT((AC$4&gt;=Leave[depart])*(AC$4&lt;Leave[retour])*($A85=Leave[Agents])),0,nbHeures($A85,AC$4,1)),"")</f>
        <v>0</v>
      </c>
      <c r="AD86" s="106">
        <f ca="1">IF(AD$4&lt;&gt;"",IF(SUMPRODUCT((AD$4&gt;=Leave[depart])*(AD$4&lt;Leave[retour])*($A85=Leave[Agents])),0,nbHeures($A85,AD$4,1)),"")</f>
        <v>0</v>
      </c>
      <c r="AE86" s="106">
        <f ca="1">IF(AE$4&lt;&gt;"",IF(SUMPRODUCT((AE$4&gt;=Leave[depart])*(AE$4&lt;Leave[retour])*($A85=Leave[Agents])),0,nbHeures($A85,AE$4,1)),"")</f>
        <v>0</v>
      </c>
      <c r="AF86" s="106">
        <f ca="1">IF(AF$4&lt;&gt;"",IF(SUMPRODUCT((AF$4&gt;=Leave[depart])*(AF$4&lt;Leave[retour])*($A85=Leave[Agents])),0,nbHeures($A85,AF$4,1)),"")</f>
        <v>0</v>
      </c>
      <c r="AG86" s="106">
        <f ca="1">IF(AG$4&lt;&gt;"",IF(SUMPRODUCT((AG$4&gt;=Leave[depart])*(AG$4&lt;Leave[retour])*($A85=Leave[Agents])),0,nbHeures($A85,AG$4,1)),"")</f>
        <v>0</v>
      </c>
      <c r="AH86" s="107">
        <f ca="1">SUM(C86:AG86)</f>
        <v>0</v>
      </c>
      <c r="AI86" s="107"/>
      <c r="AJ86" s="108"/>
    </row>
    <row r="87" spans="1:36" x14ac:dyDescent="0.25">
      <c r="A87" s="144" t="s">
        <v>69</v>
      </c>
      <c r="B87" s="125"/>
      <c r="C87" s="109">
        <f ca="1">IF(C$4&lt;&gt;"",IF(SUMPRODUCT((C$4&gt;=Leave[depart])*(C$4&lt;Leave[retour])*($A85=Leave[Agents])),0,nbHeures($A85,C$4,2)),"")</f>
        <v>0</v>
      </c>
      <c r="D87" s="85">
        <f ca="1">IF(D$4&lt;&gt;"",IF(SUMPRODUCT((D$4&gt;=Leave[depart])*(D$4&lt;Leave[retour])*($A85=Leave[Agents])),0,nbHeures($A85,D$4,2)),"")</f>
        <v>0</v>
      </c>
      <c r="E87" s="85">
        <f ca="1">IF(E$4&lt;&gt;"",IF(SUMPRODUCT((E$4&gt;=Leave[depart])*(E$4&lt;Leave[retour])*($A85=Leave[Agents])),0,nbHeures($A85,E$4,2)),"")</f>
        <v>0</v>
      </c>
      <c r="F87" s="85">
        <f ca="1">IF(F$4&lt;&gt;"",IF(SUMPRODUCT((F$4&gt;=Leave[depart])*(F$4&lt;Leave[retour])*($A85=Leave[Agents])),0,nbHeures($A85,F$4,2)),"")</f>
        <v>0</v>
      </c>
      <c r="G87" s="85">
        <f ca="1">IF(G$4&lt;&gt;"",IF(SUMPRODUCT((G$4&gt;=Leave[depart])*(G$4&lt;Leave[retour])*($A85=Leave[Agents])),0,nbHeures($A85,G$4,2)),"")</f>
        <v>0</v>
      </c>
      <c r="H87" s="85">
        <f ca="1">IF(H$4&lt;&gt;"",IF(SUMPRODUCT((H$4&gt;=Leave[depart])*(H$4&lt;Leave[retour])*($A85=Leave[Agents])),0,nbHeures($A85,H$4,2)),"")</f>
        <v>0</v>
      </c>
      <c r="I87" s="85">
        <f ca="1">IF(I$4&lt;&gt;"",IF(SUMPRODUCT((I$4&gt;=Leave[depart])*(I$4&lt;Leave[retour])*($A85=Leave[Agents])),0,nbHeures($A85,I$4,2)),"")</f>
        <v>0</v>
      </c>
      <c r="J87" s="85">
        <f ca="1">IF(J$4&lt;&gt;"",IF(SUMPRODUCT((J$4&gt;=Leave[depart])*(J$4&lt;Leave[retour])*($A85=Leave[Agents])),0,nbHeures($A85,J$4,2)),"")</f>
        <v>0</v>
      </c>
      <c r="K87" s="85">
        <f ca="1">IF(K$4&lt;&gt;"",IF(SUMPRODUCT((K$4&gt;=Leave[depart])*(K$4&lt;Leave[retour])*($A85=Leave[Agents])),0,nbHeures($A85,K$4,2)),"")</f>
        <v>0</v>
      </c>
      <c r="L87" s="85">
        <f ca="1">IF(L$4&lt;&gt;"",IF(SUMPRODUCT((L$4&gt;=Leave[depart])*(L$4&lt;Leave[retour])*($A85=Leave[Agents])),0,nbHeures($A85,L$4,2)),"")</f>
        <v>0</v>
      </c>
      <c r="M87" s="85">
        <f ca="1">IF(M$4&lt;&gt;"",IF(SUMPRODUCT((M$4&gt;=Leave[depart])*(M$4&lt;Leave[retour])*($A85=Leave[Agents])),0,nbHeures($A85,M$4,2)),"")</f>
        <v>0</v>
      </c>
      <c r="N87" s="85">
        <f ca="1">IF(N$4&lt;&gt;"",IF(SUMPRODUCT((N$4&gt;=Leave[depart])*(N$4&lt;Leave[retour])*($A85=Leave[Agents])),0,nbHeures($A85,N$4,2)),"")</f>
        <v>0</v>
      </c>
      <c r="O87" s="85">
        <f ca="1">IF(O$4&lt;&gt;"",IF(SUMPRODUCT((O$4&gt;=Leave[depart])*(O$4&lt;Leave[retour])*($A85=Leave[Agents])),0,nbHeures($A85,O$4,2)),"")</f>
        <v>0</v>
      </c>
      <c r="P87" s="85">
        <f ca="1">IF(P$4&lt;&gt;"",IF(SUMPRODUCT((P$4&gt;=Leave[depart])*(P$4&lt;Leave[retour])*($A85=Leave[Agents])),0,nbHeures($A85,P$4,2)),"")</f>
        <v>0</v>
      </c>
      <c r="Q87" s="85">
        <f ca="1">IF(Q$4&lt;&gt;"",IF(SUMPRODUCT((Q$4&gt;=Leave[depart])*(Q$4&lt;Leave[retour])*($A85=Leave[Agents])),0,nbHeures($A85,Q$4,2)),"")</f>
        <v>0</v>
      </c>
      <c r="R87" s="85">
        <f ca="1">IF(R$4&lt;&gt;"",IF(SUMPRODUCT((R$4&gt;=Leave[depart])*(R$4&lt;Leave[retour])*($A85=Leave[Agents])),0,nbHeures($A85,R$4,2)),"")</f>
        <v>0</v>
      </c>
      <c r="S87" s="85">
        <f ca="1">IF(S$4&lt;&gt;"",IF(SUMPRODUCT((S$4&gt;=Leave[depart])*(S$4&lt;Leave[retour])*($A85=Leave[Agents])),0,nbHeures($A85,S$4,2)),"")</f>
        <v>0</v>
      </c>
      <c r="T87" s="85">
        <f ca="1">IF(T$4&lt;&gt;"",IF(SUMPRODUCT((T$4&gt;=Leave[depart])*(T$4&lt;Leave[retour])*($A85=Leave[Agents])),0,nbHeures($A85,T$4,2)),"")</f>
        <v>0</v>
      </c>
      <c r="U87" s="85">
        <f ca="1">IF(U$4&lt;&gt;"",IF(SUMPRODUCT((U$4&gt;=Leave[depart])*(U$4&lt;Leave[retour])*($A85=Leave[Agents])),0,nbHeures($A85,U$4,2)),"")</f>
        <v>0</v>
      </c>
      <c r="V87" s="85">
        <f ca="1">IF(V$4&lt;&gt;"",IF(SUMPRODUCT((V$4&gt;=Leave[depart])*(V$4&lt;Leave[retour])*($A85=Leave[Agents])),0,nbHeures($A85,V$4,2)),"")</f>
        <v>0</v>
      </c>
      <c r="W87" s="85">
        <f ca="1">IF(W$4&lt;&gt;"",IF(SUMPRODUCT((W$4&gt;=Leave[depart])*(W$4&lt;Leave[retour])*($A85=Leave[Agents])),0,nbHeures($A85,W$4,2)),"")</f>
        <v>0</v>
      </c>
      <c r="X87" s="85">
        <f ca="1">IF(X$4&lt;&gt;"",IF(SUMPRODUCT((X$4&gt;=Leave[depart])*(X$4&lt;Leave[retour])*($A85=Leave[Agents])),0,nbHeures($A85,X$4,2)),"")</f>
        <v>0</v>
      </c>
      <c r="Y87" s="85">
        <f ca="1">IF(Y$4&lt;&gt;"",IF(SUMPRODUCT((Y$4&gt;=Leave[depart])*(Y$4&lt;Leave[retour])*($A85=Leave[Agents])),0,nbHeures($A85,Y$4,2)),"")</f>
        <v>0</v>
      </c>
      <c r="Z87" s="85">
        <f ca="1">IF(Z$4&lt;&gt;"",IF(SUMPRODUCT((Z$4&gt;=Leave[depart])*(Z$4&lt;Leave[retour])*($A85=Leave[Agents])),0,nbHeures($A85,Z$4,2)),"")</f>
        <v>0</v>
      </c>
      <c r="AA87" s="85">
        <f ca="1">IF(AA$4&lt;&gt;"",IF(SUMPRODUCT((AA$4&gt;=Leave[depart])*(AA$4&lt;Leave[retour])*($A85=Leave[Agents])),0,nbHeures($A85,AA$4,2)),"")</f>
        <v>0</v>
      </c>
      <c r="AB87" s="85">
        <f ca="1">IF(AB$4&lt;&gt;"",IF(SUMPRODUCT((AB$4&gt;=Leave[depart])*(AB$4&lt;Leave[retour])*($A85=Leave[Agents])),0,nbHeures($A85,AB$4,2)),"")</f>
        <v>0</v>
      </c>
      <c r="AC87" s="85">
        <f ca="1">IF(AC$4&lt;&gt;"",IF(SUMPRODUCT((AC$4&gt;=Leave[depart])*(AC$4&lt;Leave[retour])*($A85=Leave[Agents])),0,nbHeures($A85,AC$4,2)),"")</f>
        <v>0</v>
      </c>
      <c r="AD87" s="85">
        <f ca="1">IF(AD$4&lt;&gt;"",IF(SUMPRODUCT((AD$4&gt;=Leave[depart])*(AD$4&lt;Leave[retour])*($A85=Leave[Agents])),0,nbHeures($A85,AD$4,2)),"")</f>
        <v>0</v>
      </c>
      <c r="AE87" s="85">
        <f ca="1">IF(AE$4&lt;&gt;"",IF(SUMPRODUCT((AE$4&gt;=Leave[depart])*(AE$4&lt;Leave[retour])*($A85=Leave[Agents])),0,nbHeures($A85,AE$4,2)),"")</f>
        <v>0</v>
      </c>
      <c r="AF87" s="85">
        <f ca="1">IF(AF$4&lt;&gt;"",IF(SUMPRODUCT((AF$4&gt;=Leave[depart])*(AF$4&lt;Leave[retour])*($A85=Leave[Agents])),0,nbHeures($A85,AF$4,2)),"")</f>
        <v>0</v>
      </c>
      <c r="AG87" s="85">
        <f ca="1">IF(AG$4&lt;&gt;"",IF(SUMPRODUCT((AG$4&gt;=Leave[depart])*(AG$4&lt;Leave[retour])*($A85=Leave[Agents])),0,nbHeures($A85,AG$4,2)),"")</f>
        <v>0</v>
      </c>
      <c r="AH87" s="96">
        <f t="shared" ref="AH87:AH89" ca="1" si="13">SUM(C87:AG87)</f>
        <v>0</v>
      </c>
      <c r="AI87" s="97">
        <f ca="1">AH87</f>
        <v>0</v>
      </c>
      <c r="AJ87" s="110"/>
    </row>
    <row r="88" spans="1:36" x14ac:dyDescent="0.25">
      <c r="A88" s="144" t="s">
        <v>70</v>
      </c>
      <c r="B88" s="124"/>
      <c r="C88" s="111">
        <f ca="1">IF(ISERROR(MATCH(C$4,Days_off[#Data],0)),0,C86)</f>
        <v>0</v>
      </c>
      <c r="D88" s="86">
        <f>IF(ISERROR(MATCH(D$4,Days_off[#Data],0)),0,D86)</f>
        <v>0</v>
      </c>
      <c r="E88" s="86">
        <f>IF(ISERROR(MATCH(E$4,Days_off[#Data],0)),0,E86)</f>
        <v>0</v>
      </c>
      <c r="F88" s="86">
        <f>IF(ISERROR(MATCH(F$4,Days_off[#Data],0)),0,F86)</f>
        <v>0</v>
      </c>
      <c r="G88" s="86">
        <f>IF(ISERROR(MATCH(G$4,Days_off[#Data],0)),0,G86)</f>
        <v>0</v>
      </c>
      <c r="H88" s="86">
        <f>IF(ISERROR(MATCH(H$4,Days_off[#Data],0)),0,H86)</f>
        <v>0</v>
      </c>
      <c r="I88" s="86">
        <f>IF(ISERROR(MATCH(I$4,Days_off[#Data],0)),0,I86)</f>
        <v>0</v>
      </c>
      <c r="J88" s="86">
        <f>IF(ISERROR(MATCH(J$4,Days_off[#Data],0)),0,J86)</f>
        <v>0</v>
      </c>
      <c r="K88" s="86">
        <f>IF(ISERROR(MATCH(K$4,Days_off[#Data],0)),0,K86)</f>
        <v>0</v>
      </c>
      <c r="L88" s="86">
        <f>IF(ISERROR(MATCH(L$4,Days_off[#Data],0)),0,L86)</f>
        <v>0</v>
      </c>
      <c r="M88" s="86">
        <f>IF(ISERROR(MATCH(M$4,Days_off[#Data],0)),0,M86)</f>
        <v>0</v>
      </c>
      <c r="N88" s="86">
        <f>IF(ISERROR(MATCH(N$4,Days_off[#Data],0)),0,N86)</f>
        <v>0</v>
      </c>
      <c r="O88" s="86">
        <f>IF(ISERROR(MATCH(O$4,Days_off[#Data],0)),0,O86)</f>
        <v>0</v>
      </c>
      <c r="P88" s="86">
        <f>IF(ISERROR(MATCH(P$4,Days_off[#Data],0)),0,P86)</f>
        <v>0</v>
      </c>
      <c r="Q88" s="86">
        <f>IF(ISERROR(MATCH(Q$4,Days_off[#Data],0)),0,Q86)</f>
        <v>0</v>
      </c>
      <c r="R88" s="86">
        <f>IF(ISERROR(MATCH(R$4,Days_off[#Data],0)),0,R86)</f>
        <v>0</v>
      </c>
      <c r="S88" s="86">
        <f>IF(ISERROR(MATCH(S$4,Days_off[#Data],0)),0,S86)</f>
        <v>0</v>
      </c>
      <c r="T88" s="86">
        <f>IF(ISERROR(MATCH(T$4,Days_off[#Data],0)),0,T86)</f>
        <v>0</v>
      </c>
      <c r="U88" s="86">
        <f>IF(ISERROR(MATCH(U$4,Days_off[#Data],0)),0,U86)</f>
        <v>0</v>
      </c>
      <c r="V88" s="86">
        <f ca="1">IF(ISERROR(MATCH(V$4,Days_off[#Data],0)),0,V86)</f>
        <v>0</v>
      </c>
      <c r="W88" s="86">
        <f>IF(ISERROR(MATCH(W$4,Days_off[#Data],0)),0,W86)</f>
        <v>0</v>
      </c>
      <c r="X88" s="86">
        <f>IF(ISERROR(MATCH(X$4,Days_off[#Data],0)),0,X86)</f>
        <v>0</v>
      </c>
      <c r="Y88" s="86">
        <f>IF(ISERROR(MATCH(Y$4,Days_off[#Data],0)),0,Y86)</f>
        <v>0</v>
      </c>
      <c r="Z88" s="86">
        <f>IF(ISERROR(MATCH(Z$4,Days_off[#Data],0)),0,Z86)</f>
        <v>0</v>
      </c>
      <c r="AA88" s="86">
        <f>IF(ISERROR(MATCH(AA$4,Days_off[#Data],0)),0,AA86)</f>
        <v>0</v>
      </c>
      <c r="AB88" s="86">
        <f>IF(ISERROR(MATCH(AB$4,Days_off[#Data],0)),0,AB86)</f>
        <v>0</v>
      </c>
      <c r="AC88" s="86">
        <f>IF(ISERROR(MATCH(AC$4,Days_off[#Data],0)),0,AC86)</f>
        <v>0</v>
      </c>
      <c r="AD88" s="86">
        <f>IF(ISERROR(MATCH(AD$4,Days_off[#Data],0)),0,AD86)</f>
        <v>0</v>
      </c>
      <c r="AE88" s="86">
        <f>IF(ISERROR(MATCH(AE$4,Days_off[#Data],0)),0,AE86)</f>
        <v>0</v>
      </c>
      <c r="AF88" s="86">
        <f>IF(ISERROR(MATCH(AF$4,Days_off[#Data],0)),0,AF86)</f>
        <v>0</v>
      </c>
      <c r="AG88" s="86">
        <f>IF(ISERROR(MATCH(AG$4,Days_off[#Data],0)),0,AG86)</f>
        <v>0</v>
      </c>
      <c r="AH88" s="96">
        <f t="shared" ca="1" si="13"/>
        <v>0</v>
      </c>
      <c r="AI88" s="96"/>
      <c r="AJ88" s="112">
        <f ca="1">AH88</f>
        <v>0</v>
      </c>
    </row>
    <row r="89" spans="1:36" x14ac:dyDescent="0.25">
      <c r="A89" s="144" t="s">
        <v>71</v>
      </c>
      <c r="B89" s="125"/>
      <c r="C89" s="113">
        <f ca="1">IF(ISERROR(MATCH(C$4,Days_off[#Data],0)),0,C87)</f>
        <v>0</v>
      </c>
      <c r="D89" s="87">
        <f>IF(ISERROR(MATCH(D$4,Days_off[#Data],0)),0,D87)</f>
        <v>0</v>
      </c>
      <c r="E89" s="87">
        <f>IF(ISERROR(MATCH(E$4,Days_off[#Data],0)),0,E87)</f>
        <v>0</v>
      </c>
      <c r="F89" s="87">
        <f>IF(ISERROR(MATCH(F$4,Days_off[#Data],0)),0,F87)</f>
        <v>0</v>
      </c>
      <c r="G89" s="87">
        <f>IF(ISERROR(MATCH(G$4,Days_off[#Data],0)),0,G87)</f>
        <v>0</v>
      </c>
      <c r="H89" s="87">
        <f>IF(ISERROR(MATCH(H$4,Days_off[#Data],0)),0,H87)</f>
        <v>0</v>
      </c>
      <c r="I89" s="87">
        <f>IF(ISERROR(MATCH(I$4,Days_off[#Data],0)),0,I87)</f>
        <v>0</v>
      </c>
      <c r="J89" s="87">
        <f>IF(ISERROR(MATCH(J$4,Days_off[#Data],0)),0,J87)</f>
        <v>0</v>
      </c>
      <c r="K89" s="87">
        <f>IF(ISERROR(MATCH(K$4,Days_off[#Data],0)),0,K87)</f>
        <v>0</v>
      </c>
      <c r="L89" s="87">
        <f>IF(ISERROR(MATCH(L$4,Days_off[#Data],0)),0,L87)</f>
        <v>0</v>
      </c>
      <c r="M89" s="87">
        <f>IF(ISERROR(MATCH(M$4,Days_off[#Data],0)),0,M87)</f>
        <v>0</v>
      </c>
      <c r="N89" s="87">
        <f>IF(ISERROR(MATCH(N$4,Days_off[#Data],0)),0,N87)</f>
        <v>0</v>
      </c>
      <c r="O89" s="87">
        <f>IF(ISERROR(MATCH(O$4,Days_off[#Data],0)),0,O87)</f>
        <v>0</v>
      </c>
      <c r="P89" s="87">
        <f>IF(ISERROR(MATCH(P$4,Days_off[#Data],0)),0,P87)</f>
        <v>0</v>
      </c>
      <c r="Q89" s="87">
        <f>IF(ISERROR(MATCH(Q$4,Days_off[#Data],0)),0,Q87)</f>
        <v>0</v>
      </c>
      <c r="R89" s="87">
        <f>IF(ISERROR(MATCH(R$4,Days_off[#Data],0)),0,R87)</f>
        <v>0</v>
      </c>
      <c r="S89" s="87">
        <f>IF(ISERROR(MATCH(S$4,Days_off[#Data],0)),0,S87)</f>
        <v>0</v>
      </c>
      <c r="T89" s="87">
        <f>IF(ISERROR(MATCH(T$4,Days_off[#Data],0)),0,T87)</f>
        <v>0</v>
      </c>
      <c r="U89" s="87">
        <f>IF(ISERROR(MATCH(U$4,Days_off[#Data],0)),0,U87)</f>
        <v>0</v>
      </c>
      <c r="V89" s="87">
        <f ca="1">IF(ISERROR(MATCH(V$4,Days_off[#Data],0)),0,V87)</f>
        <v>0</v>
      </c>
      <c r="W89" s="87">
        <f>IF(ISERROR(MATCH(W$4,Days_off[#Data],0)),0,W87)</f>
        <v>0</v>
      </c>
      <c r="X89" s="87">
        <f>IF(ISERROR(MATCH(X$4,Days_off[#Data],0)),0,X87)</f>
        <v>0</v>
      </c>
      <c r="Y89" s="87">
        <f>IF(ISERROR(MATCH(Y$4,Days_off[#Data],0)),0,Y87)</f>
        <v>0</v>
      </c>
      <c r="Z89" s="87">
        <f>IF(ISERROR(MATCH(Z$4,Days_off[#Data],0)),0,Z87)</f>
        <v>0</v>
      </c>
      <c r="AA89" s="87">
        <f>IF(ISERROR(MATCH(AA$4,Days_off[#Data],0)),0,AA87)</f>
        <v>0</v>
      </c>
      <c r="AB89" s="87">
        <f>IF(ISERROR(MATCH(AB$4,Days_off[#Data],0)),0,AB87)</f>
        <v>0</v>
      </c>
      <c r="AC89" s="87">
        <f>IF(ISERROR(MATCH(AC$4,Days_off[#Data],0)),0,AC87)</f>
        <v>0</v>
      </c>
      <c r="AD89" s="87">
        <f>IF(ISERROR(MATCH(AD$4,Days_off[#Data],0)),0,AD87)</f>
        <v>0</v>
      </c>
      <c r="AE89" s="87">
        <f>IF(ISERROR(MATCH(AE$4,Days_off[#Data],0)),0,AE87)</f>
        <v>0</v>
      </c>
      <c r="AF89" s="87">
        <f>IF(ISERROR(MATCH(AF$4,Days_off[#Data],0)),0,AF87)</f>
        <v>0</v>
      </c>
      <c r="AG89" s="87">
        <f>IF(ISERROR(MATCH(AG$4,Days_off[#Data],0)),0,AG87)</f>
        <v>0</v>
      </c>
      <c r="AH89" s="96">
        <f t="shared" ca="1" si="13"/>
        <v>0</v>
      </c>
      <c r="AI89" s="97">
        <f ca="1">AH89</f>
        <v>0</v>
      </c>
      <c r="AJ89" s="110"/>
    </row>
    <row r="90" spans="1:36" ht="15.75" thickBot="1" x14ac:dyDescent="0.3">
      <c r="A90" s="144" t="s">
        <v>72</v>
      </c>
      <c r="B90" s="124"/>
      <c r="C90" s="114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6"/>
      <c r="AI90" s="116"/>
      <c r="AJ90" s="117"/>
    </row>
    <row r="91" spans="1:36" x14ac:dyDescent="0.25">
      <c r="A91" s="126"/>
    </row>
    <row r="92" spans="1:36" x14ac:dyDescent="0.25">
      <c r="A92" s="126"/>
    </row>
    <row r="93" spans="1:36" x14ac:dyDescent="0.25">
      <c r="A93" s="126"/>
    </row>
    <row r="94" spans="1:36" x14ac:dyDescent="0.25">
      <c r="A94" s="126"/>
    </row>
    <row r="95" spans="1:36" x14ac:dyDescent="0.25">
      <c r="A95" s="126"/>
    </row>
    <row r="96" spans="1:36" x14ac:dyDescent="0.25">
      <c r="A96" s="126"/>
    </row>
    <row r="97" spans="1:1" x14ac:dyDescent="0.25">
      <c r="A97" s="126"/>
    </row>
    <row r="98" spans="1:1" x14ac:dyDescent="0.25">
      <c r="A98" s="126"/>
    </row>
    <row r="99" spans="1:1" x14ac:dyDescent="0.25">
      <c r="A99" s="126"/>
    </row>
    <row r="100" spans="1:1" x14ac:dyDescent="0.25">
      <c r="A100" s="126"/>
    </row>
    <row r="101" spans="1:1" x14ac:dyDescent="0.25">
      <c r="A101" s="126"/>
    </row>
    <row r="102" spans="1:1" x14ac:dyDescent="0.25">
      <c r="A102" s="126"/>
    </row>
    <row r="103" spans="1:1" x14ac:dyDescent="0.25">
      <c r="A103" s="126"/>
    </row>
    <row r="104" spans="1:1" x14ac:dyDescent="0.25">
      <c r="A104" s="126"/>
    </row>
    <row r="105" spans="1:1" x14ac:dyDescent="0.25">
      <c r="A105" s="126"/>
    </row>
    <row r="106" spans="1:1" x14ac:dyDescent="0.25">
      <c r="A106" s="126"/>
    </row>
    <row r="107" spans="1:1" x14ac:dyDescent="0.25">
      <c r="A107" s="126"/>
    </row>
    <row r="108" spans="1:1" x14ac:dyDescent="0.25">
      <c r="A108" s="126"/>
    </row>
    <row r="109" spans="1:1" x14ac:dyDescent="0.25">
      <c r="A109" s="126"/>
    </row>
    <row r="110" spans="1:1" x14ac:dyDescent="0.25">
      <c r="A110" s="126"/>
    </row>
    <row r="111" spans="1:1" x14ac:dyDescent="0.25">
      <c r="A111" s="126"/>
    </row>
    <row r="112" spans="1:1" x14ac:dyDescent="0.25">
      <c r="A112" s="126"/>
    </row>
    <row r="113" spans="1:1" x14ac:dyDescent="0.25">
      <c r="A113" s="126"/>
    </row>
    <row r="114" spans="1:1" x14ac:dyDescent="0.25">
      <c r="A114" s="126"/>
    </row>
    <row r="115" spans="1:1" x14ac:dyDescent="0.25">
      <c r="A115" s="126"/>
    </row>
    <row r="116" spans="1:1" x14ac:dyDescent="0.25">
      <c r="A116" s="126"/>
    </row>
    <row r="117" spans="1:1" x14ac:dyDescent="0.25">
      <c r="A117" s="126"/>
    </row>
    <row r="118" spans="1:1" x14ac:dyDescent="0.25">
      <c r="A118" s="126"/>
    </row>
    <row r="119" spans="1:1" x14ac:dyDescent="0.25">
      <c r="A119" s="126"/>
    </row>
    <row r="120" spans="1:1" x14ac:dyDescent="0.25">
      <c r="A120" s="126"/>
    </row>
    <row r="121" spans="1:1" x14ac:dyDescent="0.25">
      <c r="A121" s="126"/>
    </row>
    <row r="122" spans="1:1" x14ac:dyDescent="0.25">
      <c r="A122" s="126"/>
    </row>
    <row r="123" spans="1:1" x14ac:dyDescent="0.25">
      <c r="A123" s="126"/>
    </row>
    <row r="124" spans="1:1" x14ac:dyDescent="0.25">
      <c r="A124" s="126"/>
    </row>
    <row r="125" spans="1:1" x14ac:dyDescent="0.25">
      <c r="A125" s="126"/>
    </row>
    <row r="126" spans="1:1" x14ac:dyDescent="0.25">
      <c r="A126" s="126"/>
    </row>
    <row r="127" spans="1:1" x14ac:dyDescent="0.25">
      <c r="A127" s="126"/>
    </row>
    <row r="128" spans="1:1" x14ac:dyDescent="0.25">
      <c r="A128" s="126"/>
    </row>
    <row r="129" spans="1:1" x14ac:dyDescent="0.25">
      <c r="A129" s="126"/>
    </row>
    <row r="130" spans="1:1" x14ac:dyDescent="0.25">
      <c r="A130" s="126"/>
    </row>
    <row r="131" spans="1:1" x14ac:dyDescent="0.25">
      <c r="A131" s="126"/>
    </row>
    <row r="132" spans="1:1" x14ac:dyDescent="0.25">
      <c r="A132" s="126"/>
    </row>
    <row r="133" spans="1:1" x14ac:dyDescent="0.25">
      <c r="A133" s="126"/>
    </row>
    <row r="134" spans="1:1" x14ac:dyDescent="0.25">
      <c r="A134" s="126"/>
    </row>
    <row r="135" spans="1:1" x14ac:dyDescent="0.25">
      <c r="A135" s="126"/>
    </row>
    <row r="136" spans="1:1" x14ac:dyDescent="0.25">
      <c r="A136" s="126"/>
    </row>
    <row r="137" spans="1:1" x14ac:dyDescent="0.25">
      <c r="A137" s="126"/>
    </row>
    <row r="138" spans="1:1" x14ac:dyDescent="0.25">
      <c r="A138" s="126"/>
    </row>
    <row r="139" spans="1:1" x14ac:dyDescent="0.25">
      <c r="A139" s="126"/>
    </row>
    <row r="140" spans="1:1" x14ac:dyDescent="0.25">
      <c r="A140" s="126"/>
    </row>
    <row r="141" spans="1:1" x14ac:dyDescent="0.25">
      <c r="A141" s="126"/>
    </row>
    <row r="142" spans="1:1" x14ac:dyDescent="0.25">
      <c r="A142" s="126"/>
    </row>
    <row r="143" spans="1:1" x14ac:dyDescent="0.25">
      <c r="A143" s="126"/>
    </row>
    <row r="144" spans="1:1" x14ac:dyDescent="0.25">
      <c r="A144" s="126"/>
    </row>
    <row r="145" spans="1:1" x14ac:dyDescent="0.25">
      <c r="A145" s="126"/>
    </row>
    <row r="146" spans="1:1" x14ac:dyDescent="0.25">
      <c r="A146" s="126"/>
    </row>
    <row r="147" spans="1:1" x14ac:dyDescent="0.25">
      <c r="A147" s="126"/>
    </row>
    <row r="148" spans="1:1" x14ac:dyDescent="0.25">
      <c r="A148" s="126"/>
    </row>
    <row r="149" spans="1:1" x14ac:dyDescent="0.25">
      <c r="A149" s="126"/>
    </row>
    <row r="150" spans="1:1" x14ac:dyDescent="0.25">
      <c r="A150" s="126"/>
    </row>
    <row r="151" spans="1:1" x14ac:dyDescent="0.25">
      <c r="A151" s="126"/>
    </row>
    <row r="152" spans="1:1" x14ac:dyDescent="0.25">
      <c r="A152" s="126"/>
    </row>
    <row r="153" spans="1:1" x14ac:dyDescent="0.25">
      <c r="A153" s="126"/>
    </row>
    <row r="154" spans="1:1" x14ac:dyDescent="0.25">
      <c r="A154" s="126"/>
    </row>
    <row r="155" spans="1:1" x14ac:dyDescent="0.25">
      <c r="A155" s="126"/>
    </row>
    <row r="156" spans="1:1" x14ac:dyDescent="0.25">
      <c r="A156" s="126"/>
    </row>
    <row r="157" spans="1:1" x14ac:dyDescent="0.25">
      <c r="A157" s="126"/>
    </row>
    <row r="158" spans="1:1" x14ac:dyDescent="0.25">
      <c r="A158" s="126"/>
    </row>
    <row r="159" spans="1:1" x14ac:dyDescent="0.25">
      <c r="A159" s="126"/>
    </row>
    <row r="160" spans="1:1" x14ac:dyDescent="0.25">
      <c r="A160" s="126"/>
    </row>
    <row r="161" spans="1:1" x14ac:dyDescent="0.25">
      <c r="A161" s="126"/>
    </row>
    <row r="162" spans="1:1" x14ac:dyDescent="0.25">
      <c r="A162" s="126"/>
    </row>
    <row r="163" spans="1:1" x14ac:dyDescent="0.25">
      <c r="A163" s="126"/>
    </row>
    <row r="164" spans="1:1" x14ac:dyDescent="0.25">
      <c r="A164" s="126"/>
    </row>
    <row r="165" spans="1:1" x14ac:dyDescent="0.25">
      <c r="A165" s="126"/>
    </row>
    <row r="166" spans="1:1" x14ac:dyDescent="0.25">
      <c r="A166" s="126"/>
    </row>
    <row r="167" spans="1:1" x14ac:dyDescent="0.25">
      <c r="A167" s="126"/>
    </row>
    <row r="168" spans="1:1" x14ac:dyDescent="0.25">
      <c r="A168" s="126"/>
    </row>
    <row r="169" spans="1:1" x14ac:dyDescent="0.25">
      <c r="A169" s="126"/>
    </row>
    <row r="170" spans="1:1" x14ac:dyDescent="0.25">
      <c r="A170" s="126"/>
    </row>
    <row r="171" spans="1:1" x14ac:dyDescent="0.25">
      <c r="A171" s="126"/>
    </row>
    <row r="172" spans="1:1" x14ac:dyDescent="0.25">
      <c r="A172" s="126"/>
    </row>
    <row r="173" spans="1:1" x14ac:dyDescent="0.25">
      <c r="A173" s="126"/>
    </row>
    <row r="174" spans="1:1" x14ac:dyDescent="0.25">
      <c r="A174" s="126"/>
    </row>
    <row r="175" spans="1:1" x14ac:dyDescent="0.25">
      <c r="A175" s="126"/>
    </row>
    <row r="176" spans="1:1" x14ac:dyDescent="0.25">
      <c r="A176" s="126"/>
    </row>
    <row r="177" spans="1:1" x14ac:dyDescent="0.25">
      <c r="A177" s="126"/>
    </row>
    <row r="178" spans="1:1" x14ac:dyDescent="0.25">
      <c r="A178" s="126"/>
    </row>
    <row r="179" spans="1:1" x14ac:dyDescent="0.25">
      <c r="A179" s="126"/>
    </row>
    <row r="180" spans="1:1" x14ac:dyDescent="0.25">
      <c r="A180" s="126"/>
    </row>
    <row r="181" spans="1:1" x14ac:dyDescent="0.25">
      <c r="A181" s="126"/>
    </row>
    <row r="182" spans="1:1" x14ac:dyDescent="0.25">
      <c r="A182" s="126"/>
    </row>
    <row r="183" spans="1:1" x14ac:dyDescent="0.25">
      <c r="A183" s="126"/>
    </row>
    <row r="184" spans="1:1" x14ac:dyDescent="0.25">
      <c r="A184" s="126"/>
    </row>
    <row r="185" spans="1:1" x14ac:dyDescent="0.25">
      <c r="A185" s="126"/>
    </row>
    <row r="186" spans="1:1" x14ac:dyDescent="0.25">
      <c r="A186" s="126"/>
    </row>
    <row r="187" spans="1:1" x14ac:dyDescent="0.25">
      <c r="A187" s="126"/>
    </row>
    <row r="188" spans="1:1" x14ac:dyDescent="0.25">
      <c r="A188" s="126"/>
    </row>
    <row r="189" spans="1:1" x14ac:dyDescent="0.25">
      <c r="A189" s="126"/>
    </row>
    <row r="190" spans="1:1" x14ac:dyDescent="0.25">
      <c r="A190" s="126"/>
    </row>
    <row r="191" spans="1:1" x14ac:dyDescent="0.25">
      <c r="A191" s="126"/>
    </row>
    <row r="192" spans="1:1" x14ac:dyDescent="0.25">
      <c r="A192" s="126"/>
    </row>
    <row r="193" spans="1:1" x14ac:dyDescent="0.25">
      <c r="A193" s="126"/>
    </row>
    <row r="194" spans="1:1" x14ac:dyDescent="0.25">
      <c r="A194" s="126"/>
    </row>
    <row r="195" spans="1:1" x14ac:dyDescent="0.25">
      <c r="A195" s="126"/>
    </row>
    <row r="196" spans="1:1" x14ac:dyDescent="0.25">
      <c r="A196" s="126"/>
    </row>
    <row r="197" spans="1:1" x14ac:dyDescent="0.25">
      <c r="A197" s="126"/>
    </row>
    <row r="198" spans="1:1" x14ac:dyDescent="0.25">
      <c r="A198" s="126"/>
    </row>
    <row r="199" spans="1:1" x14ac:dyDescent="0.25">
      <c r="A199" s="126"/>
    </row>
    <row r="200" spans="1:1" x14ac:dyDescent="0.25">
      <c r="A200" s="126"/>
    </row>
    <row r="201" spans="1:1" x14ac:dyDescent="0.25">
      <c r="A201" s="126"/>
    </row>
    <row r="202" spans="1:1" x14ac:dyDescent="0.25">
      <c r="A202" s="126"/>
    </row>
    <row r="203" spans="1:1" x14ac:dyDescent="0.25">
      <c r="A203" s="126"/>
    </row>
    <row r="204" spans="1:1" x14ac:dyDescent="0.25">
      <c r="A204" s="126"/>
    </row>
    <row r="205" spans="1:1" x14ac:dyDescent="0.25">
      <c r="A205" s="126"/>
    </row>
    <row r="206" spans="1:1" x14ac:dyDescent="0.25">
      <c r="A206" s="126"/>
    </row>
    <row r="207" spans="1:1" x14ac:dyDescent="0.25">
      <c r="A207" s="126"/>
    </row>
    <row r="208" spans="1:1" x14ac:dyDescent="0.25">
      <c r="A208" s="126"/>
    </row>
    <row r="209" spans="1:1" x14ac:dyDescent="0.25">
      <c r="A209" s="126"/>
    </row>
    <row r="210" spans="1:1" x14ac:dyDescent="0.25">
      <c r="A210" s="126"/>
    </row>
    <row r="211" spans="1:1" x14ac:dyDescent="0.25">
      <c r="A211" s="126"/>
    </row>
    <row r="212" spans="1:1" x14ac:dyDescent="0.25">
      <c r="A212" s="126"/>
    </row>
    <row r="213" spans="1:1" x14ac:dyDescent="0.25">
      <c r="A213" s="126"/>
    </row>
    <row r="214" spans="1:1" x14ac:dyDescent="0.25">
      <c r="A214" s="126"/>
    </row>
    <row r="215" spans="1:1" x14ac:dyDescent="0.25">
      <c r="A215" s="126"/>
    </row>
    <row r="216" spans="1:1" x14ac:dyDescent="0.25">
      <c r="A216" s="126"/>
    </row>
    <row r="217" spans="1:1" x14ac:dyDescent="0.25">
      <c r="A217" s="126"/>
    </row>
    <row r="218" spans="1:1" x14ac:dyDescent="0.25">
      <c r="A218" s="126"/>
    </row>
    <row r="219" spans="1:1" x14ac:dyDescent="0.25">
      <c r="A219" s="126"/>
    </row>
    <row r="220" spans="1:1" x14ac:dyDescent="0.25">
      <c r="A220" s="126"/>
    </row>
    <row r="221" spans="1:1" x14ac:dyDescent="0.25">
      <c r="A221" s="126"/>
    </row>
    <row r="222" spans="1:1" x14ac:dyDescent="0.25">
      <c r="A222" s="126"/>
    </row>
    <row r="223" spans="1:1" x14ac:dyDescent="0.25">
      <c r="A223" s="126"/>
    </row>
    <row r="224" spans="1:1" x14ac:dyDescent="0.25">
      <c r="A224" s="126"/>
    </row>
    <row r="225" spans="1:1" x14ac:dyDescent="0.25">
      <c r="A225" s="126"/>
    </row>
    <row r="226" spans="1:1" x14ac:dyDescent="0.25">
      <c r="A226" s="126"/>
    </row>
    <row r="227" spans="1:1" x14ac:dyDescent="0.25">
      <c r="A227" s="126"/>
    </row>
    <row r="228" spans="1:1" x14ac:dyDescent="0.25">
      <c r="A228" s="126"/>
    </row>
    <row r="229" spans="1:1" x14ac:dyDescent="0.25">
      <c r="A229" s="126"/>
    </row>
    <row r="230" spans="1:1" x14ac:dyDescent="0.25">
      <c r="A230" s="126"/>
    </row>
    <row r="231" spans="1:1" x14ac:dyDescent="0.25">
      <c r="A231" s="126"/>
    </row>
    <row r="232" spans="1:1" x14ac:dyDescent="0.25">
      <c r="A232" s="126"/>
    </row>
    <row r="233" spans="1:1" x14ac:dyDescent="0.25">
      <c r="A233" s="126"/>
    </row>
    <row r="234" spans="1:1" x14ac:dyDescent="0.25">
      <c r="A234" s="126"/>
    </row>
    <row r="235" spans="1:1" x14ac:dyDescent="0.25">
      <c r="A235" s="126"/>
    </row>
    <row r="236" spans="1:1" x14ac:dyDescent="0.25">
      <c r="A236" s="126"/>
    </row>
    <row r="237" spans="1:1" x14ac:dyDescent="0.25">
      <c r="A237" s="126"/>
    </row>
    <row r="238" spans="1:1" x14ac:dyDescent="0.25">
      <c r="A238" s="126"/>
    </row>
    <row r="239" spans="1:1" x14ac:dyDescent="0.25">
      <c r="A239" s="126"/>
    </row>
    <row r="240" spans="1:1" x14ac:dyDescent="0.25">
      <c r="A240" s="126"/>
    </row>
    <row r="241" spans="1:1" x14ac:dyDescent="0.25">
      <c r="A241" s="126"/>
    </row>
    <row r="242" spans="1:1" x14ac:dyDescent="0.25">
      <c r="A242" s="126"/>
    </row>
    <row r="243" spans="1:1" x14ac:dyDescent="0.25">
      <c r="A243" s="126"/>
    </row>
    <row r="244" spans="1:1" x14ac:dyDescent="0.25">
      <c r="A244" s="126"/>
    </row>
    <row r="245" spans="1:1" x14ac:dyDescent="0.25">
      <c r="A245" s="126"/>
    </row>
    <row r="246" spans="1:1" x14ac:dyDescent="0.25">
      <c r="A246" s="126"/>
    </row>
    <row r="247" spans="1:1" x14ac:dyDescent="0.25">
      <c r="A247" s="126"/>
    </row>
    <row r="248" spans="1:1" x14ac:dyDescent="0.25">
      <c r="A248" s="126"/>
    </row>
    <row r="249" spans="1:1" x14ac:dyDescent="0.25">
      <c r="A249" s="126"/>
    </row>
    <row r="250" spans="1:1" x14ac:dyDescent="0.25">
      <c r="A250" s="126"/>
    </row>
    <row r="251" spans="1:1" x14ac:dyDescent="0.25">
      <c r="A251" s="126"/>
    </row>
    <row r="252" spans="1:1" x14ac:dyDescent="0.25">
      <c r="A252" s="126"/>
    </row>
    <row r="253" spans="1:1" x14ac:dyDescent="0.25">
      <c r="A253" s="126"/>
    </row>
    <row r="254" spans="1:1" x14ac:dyDescent="0.25">
      <c r="A254" s="126"/>
    </row>
    <row r="255" spans="1:1" x14ac:dyDescent="0.25">
      <c r="A255" s="126"/>
    </row>
    <row r="256" spans="1:1" x14ac:dyDescent="0.25">
      <c r="A256" s="126"/>
    </row>
    <row r="257" spans="1:1" x14ac:dyDescent="0.25">
      <c r="A257" s="126"/>
    </row>
    <row r="258" spans="1:1" x14ac:dyDescent="0.25">
      <c r="A258" s="126"/>
    </row>
    <row r="259" spans="1:1" x14ac:dyDescent="0.25">
      <c r="A259" s="126"/>
    </row>
    <row r="260" spans="1:1" x14ac:dyDescent="0.25">
      <c r="A260" s="126"/>
    </row>
    <row r="261" spans="1:1" x14ac:dyDescent="0.25">
      <c r="A261" s="126"/>
    </row>
    <row r="262" spans="1:1" x14ac:dyDescent="0.25">
      <c r="A262" s="126"/>
    </row>
    <row r="263" spans="1:1" x14ac:dyDescent="0.25">
      <c r="A263" s="126"/>
    </row>
    <row r="264" spans="1:1" x14ac:dyDescent="0.25">
      <c r="A264" s="126"/>
    </row>
    <row r="265" spans="1:1" x14ac:dyDescent="0.25">
      <c r="A265" s="126"/>
    </row>
    <row r="266" spans="1:1" x14ac:dyDescent="0.25">
      <c r="A266" s="126"/>
    </row>
    <row r="267" spans="1:1" x14ac:dyDescent="0.25">
      <c r="A267" s="126"/>
    </row>
    <row r="268" spans="1:1" x14ac:dyDescent="0.25">
      <c r="A268" s="126"/>
    </row>
    <row r="269" spans="1:1" x14ac:dyDescent="0.25">
      <c r="A269" s="126"/>
    </row>
    <row r="270" spans="1:1" x14ac:dyDescent="0.25">
      <c r="A270" s="126"/>
    </row>
    <row r="271" spans="1:1" x14ac:dyDescent="0.25">
      <c r="A271" s="126"/>
    </row>
    <row r="272" spans="1:1" x14ac:dyDescent="0.25">
      <c r="A272" s="126"/>
    </row>
    <row r="273" spans="1:1" x14ac:dyDescent="0.25">
      <c r="A273" s="126"/>
    </row>
    <row r="274" spans="1:1" x14ac:dyDescent="0.25">
      <c r="A274" s="126"/>
    </row>
    <row r="275" spans="1:1" x14ac:dyDescent="0.25">
      <c r="A275" s="126"/>
    </row>
    <row r="276" spans="1:1" x14ac:dyDescent="0.25">
      <c r="A276" s="126"/>
    </row>
    <row r="277" spans="1:1" x14ac:dyDescent="0.25">
      <c r="A277" s="126"/>
    </row>
    <row r="278" spans="1:1" x14ac:dyDescent="0.25">
      <c r="A278" s="126"/>
    </row>
    <row r="279" spans="1:1" x14ac:dyDescent="0.25">
      <c r="A279" s="126"/>
    </row>
    <row r="280" spans="1:1" x14ac:dyDescent="0.25">
      <c r="A280" s="126"/>
    </row>
    <row r="281" spans="1:1" x14ac:dyDescent="0.25">
      <c r="A281" s="126"/>
    </row>
    <row r="282" spans="1:1" x14ac:dyDescent="0.25">
      <c r="A282" s="126"/>
    </row>
    <row r="283" spans="1:1" x14ac:dyDescent="0.25">
      <c r="A283" s="126"/>
    </row>
    <row r="284" spans="1:1" x14ac:dyDescent="0.25">
      <c r="A284" s="126"/>
    </row>
    <row r="285" spans="1:1" x14ac:dyDescent="0.25">
      <c r="A285" s="126"/>
    </row>
    <row r="286" spans="1:1" x14ac:dyDescent="0.25">
      <c r="A286" s="126"/>
    </row>
    <row r="287" spans="1:1" x14ac:dyDescent="0.25">
      <c r="A287" s="126"/>
    </row>
    <row r="288" spans="1:1" x14ac:dyDescent="0.25">
      <c r="A288" s="126"/>
    </row>
    <row r="289" spans="1:1" x14ac:dyDescent="0.25">
      <c r="A289" s="126"/>
    </row>
    <row r="290" spans="1:1" x14ac:dyDescent="0.25">
      <c r="A290" s="126"/>
    </row>
    <row r="291" spans="1:1" x14ac:dyDescent="0.25">
      <c r="A291" s="126"/>
    </row>
    <row r="292" spans="1:1" x14ac:dyDescent="0.25">
      <c r="A292" s="126"/>
    </row>
    <row r="293" spans="1:1" x14ac:dyDescent="0.25">
      <c r="A293" s="126"/>
    </row>
    <row r="294" spans="1:1" x14ac:dyDescent="0.25">
      <c r="A294" s="126"/>
    </row>
    <row r="295" spans="1:1" x14ac:dyDescent="0.25">
      <c r="A295" s="126"/>
    </row>
    <row r="296" spans="1:1" x14ac:dyDescent="0.25">
      <c r="A296" s="126"/>
    </row>
    <row r="297" spans="1:1" x14ac:dyDescent="0.25">
      <c r="A297" s="126"/>
    </row>
    <row r="298" spans="1:1" x14ac:dyDescent="0.25">
      <c r="A298" s="126"/>
    </row>
    <row r="299" spans="1:1" x14ac:dyDescent="0.25">
      <c r="A299" s="126"/>
    </row>
    <row r="300" spans="1:1" x14ac:dyDescent="0.25">
      <c r="A300" s="126"/>
    </row>
    <row r="301" spans="1:1" x14ac:dyDescent="0.25">
      <c r="A301" s="126"/>
    </row>
    <row r="302" spans="1:1" x14ac:dyDescent="0.25">
      <c r="A302" s="126"/>
    </row>
    <row r="303" spans="1:1" x14ac:dyDescent="0.25">
      <c r="A303" s="126"/>
    </row>
    <row r="304" spans="1:1" x14ac:dyDescent="0.25">
      <c r="A304" s="126"/>
    </row>
    <row r="305" spans="1:1" x14ac:dyDescent="0.25">
      <c r="A305" s="126"/>
    </row>
    <row r="306" spans="1:1" x14ac:dyDescent="0.25">
      <c r="A306" s="126"/>
    </row>
    <row r="307" spans="1:1" x14ac:dyDescent="0.25">
      <c r="A307" s="126"/>
    </row>
    <row r="308" spans="1:1" x14ac:dyDescent="0.25">
      <c r="A308" s="126"/>
    </row>
    <row r="309" spans="1:1" x14ac:dyDescent="0.25">
      <c r="A309" s="126"/>
    </row>
    <row r="310" spans="1:1" x14ac:dyDescent="0.25">
      <c r="A310" s="126"/>
    </row>
    <row r="311" spans="1:1" x14ac:dyDescent="0.25">
      <c r="A311" s="126"/>
    </row>
    <row r="312" spans="1:1" x14ac:dyDescent="0.25">
      <c r="A312" s="126"/>
    </row>
    <row r="313" spans="1:1" x14ac:dyDescent="0.25">
      <c r="A313" s="126"/>
    </row>
    <row r="314" spans="1:1" x14ac:dyDescent="0.25">
      <c r="A314" s="126"/>
    </row>
    <row r="315" spans="1:1" x14ac:dyDescent="0.25">
      <c r="A315" s="126"/>
    </row>
    <row r="316" spans="1:1" x14ac:dyDescent="0.25">
      <c r="A316" s="126"/>
    </row>
    <row r="317" spans="1:1" x14ac:dyDescent="0.25">
      <c r="A317" s="126"/>
    </row>
    <row r="318" spans="1:1" x14ac:dyDescent="0.25">
      <c r="A318" s="126"/>
    </row>
    <row r="319" spans="1:1" x14ac:dyDescent="0.25">
      <c r="A319" s="126"/>
    </row>
    <row r="320" spans="1:1" x14ac:dyDescent="0.25">
      <c r="A320" s="126"/>
    </row>
    <row r="321" spans="1:1" x14ac:dyDescent="0.25">
      <c r="A321" s="126"/>
    </row>
    <row r="322" spans="1:1" x14ac:dyDescent="0.25">
      <c r="A322" s="126"/>
    </row>
    <row r="323" spans="1:1" x14ac:dyDescent="0.25">
      <c r="A323" s="126"/>
    </row>
    <row r="324" spans="1:1" x14ac:dyDescent="0.25">
      <c r="A324" s="126"/>
    </row>
    <row r="325" spans="1:1" x14ac:dyDescent="0.25">
      <c r="A325" s="126"/>
    </row>
    <row r="326" spans="1:1" x14ac:dyDescent="0.25">
      <c r="A326" s="126"/>
    </row>
    <row r="327" spans="1:1" x14ac:dyDescent="0.25">
      <c r="A327" s="126"/>
    </row>
    <row r="328" spans="1:1" x14ac:dyDescent="0.25">
      <c r="A328" s="126"/>
    </row>
    <row r="329" spans="1:1" x14ac:dyDescent="0.25">
      <c r="A329" s="126"/>
    </row>
    <row r="330" spans="1:1" x14ac:dyDescent="0.25">
      <c r="A330" s="126"/>
    </row>
    <row r="331" spans="1:1" x14ac:dyDescent="0.25">
      <c r="A331" s="126"/>
    </row>
    <row r="332" spans="1:1" x14ac:dyDescent="0.25">
      <c r="A332" s="126"/>
    </row>
    <row r="333" spans="1:1" x14ac:dyDescent="0.25">
      <c r="A333" s="126"/>
    </row>
    <row r="334" spans="1:1" x14ac:dyDescent="0.25">
      <c r="A334" s="126"/>
    </row>
    <row r="335" spans="1:1" x14ac:dyDescent="0.25">
      <c r="A335" s="126"/>
    </row>
    <row r="336" spans="1:1" x14ac:dyDescent="0.25">
      <c r="A336" s="126"/>
    </row>
    <row r="337" spans="1:1" x14ac:dyDescent="0.25">
      <c r="A337" s="126"/>
    </row>
    <row r="338" spans="1:1" x14ac:dyDescent="0.25">
      <c r="A338" s="126"/>
    </row>
    <row r="339" spans="1:1" x14ac:dyDescent="0.25">
      <c r="A339" s="126"/>
    </row>
    <row r="340" spans="1:1" x14ac:dyDescent="0.25">
      <c r="A340" s="126"/>
    </row>
    <row r="341" spans="1:1" x14ac:dyDescent="0.25">
      <c r="A341" s="126"/>
    </row>
    <row r="342" spans="1:1" x14ac:dyDescent="0.25">
      <c r="A342" s="126"/>
    </row>
    <row r="343" spans="1:1" x14ac:dyDescent="0.25">
      <c r="A343" s="126"/>
    </row>
    <row r="344" spans="1:1" x14ac:dyDescent="0.25">
      <c r="A344" s="126"/>
    </row>
    <row r="345" spans="1:1" x14ac:dyDescent="0.25">
      <c r="A345" s="126"/>
    </row>
    <row r="346" spans="1:1" x14ac:dyDescent="0.25">
      <c r="A346" s="126"/>
    </row>
    <row r="347" spans="1:1" x14ac:dyDescent="0.25">
      <c r="A347" s="126"/>
    </row>
    <row r="348" spans="1:1" x14ac:dyDescent="0.25">
      <c r="A348" s="126"/>
    </row>
    <row r="349" spans="1:1" x14ac:dyDescent="0.25">
      <c r="A349" s="126"/>
    </row>
    <row r="350" spans="1:1" x14ac:dyDescent="0.25">
      <c r="A350" s="126"/>
    </row>
    <row r="351" spans="1:1" x14ac:dyDescent="0.25">
      <c r="A351" s="126"/>
    </row>
    <row r="352" spans="1:1" x14ac:dyDescent="0.25">
      <c r="A352" s="126"/>
    </row>
    <row r="353" spans="1:1" x14ac:dyDescent="0.25">
      <c r="A353" s="126"/>
    </row>
    <row r="354" spans="1:1" x14ac:dyDescent="0.25">
      <c r="A354" s="126"/>
    </row>
    <row r="355" spans="1:1" x14ac:dyDescent="0.25">
      <c r="A355" s="126"/>
    </row>
    <row r="356" spans="1:1" x14ac:dyDescent="0.25">
      <c r="A356" s="126"/>
    </row>
    <row r="357" spans="1:1" x14ac:dyDescent="0.25">
      <c r="A357" s="126"/>
    </row>
    <row r="358" spans="1:1" x14ac:dyDescent="0.25">
      <c r="A358" s="126"/>
    </row>
    <row r="359" spans="1:1" x14ac:dyDescent="0.25">
      <c r="A359" s="126"/>
    </row>
    <row r="360" spans="1:1" x14ac:dyDescent="0.25">
      <c r="A360" s="126"/>
    </row>
    <row r="361" spans="1:1" x14ac:dyDescent="0.25">
      <c r="A361" s="126"/>
    </row>
    <row r="362" spans="1:1" x14ac:dyDescent="0.25">
      <c r="A362" s="126"/>
    </row>
    <row r="363" spans="1:1" x14ac:dyDescent="0.25">
      <c r="A363" s="126"/>
    </row>
    <row r="364" spans="1:1" x14ac:dyDescent="0.25">
      <c r="A364" s="126"/>
    </row>
    <row r="365" spans="1:1" x14ac:dyDescent="0.25">
      <c r="A365" s="126"/>
    </row>
    <row r="366" spans="1:1" x14ac:dyDescent="0.25">
      <c r="A366" s="126"/>
    </row>
    <row r="367" spans="1:1" x14ac:dyDescent="0.25">
      <c r="A367" s="126"/>
    </row>
    <row r="368" spans="1:1" x14ac:dyDescent="0.25">
      <c r="A368" s="126"/>
    </row>
    <row r="369" spans="1:1" x14ac:dyDescent="0.25">
      <c r="A369" s="126"/>
    </row>
    <row r="370" spans="1:1" x14ac:dyDescent="0.25">
      <c r="A370" s="126"/>
    </row>
    <row r="371" spans="1:1" x14ac:dyDescent="0.25">
      <c r="A371" s="126"/>
    </row>
    <row r="372" spans="1:1" x14ac:dyDescent="0.25">
      <c r="A372" s="126"/>
    </row>
    <row r="373" spans="1:1" x14ac:dyDescent="0.25">
      <c r="A373" s="126"/>
    </row>
    <row r="374" spans="1:1" x14ac:dyDescent="0.25">
      <c r="A374" s="126"/>
    </row>
    <row r="375" spans="1:1" x14ac:dyDescent="0.25">
      <c r="A375" s="126"/>
    </row>
    <row r="376" spans="1:1" x14ac:dyDescent="0.25">
      <c r="A376" s="126"/>
    </row>
    <row r="377" spans="1:1" x14ac:dyDescent="0.25">
      <c r="A377" s="126"/>
    </row>
    <row r="378" spans="1:1" x14ac:dyDescent="0.25">
      <c r="A378" s="126"/>
    </row>
    <row r="379" spans="1:1" x14ac:dyDescent="0.25">
      <c r="A379" s="126"/>
    </row>
    <row r="380" spans="1:1" x14ac:dyDescent="0.25">
      <c r="A380" s="126"/>
    </row>
    <row r="381" spans="1:1" x14ac:dyDescent="0.25">
      <c r="A381" s="126"/>
    </row>
    <row r="382" spans="1:1" x14ac:dyDescent="0.25">
      <c r="A382" s="126"/>
    </row>
    <row r="383" spans="1:1" x14ac:dyDescent="0.25">
      <c r="A383" s="126"/>
    </row>
    <row r="384" spans="1:1" x14ac:dyDescent="0.25">
      <c r="A384" s="126"/>
    </row>
    <row r="385" spans="1:1" x14ac:dyDescent="0.25">
      <c r="A385" s="126"/>
    </row>
    <row r="386" spans="1:1" x14ac:dyDescent="0.25">
      <c r="A386" s="126"/>
    </row>
    <row r="387" spans="1:1" x14ac:dyDescent="0.25">
      <c r="A387" s="126"/>
    </row>
    <row r="388" spans="1:1" x14ac:dyDescent="0.25">
      <c r="A388" s="126"/>
    </row>
    <row r="389" spans="1:1" x14ac:dyDescent="0.25">
      <c r="A389" s="126"/>
    </row>
    <row r="390" spans="1:1" x14ac:dyDescent="0.25">
      <c r="A390" s="126"/>
    </row>
    <row r="391" spans="1:1" x14ac:dyDescent="0.25">
      <c r="A391" s="126"/>
    </row>
    <row r="392" spans="1:1" x14ac:dyDescent="0.25">
      <c r="A392" s="126"/>
    </row>
    <row r="393" spans="1:1" x14ac:dyDescent="0.25">
      <c r="A393" s="126"/>
    </row>
    <row r="394" spans="1:1" x14ac:dyDescent="0.25">
      <c r="A394" s="126"/>
    </row>
    <row r="395" spans="1:1" x14ac:dyDescent="0.25">
      <c r="A395" s="126"/>
    </row>
    <row r="396" spans="1:1" x14ac:dyDescent="0.25">
      <c r="A396" s="126"/>
    </row>
    <row r="397" spans="1:1" x14ac:dyDescent="0.25">
      <c r="A397" s="126"/>
    </row>
    <row r="398" spans="1:1" x14ac:dyDescent="0.25">
      <c r="A398" s="126"/>
    </row>
    <row r="399" spans="1:1" x14ac:dyDescent="0.25">
      <c r="A399" s="126"/>
    </row>
    <row r="400" spans="1:1" x14ac:dyDescent="0.25">
      <c r="A400" s="126"/>
    </row>
    <row r="401" spans="1:1" x14ac:dyDescent="0.25">
      <c r="A401" s="126"/>
    </row>
    <row r="402" spans="1:1" x14ac:dyDescent="0.25">
      <c r="A402" s="126"/>
    </row>
    <row r="403" spans="1:1" x14ac:dyDescent="0.25">
      <c r="A403" s="126"/>
    </row>
    <row r="404" spans="1:1" x14ac:dyDescent="0.25">
      <c r="A404" s="126"/>
    </row>
    <row r="405" spans="1:1" x14ac:dyDescent="0.25">
      <c r="A405" s="126"/>
    </row>
    <row r="406" spans="1:1" x14ac:dyDescent="0.25">
      <c r="A406" s="126"/>
    </row>
    <row r="407" spans="1:1" x14ac:dyDescent="0.25">
      <c r="A407" s="126"/>
    </row>
    <row r="408" spans="1:1" x14ac:dyDescent="0.25">
      <c r="A408" s="126"/>
    </row>
    <row r="409" spans="1:1" x14ac:dyDescent="0.25">
      <c r="A409" s="126"/>
    </row>
    <row r="410" spans="1:1" x14ac:dyDescent="0.25">
      <c r="A410" s="126"/>
    </row>
    <row r="411" spans="1:1" x14ac:dyDescent="0.25">
      <c r="A411" s="126"/>
    </row>
    <row r="412" spans="1:1" x14ac:dyDescent="0.25">
      <c r="A412" s="126"/>
    </row>
    <row r="413" spans="1:1" x14ac:dyDescent="0.25">
      <c r="A413" s="126"/>
    </row>
    <row r="414" spans="1:1" x14ac:dyDescent="0.25">
      <c r="A414" s="126"/>
    </row>
    <row r="415" spans="1:1" x14ac:dyDescent="0.25">
      <c r="A415" s="126"/>
    </row>
    <row r="416" spans="1:1" x14ac:dyDescent="0.25">
      <c r="A416" s="126"/>
    </row>
    <row r="417" spans="1:1" x14ac:dyDescent="0.25">
      <c r="A417" s="126"/>
    </row>
    <row r="418" spans="1:1" x14ac:dyDescent="0.25">
      <c r="A418" s="126"/>
    </row>
    <row r="419" spans="1:1" x14ac:dyDescent="0.25">
      <c r="A419" s="126"/>
    </row>
    <row r="420" spans="1:1" x14ac:dyDescent="0.25">
      <c r="A420" s="126"/>
    </row>
    <row r="421" spans="1:1" x14ac:dyDescent="0.25">
      <c r="A421" s="126"/>
    </row>
    <row r="422" spans="1:1" x14ac:dyDescent="0.25">
      <c r="A422" s="126"/>
    </row>
    <row r="423" spans="1:1" x14ac:dyDescent="0.25">
      <c r="A423" s="126"/>
    </row>
    <row r="424" spans="1:1" x14ac:dyDescent="0.25">
      <c r="A424" s="126"/>
    </row>
    <row r="425" spans="1:1" x14ac:dyDescent="0.25">
      <c r="A425" s="126"/>
    </row>
    <row r="426" spans="1:1" x14ac:dyDescent="0.25">
      <c r="A426" s="126"/>
    </row>
    <row r="427" spans="1:1" x14ac:dyDescent="0.25">
      <c r="A427" s="126"/>
    </row>
    <row r="428" spans="1:1" x14ac:dyDescent="0.25">
      <c r="A428" s="126"/>
    </row>
    <row r="429" spans="1:1" x14ac:dyDescent="0.25">
      <c r="A429" s="126"/>
    </row>
    <row r="430" spans="1:1" x14ac:dyDescent="0.25">
      <c r="A430" s="126"/>
    </row>
    <row r="431" spans="1:1" x14ac:dyDescent="0.25">
      <c r="A431" s="126"/>
    </row>
    <row r="432" spans="1:1" x14ac:dyDescent="0.25">
      <c r="A432" s="126"/>
    </row>
    <row r="433" spans="1:1" x14ac:dyDescent="0.25">
      <c r="A433" s="126"/>
    </row>
    <row r="434" spans="1:1" x14ac:dyDescent="0.25">
      <c r="A434" s="126"/>
    </row>
    <row r="435" spans="1:1" x14ac:dyDescent="0.25">
      <c r="A435" s="126"/>
    </row>
    <row r="436" spans="1:1" x14ac:dyDescent="0.25">
      <c r="A436" s="126"/>
    </row>
    <row r="437" spans="1:1" x14ac:dyDescent="0.25">
      <c r="A437" s="126"/>
    </row>
    <row r="438" spans="1:1" x14ac:dyDescent="0.25">
      <c r="A438" s="126"/>
    </row>
    <row r="439" spans="1:1" x14ac:dyDescent="0.25">
      <c r="A439" s="126"/>
    </row>
    <row r="440" spans="1:1" x14ac:dyDescent="0.25">
      <c r="A440" s="126"/>
    </row>
    <row r="441" spans="1:1" x14ac:dyDescent="0.25">
      <c r="A441" s="126"/>
    </row>
    <row r="442" spans="1:1" x14ac:dyDescent="0.25">
      <c r="A442" s="126"/>
    </row>
    <row r="443" spans="1:1" x14ac:dyDescent="0.25">
      <c r="A443" s="126"/>
    </row>
    <row r="444" spans="1:1" x14ac:dyDescent="0.25">
      <c r="A444" s="126"/>
    </row>
    <row r="445" spans="1:1" x14ac:dyDescent="0.25">
      <c r="A445" s="126"/>
    </row>
    <row r="446" spans="1:1" x14ac:dyDescent="0.25">
      <c r="A446" s="126"/>
    </row>
    <row r="447" spans="1:1" x14ac:dyDescent="0.25">
      <c r="A447" s="126"/>
    </row>
    <row r="448" spans="1:1" x14ac:dyDescent="0.25">
      <c r="A448" s="126"/>
    </row>
    <row r="449" spans="1:1" x14ac:dyDescent="0.25">
      <c r="A449" s="126"/>
    </row>
    <row r="450" spans="1:1" x14ac:dyDescent="0.25">
      <c r="A450" s="126"/>
    </row>
    <row r="451" spans="1:1" x14ac:dyDescent="0.25">
      <c r="A451" s="126"/>
    </row>
    <row r="452" spans="1:1" x14ac:dyDescent="0.25">
      <c r="A452" s="126"/>
    </row>
    <row r="453" spans="1:1" x14ac:dyDescent="0.25">
      <c r="A453" s="126"/>
    </row>
    <row r="454" spans="1:1" x14ac:dyDescent="0.25">
      <c r="A454" s="126"/>
    </row>
    <row r="455" spans="1:1" x14ac:dyDescent="0.25">
      <c r="A455" s="126"/>
    </row>
    <row r="456" spans="1:1" x14ac:dyDescent="0.25">
      <c r="A456" s="126"/>
    </row>
    <row r="457" spans="1:1" x14ac:dyDescent="0.25">
      <c r="A457" s="126"/>
    </row>
    <row r="458" spans="1:1" x14ac:dyDescent="0.25">
      <c r="A458" s="126"/>
    </row>
    <row r="459" spans="1:1" x14ac:dyDescent="0.25">
      <c r="A459" s="126"/>
    </row>
    <row r="460" spans="1:1" x14ac:dyDescent="0.25">
      <c r="A460" s="126"/>
    </row>
    <row r="461" spans="1:1" x14ac:dyDescent="0.25">
      <c r="A461" s="126"/>
    </row>
    <row r="462" spans="1:1" x14ac:dyDescent="0.25">
      <c r="A462" s="126"/>
    </row>
    <row r="463" spans="1:1" x14ac:dyDescent="0.25">
      <c r="A463" s="126"/>
    </row>
    <row r="464" spans="1:1" x14ac:dyDescent="0.25">
      <c r="A464" s="126"/>
    </row>
    <row r="465" spans="1:1" x14ac:dyDescent="0.25">
      <c r="A465" s="126"/>
    </row>
    <row r="466" spans="1:1" x14ac:dyDescent="0.25">
      <c r="A466" s="126"/>
    </row>
    <row r="467" spans="1:1" x14ac:dyDescent="0.25">
      <c r="A467" s="126"/>
    </row>
    <row r="468" spans="1:1" x14ac:dyDescent="0.25">
      <c r="A468" s="126"/>
    </row>
    <row r="469" spans="1:1" x14ac:dyDescent="0.25">
      <c r="A469" s="126"/>
    </row>
    <row r="470" spans="1:1" x14ac:dyDescent="0.25">
      <c r="A470" s="126"/>
    </row>
    <row r="471" spans="1:1" x14ac:dyDescent="0.25">
      <c r="A471" s="126"/>
    </row>
    <row r="472" spans="1:1" x14ac:dyDescent="0.25">
      <c r="A472" s="126"/>
    </row>
    <row r="473" spans="1:1" x14ac:dyDescent="0.25">
      <c r="A473" s="126"/>
    </row>
    <row r="474" spans="1:1" x14ac:dyDescent="0.25">
      <c r="A474" s="126"/>
    </row>
    <row r="475" spans="1:1" x14ac:dyDescent="0.25">
      <c r="A475" s="126"/>
    </row>
    <row r="476" spans="1:1" x14ac:dyDescent="0.25">
      <c r="A476" s="126"/>
    </row>
    <row r="477" spans="1:1" x14ac:dyDescent="0.25">
      <c r="A477" s="126"/>
    </row>
    <row r="478" spans="1:1" x14ac:dyDescent="0.25">
      <c r="A478" s="126"/>
    </row>
    <row r="479" spans="1:1" x14ac:dyDescent="0.25">
      <c r="A479" s="126"/>
    </row>
    <row r="480" spans="1:1" x14ac:dyDescent="0.25">
      <c r="A480" s="126"/>
    </row>
    <row r="481" spans="1:1" x14ac:dyDescent="0.25">
      <c r="A481" s="126"/>
    </row>
    <row r="482" spans="1:1" x14ac:dyDescent="0.25">
      <c r="A482" s="126"/>
    </row>
    <row r="483" spans="1:1" x14ac:dyDescent="0.25">
      <c r="A483" s="126"/>
    </row>
    <row r="484" spans="1:1" x14ac:dyDescent="0.25">
      <c r="A484" s="126"/>
    </row>
    <row r="485" spans="1:1" x14ac:dyDescent="0.25">
      <c r="A485" s="126"/>
    </row>
    <row r="486" spans="1:1" x14ac:dyDescent="0.25">
      <c r="A486" s="126"/>
    </row>
    <row r="487" spans="1:1" x14ac:dyDescent="0.25">
      <c r="A487" s="126"/>
    </row>
    <row r="488" spans="1:1" x14ac:dyDescent="0.25">
      <c r="A488" s="126"/>
    </row>
    <row r="489" spans="1:1" x14ac:dyDescent="0.25">
      <c r="A489" s="126"/>
    </row>
    <row r="490" spans="1:1" x14ac:dyDescent="0.25">
      <c r="A490" s="126"/>
    </row>
    <row r="491" spans="1:1" x14ac:dyDescent="0.25">
      <c r="A491" s="126"/>
    </row>
    <row r="492" spans="1:1" x14ac:dyDescent="0.25">
      <c r="A492" s="126"/>
    </row>
    <row r="493" spans="1:1" x14ac:dyDescent="0.25">
      <c r="A493" s="126"/>
    </row>
    <row r="494" spans="1:1" x14ac:dyDescent="0.25">
      <c r="A494" s="126"/>
    </row>
    <row r="495" spans="1:1" x14ac:dyDescent="0.25">
      <c r="A495" s="126"/>
    </row>
    <row r="496" spans="1:1" x14ac:dyDescent="0.25">
      <c r="A496" s="126"/>
    </row>
    <row r="497" spans="1:1" x14ac:dyDescent="0.25">
      <c r="A497" s="126"/>
    </row>
    <row r="498" spans="1:1" x14ac:dyDescent="0.25">
      <c r="A498" s="126"/>
    </row>
    <row r="499" spans="1:1" x14ac:dyDescent="0.25">
      <c r="A499" s="126"/>
    </row>
    <row r="500" spans="1:1" x14ac:dyDescent="0.25">
      <c r="A500" s="126"/>
    </row>
    <row r="501" spans="1:1" x14ac:dyDescent="0.25">
      <c r="A501" s="126"/>
    </row>
    <row r="502" spans="1:1" x14ac:dyDescent="0.25">
      <c r="A502" s="126"/>
    </row>
    <row r="503" spans="1:1" x14ac:dyDescent="0.25">
      <c r="A503" s="126"/>
    </row>
    <row r="504" spans="1:1" x14ac:dyDescent="0.25">
      <c r="A504" s="126"/>
    </row>
    <row r="505" spans="1:1" x14ac:dyDescent="0.25">
      <c r="A505" s="126"/>
    </row>
    <row r="506" spans="1:1" x14ac:dyDescent="0.25">
      <c r="A506" s="126"/>
    </row>
    <row r="507" spans="1:1" x14ac:dyDescent="0.25">
      <c r="A507" s="126"/>
    </row>
    <row r="508" spans="1:1" x14ac:dyDescent="0.25">
      <c r="A508" s="126"/>
    </row>
    <row r="509" spans="1:1" x14ac:dyDescent="0.25">
      <c r="A509" s="126"/>
    </row>
    <row r="510" spans="1:1" x14ac:dyDescent="0.25">
      <c r="A510" s="126"/>
    </row>
    <row r="511" spans="1:1" x14ac:dyDescent="0.25">
      <c r="A511" s="126"/>
    </row>
    <row r="512" spans="1:1" x14ac:dyDescent="0.25">
      <c r="A512" s="126"/>
    </row>
    <row r="513" spans="1:1" x14ac:dyDescent="0.25">
      <c r="A513" s="126"/>
    </row>
    <row r="514" spans="1:1" x14ac:dyDescent="0.25">
      <c r="A514" s="126"/>
    </row>
    <row r="515" spans="1:1" x14ac:dyDescent="0.25">
      <c r="A515" s="126"/>
    </row>
    <row r="516" spans="1:1" x14ac:dyDescent="0.25">
      <c r="A516" s="126"/>
    </row>
    <row r="517" spans="1:1" x14ac:dyDescent="0.25">
      <c r="A517" s="126"/>
    </row>
    <row r="518" spans="1:1" x14ac:dyDescent="0.25">
      <c r="A518" s="126"/>
    </row>
    <row r="519" spans="1:1" x14ac:dyDescent="0.25">
      <c r="A519" s="126"/>
    </row>
    <row r="520" spans="1:1" x14ac:dyDescent="0.25">
      <c r="A520" s="126"/>
    </row>
    <row r="521" spans="1:1" x14ac:dyDescent="0.25">
      <c r="A521" s="126"/>
    </row>
    <row r="522" spans="1:1" x14ac:dyDescent="0.25">
      <c r="A522" s="126"/>
    </row>
    <row r="523" spans="1:1" x14ac:dyDescent="0.25">
      <c r="A523" s="126"/>
    </row>
    <row r="524" spans="1:1" x14ac:dyDescent="0.25">
      <c r="A524" s="126"/>
    </row>
    <row r="525" spans="1:1" x14ac:dyDescent="0.25">
      <c r="A525" s="126"/>
    </row>
    <row r="526" spans="1:1" x14ac:dyDescent="0.25">
      <c r="A526" s="126"/>
    </row>
    <row r="527" spans="1:1" x14ac:dyDescent="0.25">
      <c r="A527" s="126"/>
    </row>
    <row r="528" spans="1:1" x14ac:dyDescent="0.25">
      <c r="A528" s="126"/>
    </row>
    <row r="529" spans="1:1" x14ac:dyDescent="0.25">
      <c r="A529" s="126"/>
    </row>
    <row r="530" spans="1:1" x14ac:dyDescent="0.25">
      <c r="A530" s="126"/>
    </row>
    <row r="531" spans="1:1" x14ac:dyDescent="0.25">
      <c r="A531" s="126"/>
    </row>
    <row r="532" spans="1:1" x14ac:dyDescent="0.25">
      <c r="A532" s="126"/>
    </row>
    <row r="533" spans="1:1" x14ac:dyDescent="0.25">
      <c r="A533" s="126"/>
    </row>
    <row r="534" spans="1:1" x14ac:dyDescent="0.25">
      <c r="A534" s="126"/>
    </row>
    <row r="535" spans="1:1" x14ac:dyDescent="0.25">
      <c r="A535" s="126"/>
    </row>
    <row r="536" spans="1:1" x14ac:dyDescent="0.25">
      <c r="A536" s="126"/>
    </row>
    <row r="537" spans="1:1" x14ac:dyDescent="0.25">
      <c r="A537" s="126"/>
    </row>
    <row r="538" spans="1:1" x14ac:dyDescent="0.25">
      <c r="A538" s="126"/>
    </row>
    <row r="539" spans="1:1" x14ac:dyDescent="0.25">
      <c r="A539" s="126"/>
    </row>
    <row r="540" spans="1:1" x14ac:dyDescent="0.25">
      <c r="A540" s="126"/>
    </row>
    <row r="541" spans="1:1" x14ac:dyDescent="0.25">
      <c r="A541" s="126"/>
    </row>
    <row r="542" spans="1:1" x14ac:dyDescent="0.25">
      <c r="A542" s="126"/>
    </row>
    <row r="543" spans="1:1" x14ac:dyDescent="0.25">
      <c r="A543" s="126"/>
    </row>
    <row r="544" spans="1:1" x14ac:dyDescent="0.25">
      <c r="A544" s="126"/>
    </row>
    <row r="545" spans="1:1" x14ac:dyDescent="0.25">
      <c r="A545" s="126"/>
    </row>
    <row r="546" spans="1:1" x14ac:dyDescent="0.25">
      <c r="A546" s="126"/>
    </row>
    <row r="547" spans="1:1" x14ac:dyDescent="0.25">
      <c r="A547" s="126"/>
    </row>
    <row r="548" spans="1:1" x14ac:dyDescent="0.25">
      <c r="A548" s="126"/>
    </row>
    <row r="549" spans="1:1" x14ac:dyDescent="0.25">
      <c r="A549" s="126"/>
    </row>
    <row r="550" spans="1:1" x14ac:dyDescent="0.25">
      <c r="A550" s="126"/>
    </row>
    <row r="551" spans="1:1" x14ac:dyDescent="0.25">
      <c r="A551" s="126"/>
    </row>
    <row r="552" spans="1:1" x14ac:dyDescent="0.25">
      <c r="A552" s="126"/>
    </row>
    <row r="553" spans="1:1" x14ac:dyDescent="0.25">
      <c r="A553" s="126"/>
    </row>
    <row r="554" spans="1:1" x14ac:dyDescent="0.25">
      <c r="A554" s="126"/>
    </row>
    <row r="555" spans="1:1" x14ac:dyDescent="0.25">
      <c r="A555" s="126"/>
    </row>
    <row r="556" spans="1:1" x14ac:dyDescent="0.25">
      <c r="A556" s="126"/>
    </row>
    <row r="557" spans="1:1" x14ac:dyDescent="0.25">
      <c r="A557" s="126"/>
    </row>
    <row r="558" spans="1:1" x14ac:dyDescent="0.25">
      <c r="A558" s="126"/>
    </row>
    <row r="559" spans="1:1" x14ac:dyDescent="0.25">
      <c r="A559" s="126"/>
    </row>
    <row r="560" spans="1:1" x14ac:dyDescent="0.25">
      <c r="A560" s="126"/>
    </row>
    <row r="561" spans="1:1" x14ac:dyDescent="0.25">
      <c r="A561" s="126"/>
    </row>
    <row r="562" spans="1:1" x14ac:dyDescent="0.25">
      <c r="A562" s="126"/>
    </row>
    <row r="563" spans="1:1" x14ac:dyDescent="0.25">
      <c r="A563" s="126"/>
    </row>
    <row r="564" spans="1:1" x14ac:dyDescent="0.25">
      <c r="A564" s="126"/>
    </row>
    <row r="565" spans="1:1" x14ac:dyDescent="0.25">
      <c r="A565" s="126"/>
    </row>
    <row r="566" spans="1:1" x14ac:dyDescent="0.25">
      <c r="A566" s="126"/>
    </row>
    <row r="567" spans="1:1" x14ac:dyDescent="0.25">
      <c r="A567" s="126"/>
    </row>
    <row r="568" spans="1:1" x14ac:dyDescent="0.25">
      <c r="A568" s="126"/>
    </row>
    <row r="569" spans="1:1" x14ac:dyDescent="0.25">
      <c r="A569" s="126"/>
    </row>
    <row r="570" spans="1:1" x14ac:dyDescent="0.25">
      <c r="A570" s="126"/>
    </row>
    <row r="571" spans="1:1" x14ac:dyDescent="0.25">
      <c r="A571" s="126"/>
    </row>
    <row r="572" spans="1:1" x14ac:dyDescent="0.25">
      <c r="A572" s="126"/>
    </row>
    <row r="573" spans="1:1" x14ac:dyDescent="0.25">
      <c r="A573" s="130"/>
    </row>
    <row r="574" spans="1:1" x14ac:dyDescent="0.25">
      <c r="A574" s="130"/>
    </row>
    <row r="575" spans="1:1" x14ac:dyDescent="0.25">
      <c r="A575" s="130"/>
    </row>
    <row r="576" spans="1:1" x14ac:dyDescent="0.25">
      <c r="A576" s="126"/>
    </row>
    <row r="577" spans="1:1" x14ac:dyDescent="0.25">
      <c r="A577" s="130"/>
    </row>
    <row r="578" spans="1:1" x14ac:dyDescent="0.25">
      <c r="A578" s="130"/>
    </row>
    <row r="579" spans="1:1" x14ac:dyDescent="0.25">
      <c r="A579" s="130"/>
    </row>
    <row r="580" spans="1:1" x14ac:dyDescent="0.25">
      <c r="A580" s="130"/>
    </row>
    <row r="581" spans="1:1" x14ac:dyDescent="0.25">
      <c r="A581" s="130"/>
    </row>
    <row r="582" spans="1:1" x14ac:dyDescent="0.25">
      <c r="A582" s="130"/>
    </row>
    <row r="583" spans="1:1" x14ac:dyDescent="0.25">
      <c r="A583" s="130"/>
    </row>
    <row r="584" spans="1:1" x14ac:dyDescent="0.25">
      <c r="A584" s="126"/>
    </row>
    <row r="585" spans="1:1" x14ac:dyDescent="0.25">
      <c r="A585" s="130"/>
    </row>
    <row r="586" spans="1:1" x14ac:dyDescent="0.25">
      <c r="A586" s="130"/>
    </row>
    <row r="587" spans="1:1" x14ac:dyDescent="0.25">
      <c r="A587" s="130"/>
    </row>
    <row r="588" spans="1:1" x14ac:dyDescent="0.25">
      <c r="A588" s="130"/>
    </row>
    <row r="589" spans="1:1" x14ac:dyDescent="0.25">
      <c r="A589" s="130"/>
    </row>
    <row r="590" spans="1:1" x14ac:dyDescent="0.25">
      <c r="A590" s="130"/>
    </row>
    <row r="591" spans="1:1" x14ac:dyDescent="0.25">
      <c r="A591" s="130"/>
    </row>
    <row r="592" spans="1:1" x14ac:dyDescent="0.25">
      <c r="A592" s="126"/>
    </row>
    <row r="593" spans="1:1" x14ac:dyDescent="0.25">
      <c r="A593" s="130"/>
    </row>
    <row r="594" spans="1:1" x14ac:dyDescent="0.25">
      <c r="A594" s="130"/>
    </row>
    <row r="595" spans="1:1" x14ac:dyDescent="0.25">
      <c r="A595" s="130"/>
    </row>
    <row r="596" spans="1:1" x14ac:dyDescent="0.25">
      <c r="A596" s="130"/>
    </row>
    <row r="597" spans="1:1" x14ac:dyDescent="0.25">
      <c r="A597" s="130"/>
    </row>
    <row r="598" spans="1:1" x14ac:dyDescent="0.25">
      <c r="A598" s="130"/>
    </row>
    <row r="599" spans="1:1" x14ac:dyDescent="0.25">
      <c r="A599" s="130"/>
    </row>
    <row r="600" spans="1:1" x14ac:dyDescent="0.25">
      <c r="A600" s="126"/>
    </row>
    <row r="601" spans="1:1" x14ac:dyDescent="0.25">
      <c r="A601" s="130"/>
    </row>
    <row r="602" spans="1:1" x14ac:dyDescent="0.25">
      <c r="A602" s="130"/>
    </row>
    <row r="603" spans="1:1" x14ac:dyDescent="0.25">
      <c r="A603" s="130"/>
    </row>
    <row r="604" spans="1:1" x14ac:dyDescent="0.25">
      <c r="A604" s="130"/>
    </row>
    <row r="605" spans="1:1" x14ac:dyDescent="0.25">
      <c r="A605" s="130"/>
    </row>
    <row r="606" spans="1:1" x14ac:dyDescent="0.25">
      <c r="A606" s="130"/>
    </row>
    <row r="607" spans="1:1" x14ac:dyDescent="0.25">
      <c r="A607" s="130"/>
    </row>
    <row r="608" spans="1:1" x14ac:dyDescent="0.25">
      <c r="A608" s="126"/>
    </row>
    <row r="609" spans="1:1" x14ac:dyDescent="0.25">
      <c r="A609" s="130"/>
    </row>
    <row r="610" spans="1:1" x14ac:dyDescent="0.25">
      <c r="A610" s="130"/>
    </row>
    <row r="611" spans="1:1" x14ac:dyDescent="0.25">
      <c r="A611" s="130"/>
    </row>
    <row r="612" spans="1:1" x14ac:dyDescent="0.25">
      <c r="A612" s="130"/>
    </row>
    <row r="613" spans="1:1" x14ac:dyDescent="0.25">
      <c r="A613" s="130"/>
    </row>
    <row r="614" spans="1:1" x14ac:dyDescent="0.25">
      <c r="A614" s="130"/>
    </row>
    <row r="615" spans="1:1" x14ac:dyDescent="0.25">
      <c r="A615" s="130"/>
    </row>
    <row r="616" spans="1:1" x14ac:dyDescent="0.25">
      <c r="A616" s="126"/>
    </row>
    <row r="617" spans="1:1" x14ac:dyDescent="0.25">
      <c r="A617" s="130"/>
    </row>
    <row r="618" spans="1:1" x14ac:dyDescent="0.25">
      <c r="A618" s="130"/>
    </row>
    <row r="619" spans="1:1" x14ac:dyDescent="0.25">
      <c r="A619" s="130"/>
    </row>
    <row r="620" spans="1:1" x14ac:dyDescent="0.25">
      <c r="A620" s="130"/>
    </row>
    <row r="621" spans="1:1" x14ac:dyDescent="0.25">
      <c r="A621" s="130"/>
    </row>
    <row r="622" spans="1:1" x14ac:dyDescent="0.25">
      <c r="A622" s="130"/>
    </row>
    <row r="623" spans="1:1" x14ac:dyDescent="0.25">
      <c r="A623" s="130"/>
    </row>
    <row r="624" spans="1:1" x14ac:dyDescent="0.25">
      <c r="A624" s="126"/>
    </row>
    <row r="625" spans="1:1" x14ac:dyDescent="0.25">
      <c r="A625" s="130"/>
    </row>
    <row r="626" spans="1:1" x14ac:dyDescent="0.25">
      <c r="A626" s="130"/>
    </row>
    <row r="627" spans="1:1" x14ac:dyDescent="0.25">
      <c r="A627" s="130"/>
    </row>
    <row r="628" spans="1:1" x14ac:dyDescent="0.25">
      <c r="A628" s="130"/>
    </row>
    <row r="629" spans="1:1" x14ac:dyDescent="0.25">
      <c r="A629" s="130"/>
    </row>
    <row r="630" spans="1:1" x14ac:dyDescent="0.25">
      <c r="A630" s="130"/>
    </row>
    <row r="631" spans="1:1" x14ac:dyDescent="0.25">
      <c r="A631" s="130"/>
    </row>
    <row r="632" spans="1:1" x14ac:dyDescent="0.25">
      <c r="A632" s="126"/>
    </row>
    <row r="633" spans="1:1" x14ac:dyDescent="0.25">
      <c r="A633" s="130"/>
    </row>
    <row r="634" spans="1:1" x14ac:dyDescent="0.25">
      <c r="A634" s="130"/>
    </row>
    <row r="635" spans="1:1" x14ac:dyDescent="0.25">
      <c r="A635" s="130"/>
    </row>
    <row r="636" spans="1:1" x14ac:dyDescent="0.25">
      <c r="A636" s="130"/>
    </row>
    <row r="637" spans="1:1" x14ac:dyDescent="0.25">
      <c r="A637" s="130"/>
    </row>
    <row r="638" spans="1:1" x14ac:dyDescent="0.25">
      <c r="A638" s="130"/>
    </row>
    <row r="639" spans="1:1" x14ac:dyDescent="0.25">
      <c r="A639" s="130"/>
    </row>
    <row r="640" spans="1:1" x14ac:dyDescent="0.25">
      <c r="A640" s="126"/>
    </row>
    <row r="641" spans="1:1" x14ac:dyDescent="0.25">
      <c r="A641" s="130"/>
    </row>
    <row r="642" spans="1:1" x14ac:dyDescent="0.25">
      <c r="A642" s="130"/>
    </row>
    <row r="643" spans="1:1" x14ac:dyDescent="0.25">
      <c r="A643" s="130"/>
    </row>
    <row r="644" spans="1:1" x14ac:dyDescent="0.25">
      <c r="A644" s="130"/>
    </row>
    <row r="645" spans="1:1" x14ac:dyDescent="0.25">
      <c r="A645" s="130"/>
    </row>
    <row r="646" spans="1:1" x14ac:dyDescent="0.25">
      <c r="A646" s="130"/>
    </row>
    <row r="647" spans="1:1" x14ac:dyDescent="0.25">
      <c r="A647" s="130"/>
    </row>
    <row r="648" spans="1:1" ht="23.25" x14ac:dyDescent="0.35">
      <c r="A648" s="127"/>
    </row>
    <row r="649" spans="1:1" x14ac:dyDescent="0.25">
      <c r="A649" s="130"/>
    </row>
    <row r="650" spans="1:1" x14ac:dyDescent="0.25">
      <c r="A650" s="130"/>
    </row>
    <row r="651" spans="1:1" x14ac:dyDescent="0.25">
      <c r="A651" s="130"/>
    </row>
    <row r="652" spans="1:1" x14ac:dyDescent="0.25">
      <c r="A652" s="130"/>
    </row>
    <row r="653" spans="1:1" x14ac:dyDescent="0.25">
      <c r="A653" s="130"/>
    </row>
    <row r="654" spans="1:1" x14ac:dyDescent="0.25">
      <c r="A654" s="130"/>
    </row>
    <row r="655" spans="1:1" x14ac:dyDescent="0.25">
      <c r="A655" s="130"/>
    </row>
    <row r="656" spans="1:1" x14ac:dyDescent="0.25">
      <c r="A656" s="129"/>
    </row>
    <row r="657" spans="1:1" x14ac:dyDescent="0.25">
      <c r="A657" s="130"/>
    </row>
    <row r="658" spans="1:1" x14ac:dyDescent="0.25">
      <c r="A658" s="130"/>
    </row>
    <row r="659" spans="1:1" x14ac:dyDescent="0.25">
      <c r="A659" s="130"/>
    </row>
    <row r="660" spans="1:1" x14ac:dyDescent="0.25">
      <c r="A660" s="130"/>
    </row>
    <row r="661" spans="1:1" x14ac:dyDescent="0.25">
      <c r="A661" s="130"/>
    </row>
    <row r="662" spans="1:1" x14ac:dyDescent="0.25">
      <c r="A662" s="130"/>
    </row>
    <row r="663" spans="1:1" x14ac:dyDescent="0.25">
      <c r="A663" s="130"/>
    </row>
    <row r="664" spans="1:1" x14ac:dyDescent="0.25">
      <c r="A664" s="128"/>
    </row>
    <row r="665" spans="1:1" x14ac:dyDescent="0.25">
      <c r="A665" s="130"/>
    </row>
    <row r="666" spans="1:1" x14ac:dyDescent="0.25">
      <c r="A666" s="130"/>
    </row>
    <row r="667" spans="1:1" x14ac:dyDescent="0.25">
      <c r="A667" s="130"/>
    </row>
    <row r="668" spans="1:1" x14ac:dyDescent="0.25">
      <c r="A668" s="130"/>
    </row>
    <row r="669" spans="1:1" x14ac:dyDescent="0.25">
      <c r="A669" s="130"/>
    </row>
    <row r="670" spans="1:1" x14ac:dyDescent="0.25">
      <c r="A670" s="130"/>
    </row>
    <row r="671" spans="1:1" x14ac:dyDescent="0.25">
      <c r="A671" s="130"/>
    </row>
    <row r="672" spans="1:1" x14ac:dyDescent="0.25">
      <c r="A672" s="128"/>
    </row>
    <row r="673" spans="1:1" x14ac:dyDescent="0.25">
      <c r="A673" s="130"/>
    </row>
    <row r="674" spans="1:1" x14ac:dyDescent="0.25">
      <c r="A674" s="130"/>
    </row>
    <row r="675" spans="1:1" x14ac:dyDescent="0.25">
      <c r="A675" s="130"/>
    </row>
    <row r="676" spans="1:1" x14ac:dyDescent="0.25">
      <c r="A676" s="130"/>
    </row>
    <row r="677" spans="1:1" x14ac:dyDescent="0.25">
      <c r="A677" s="130"/>
    </row>
    <row r="678" spans="1:1" x14ac:dyDescent="0.25">
      <c r="A678" s="130"/>
    </row>
    <row r="679" spans="1:1" x14ac:dyDescent="0.25">
      <c r="A679" s="130"/>
    </row>
    <row r="680" spans="1:1" x14ac:dyDescent="0.25">
      <c r="A680" s="130"/>
    </row>
    <row r="681" spans="1:1" x14ac:dyDescent="0.25">
      <c r="A681" s="130"/>
    </row>
    <row r="682" spans="1:1" x14ac:dyDescent="0.25">
      <c r="A682" s="130"/>
    </row>
    <row r="683" spans="1:1" x14ac:dyDescent="0.25">
      <c r="A683" s="130"/>
    </row>
    <row r="684" spans="1:1" x14ac:dyDescent="0.25">
      <c r="A684" s="130"/>
    </row>
    <row r="685" spans="1:1" x14ac:dyDescent="0.25">
      <c r="A685" s="130"/>
    </row>
    <row r="686" spans="1:1" x14ac:dyDescent="0.25">
      <c r="A686" s="130"/>
    </row>
    <row r="687" spans="1:1" x14ac:dyDescent="0.25">
      <c r="A687" s="130"/>
    </row>
    <row r="688" spans="1:1" x14ac:dyDescent="0.25">
      <c r="A688" s="130"/>
    </row>
    <row r="689" spans="1:1" x14ac:dyDescent="0.25">
      <c r="A689" s="130"/>
    </row>
    <row r="690" spans="1:1" x14ac:dyDescent="0.25">
      <c r="A690" s="130"/>
    </row>
    <row r="691" spans="1:1" x14ac:dyDescent="0.25">
      <c r="A691" s="130"/>
    </row>
    <row r="692" spans="1:1" x14ac:dyDescent="0.25">
      <c r="A692" s="130"/>
    </row>
    <row r="693" spans="1:1" x14ac:dyDescent="0.25">
      <c r="A693" s="130"/>
    </row>
    <row r="694" spans="1:1" x14ac:dyDescent="0.25">
      <c r="A694" s="130"/>
    </row>
    <row r="695" spans="1:1" x14ac:dyDescent="0.25">
      <c r="A695" s="130"/>
    </row>
    <row r="696" spans="1:1" x14ac:dyDescent="0.25">
      <c r="A696" s="130"/>
    </row>
    <row r="697" spans="1:1" x14ac:dyDescent="0.25">
      <c r="A697" s="130"/>
    </row>
    <row r="698" spans="1:1" x14ac:dyDescent="0.25">
      <c r="A698" s="130"/>
    </row>
    <row r="699" spans="1:1" x14ac:dyDescent="0.25">
      <c r="A699" s="130"/>
    </row>
    <row r="700" spans="1:1" x14ac:dyDescent="0.25">
      <c r="A700" s="130"/>
    </row>
    <row r="701" spans="1:1" x14ac:dyDescent="0.25">
      <c r="A701" s="130"/>
    </row>
    <row r="702" spans="1:1" x14ac:dyDescent="0.25">
      <c r="A702" s="130"/>
    </row>
    <row r="703" spans="1:1" x14ac:dyDescent="0.25">
      <c r="A703" s="130"/>
    </row>
    <row r="704" spans="1:1" x14ac:dyDescent="0.25">
      <c r="A704" s="130"/>
    </row>
    <row r="705" spans="1:1" x14ac:dyDescent="0.25">
      <c r="A705" s="130"/>
    </row>
    <row r="706" spans="1:1" x14ac:dyDescent="0.25">
      <c r="A706" s="130"/>
    </row>
    <row r="707" spans="1:1" x14ac:dyDescent="0.25">
      <c r="A707" s="130"/>
    </row>
    <row r="708" spans="1:1" x14ac:dyDescent="0.25">
      <c r="A708" s="130"/>
    </row>
    <row r="709" spans="1:1" x14ac:dyDescent="0.25">
      <c r="A709" s="130"/>
    </row>
    <row r="710" spans="1:1" x14ac:dyDescent="0.25">
      <c r="A710" s="130"/>
    </row>
    <row r="711" spans="1:1" x14ac:dyDescent="0.25">
      <c r="A711" s="130"/>
    </row>
    <row r="712" spans="1:1" x14ac:dyDescent="0.25">
      <c r="A712" s="130"/>
    </row>
    <row r="713" spans="1:1" x14ac:dyDescent="0.25">
      <c r="A713" s="130"/>
    </row>
    <row r="714" spans="1:1" x14ac:dyDescent="0.25">
      <c r="A714" s="130"/>
    </row>
    <row r="715" spans="1:1" x14ac:dyDescent="0.25">
      <c r="A715" s="130"/>
    </row>
    <row r="716" spans="1:1" x14ac:dyDescent="0.25">
      <c r="A716" s="130"/>
    </row>
    <row r="717" spans="1:1" x14ac:dyDescent="0.25">
      <c r="A717" s="130"/>
    </row>
    <row r="718" spans="1:1" x14ac:dyDescent="0.25">
      <c r="A718" s="130"/>
    </row>
    <row r="719" spans="1:1" x14ac:dyDescent="0.25">
      <c r="A719" s="130"/>
    </row>
    <row r="720" spans="1:1" x14ac:dyDescent="0.25">
      <c r="A720" s="130"/>
    </row>
    <row r="721" spans="1:1" x14ac:dyDescent="0.25">
      <c r="A721" s="130"/>
    </row>
    <row r="722" spans="1:1" x14ac:dyDescent="0.25">
      <c r="A722" s="130"/>
    </row>
    <row r="723" spans="1:1" x14ac:dyDescent="0.25">
      <c r="A723" s="130"/>
    </row>
    <row r="724" spans="1:1" x14ac:dyDescent="0.25">
      <c r="A724" s="130"/>
    </row>
    <row r="725" spans="1:1" x14ac:dyDescent="0.25">
      <c r="A725" s="130"/>
    </row>
    <row r="726" spans="1:1" x14ac:dyDescent="0.25">
      <c r="A726" s="130"/>
    </row>
    <row r="727" spans="1:1" x14ac:dyDescent="0.25">
      <c r="A727" s="130"/>
    </row>
    <row r="728" spans="1:1" x14ac:dyDescent="0.25">
      <c r="A728" s="130"/>
    </row>
    <row r="729" spans="1:1" x14ac:dyDescent="0.25">
      <c r="A729" s="130"/>
    </row>
    <row r="730" spans="1:1" x14ac:dyDescent="0.25">
      <c r="A730" s="130"/>
    </row>
    <row r="731" spans="1:1" x14ac:dyDescent="0.25">
      <c r="A731" s="130"/>
    </row>
    <row r="732" spans="1:1" x14ac:dyDescent="0.25">
      <c r="A732" s="130"/>
    </row>
    <row r="733" spans="1:1" x14ac:dyDescent="0.25">
      <c r="A733" s="130"/>
    </row>
    <row r="734" spans="1:1" x14ac:dyDescent="0.25">
      <c r="A734" s="130"/>
    </row>
    <row r="735" spans="1:1" x14ac:dyDescent="0.25">
      <c r="A735" s="130"/>
    </row>
    <row r="736" spans="1:1" x14ac:dyDescent="0.25">
      <c r="A736" s="130"/>
    </row>
    <row r="737" spans="1:1" x14ac:dyDescent="0.25">
      <c r="A737" s="130"/>
    </row>
    <row r="738" spans="1:1" x14ac:dyDescent="0.25">
      <c r="A738" s="130"/>
    </row>
    <row r="739" spans="1:1" x14ac:dyDescent="0.25">
      <c r="A739" s="130"/>
    </row>
    <row r="740" spans="1:1" x14ac:dyDescent="0.25">
      <c r="A740" s="130"/>
    </row>
    <row r="741" spans="1:1" x14ac:dyDescent="0.25">
      <c r="A741" s="130"/>
    </row>
    <row r="742" spans="1:1" x14ac:dyDescent="0.25">
      <c r="A742" s="130"/>
    </row>
    <row r="743" spans="1:1" x14ac:dyDescent="0.25">
      <c r="A743" s="130"/>
    </row>
    <row r="744" spans="1:1" x14ac:dyDescent="0.25">
      <c r="A744" s="130"/>
    </row>
    <row r="745" spans="1:1" x14ac:dyDescent="0.25">
      <c r="A745" s="130"/>
    </row>
    <row r="746" spans="1:1" x14ac:dyDescent="0.25">
      <c r="A746" s="130"/>
    </row>
    <row r="747" spans="1:1" x14ac:dyDescent="0.25">
      <c r="A747" s="130"/>
    </row>
    <row r="748" spans="1:1" x14ac:dyDescent="0.25">
      <c r="A748" s="130"/>
    </row>
    <row r="749" spans="1:1" x14ac:dyDescent="0.25">
      <c r="A749" s="130"/>
    </row>
    <row r="750" spans="1:1" x14ac:dyDescent="0.25">
      <c r="A750" s="130"/>
    </row>
    <row r="751" spans="1:1" x14ac:dyDescent="0.25">
      <c r="A751" s="130"/>
    </row>
    <row r="752" spans="1:1" x14ac:dyDescent="0.25">
      <c r="A752" s="130"/>
    </row>
    <row r="753" spans="1:1" x14ac:dyDescent="0.25">
      <c r="A753" s="130"/>
    </row>
    <row r="754" spans="1:1" x14ac:dyDescent="0.25">
      <c r="A754" s="130"/>
    </row>
    <row r="755" spans="1:1" x14ac:dyDescent="0.25">
      <c r="A755" s="130"/>
    </row>
    <row r="756" spans="1:1" x14ac:dyDescent="0.25">
      <c r="A756" s="130"/>
    </row>
    <row r="757" spans="1:1" x14ac:dyDescent="0.25">
      <c r="A757" s="130"/>
    </row>
    <row r="758" spans="1:1" x14ac:dyDescent="0.25">
      <c r="A758" s="130"/>
    </row>
    <row r="759" spans="1:1" x14ac:dyDescent="0.25">
      <c r="A759" s="130"/>
    </row>
    <row r="760" spans="1:1" x14ac:dyDescent="0.25">
      <c r="A760" s="130"/>
    </row>
    <row r="761" spans="1:1" x14ac:dyDescent="0.25">
      <c r="A761" s="130"/>
    </row>
    <row r="762" spans="1:1" x14ac:dyDescent="0.25">
      <c r="A762" s="130"/>
    </row>
    <row r="763" spans="1:1" x14ac:dyDescent="0.25">
      <c r="A763" s="130"/>
    </row>
    <row r="764" spans="1:1" x14ac:dyDescent="0.25">
      <c r="A764" s="130"/>
    </row>
    <row r="765" spans="1:1" x14ac:dyDescent="0.25">
      <c r="A765" s="130"/>
    </row>
    <row r="766" spans="1:1" x14ac:dyDescent="0.25">
      <c r="A766" s="130"/>
    </row>
    <row r="767" spans="1:1" x14ac:dyDescent="0.25">
      <c r="A767" s="130"/>
    </row>
    <row r="768" spans="1:1" x14ac:dyDescent="0.25">
      <c r="A768" s="130"/>
    </row>
    <row r="769" spans="1:1" x14ac:dyDescent="0.25">
      <c r="A769" s="130"/>
    </row>
    <row r="770" spans="1:1" x14ac:dyDescent="0.25">
      <c r="A770" s="130"/>
    </row>
    <row r="771" spans="1:1" x14ac:dyDescent="0.25">
      <c r="A771" s="130"/>
    </row>
    <row r="772" spans="1:1" x14ac:dyDescent="0.25">
      <c r="A772" s="130"/>
    </row>
    <row r="773" spans="1:1" x14ac:dyDescent="0.25">
      <c r="A773" s="130"/>
    </row>
    <row r="774" spans="1:1" x14ac:dyDescent="0.25">
      <c r="A774" s="130"/>
    </row>
    <row r="775" spans="1:1" x14ac:dyDescent="0.25">
      <c r="A775" s="130"/>
    </row>
    <row r="776" spans="1:1" x14ac:dyDescent="0.25">
      <c r="A776" s="130"/>
    </row>
    <row r="777" spans="1:1" x14ac:dyDescent="0.25">
      <c r="A777" s="130"/>
    </row>
    <row r="778" spans="1:1" x14ac:dyDescent="0.25">
      <c r="A778" s="130"/>
    </row>
    <row r="779" spans="1:1" x14ac:dyDescent="0.25">
      <c r="A779" s="130"/>
    </row>
    <row r="780" spans="1:1" x14ac:dyDescent="0.25">
      <c r="A780" s="130"/>
    </row>
    <row r="781" spans="1:1" x14ac:dyDescent="0.25">
      <c r="A781" s="130"/>
    </row>
    <row r="782" spans="1:1" x14ac:dyDescent="0.25">
      <c r="A782" s="130"/>
    </row>
    <row r="783" spans="1:1" x14ac:dyDescent="0.25">
      <c r="A783" s="130"/>
    </row>
    <row r="784" spans="1:1" x14ac:dyDescent="0.25">
      <c r="A784" s="130"/>
    </row>
    <row r="785" spans="1:1" x14ac:dyDescent="0.25">
      <c r="A785" s="130"/>
    </row>
    <row r="786" spans="1:1" x14ac:dyDescent="0.25">
      <c r="A786" s="130"/>
    </row>
    <row r="787" spans="1:1" x14ac:dyDescent="0.25">
      <c r="A787" s="130"/>
    </row>
    <row r="788" spans="1:1" x14ac:dyDescent="0.25">
      <c r="A788" s="130"/>
    </row>
    <row r="789" spans="1:1" x14ac:dyDescent="0.25">
      <c r="A789" s="130"/>
    </row>
    <row r="790" spans="1:1" x14ac:dyDescent="0.25">
      <c r="A790" s="130"/>
    </row>
    <row r="791" spans="1:1" x14ac:dyDescent="0.25">
      <c r="A791" s="130"/>
    </row>
    <row r="792" spans="1:1" x14ac:dyDescent="0.25">
      <c r="A792" s="130"/>
    </row>
  </sheetData>
  <conditionalFormatting sqref="D23:AG23">
    <cfRule type="cellIs" dxfId="75" priority="58" operator="equal">
      <formula>0</formula>
    </cfRule>
  </conditionalFormatting>
  <conditionalFormatting sqref="D24:AG24">
    <cfRule type="cellIs" dxfId="74" priority="57" operator="equal">
      <formula>0</formula>
    </cfRule>
  </conditionalFormatting>
  <conditionalFormatting sqref="C19:AG19">
    <cfRule type="cellIs" dxfId="73" priority="61" operator="equal">
      <formula>0</formula>
    </cfRule>
  </conditionalFormatting>
  <conditionalFormatting sqref="D25:AG27 C24:AG24 C27">
    <cfRule type="cellIs" dxfId="72" priority="60" operator="equal">
      <formula>0</formula>
    </cfRule>
  </conditionalFormatting>
  <conditionalFormatting sqref="D18:AG20 C17:AG17 C20">
    <cfRule type="cellIs" dxfId="71" priority="66" operator="equal">
      <formula>0</formula>
    </cfRule>
  </conditionalFormatting>
  <conditionalFormatting sqref="D9:AG9">
    <cfRule type="cellIs" dxfId="70" priority="70" operator="equal">
      <formula>0</formula>
    </cfRule>
  </conditionalFormatting>
  <conditionalFormatting sqref="D10:AG10">
    <cfRule type="cellIs" dxfId="69" priority="69" operator="equal">
      <formula>0</formula>
    </cfRule>
  </conditionalFormatting>
  <conditionalFormatting sqref="D11:AG13 C10:AG10 C13">
    <cfRule type="cellIs" dxfId="68" priority="72" operator="equal">
      <formula>0</formula>
    </cfRule>
  </conditionalFormatting>
  <conditionalFormatting sqref="C39:AG39">
    <cfRule type="cellIs" dxfId="67" priority="44" operator="equal">
      <formula>0</formula>
    </cfRule>
  </conditionalFormatting>
  <conditionalFormatting sqref="C33:AG33">
    <cfRule type="cellIs" dxfId="66" priority="49" operator="equal">
      <formula>0</formula>
    </cfRule>
  </conditionalFormatting>
  <conditionalFormatting sqref="D39:AG41 C38:AG38 C41">
    <cfRule type="cellIs" dxfId="65" priority="48" operator="equal">
      <formula>0</formula>
    </cfRule>
  </conditionalFormatting>
  <conditionalFormatting sqref="C37:AG37">
    <cfRule type="cellIs" dxfId="64" priority="47" operator="equal">
      <formula>0</formula>
    </cfRule>
  </conditionalFormatting>
  <conditionalFormatting sqref="D37:AG37">
    <cfRule type="cellIs" dxfId="63" priority="46" operator="equal">
      <formula>0</formula>
    </cfRule>
  </conditionalFormatting>
  <conditionalFormatting sqref="C9:AG9">
    <cfRule type="cellIs" dxfId="62" priority="71" operator="equal">
      <formula>0</formula>
    </cfRule>
  </conditionalFormatting>
  <conditionalFormatting sqref="C12:AG12">
    <cfRule type="cellIs" dxfId="61" priority="67" operator="equal">
      <formula>0</formula>
    </cfRule>
  </conditionalFormatting>
  <conditionalFormatting sqref="C16:AG16">
    <cfRule type="cellIs" dxfId="60" priority="65" operator="equal">
      <formula>0</formula>
    </cfRule>
  </conditionalFormatting>
  <conditionalFormatting sqref="D16:AG16">
    <cfRule type="cellIs" dxfId="59" priority="64" operator="equal">
      <formula>0</formula>
    </cfRule>
  </conditionalFormatting>
  <conditionalFormatting sqref="D17:AG17">
    <cfRule type="cellIs" dxfId="58" priority="63" operator="equal">
      <formula>0</formula>
    </cfRule>
  </conditionalFormatting>
  <conditionalFormatting sqref="C18:AG18">
    <cfRule type="cellIs" dxfId="57" priority="62" operator="equal">
      <formula>0</formula>
    </cfRule>
  </conditionalFormatting>
  <conditionalFormatting sqref="C23:AG23">
    <cfRule type="cellIs" dxfId="56" priority="59" operator="equal">
      <formula>0</formula>
    </cfRule>
  </conditionalFormatting>
  <conditionalFormatting sqref="C25:AG25">
    <cfRule type="cellIs" dxfId="55" priority="56" operator="equal">
      <formula>0</formula>
    </cfRule>
  </conditionalFormatting>
  <conditionalFormatting sqref="C26:AG26">
    <cfRule type="cellIs" dxfId="54" priority="55" operator="equal">
      <formula>0</formula>
    </cfRule>
  </conditionalFormatting>
  <conditionalFormatting sqref="D32:AG34 C31:AG31 C34">
    <cfRule type="cellIs" dxfId="53" priority="54" operator="equal">
      <formula>0</formula>
    </cfRule>
  </conditionalFormatting>
  <conditionalFormatting sqref="C30:AG30">
    <cfRule type="cellIs" dxfId="52" priority="53" operator="equal">
      <formula>0</formula>
    </cfRule>
  </conditionalFormatting>
  <conditionalFormatting sqref="D30:AG30">
    <cfRule type="cellIs" dxfId="51" priority="52" operator="equal">
      <formula>0</formula>
    </cfRule>
  </conditionalFormatting>
  <conditionalFormatting sqref="D31:AG31">
    <cfRule type="cellIs" dxfId="50" priority="51" operator="equal">
      <formula>0</formula>
    </cfRule>
  </conditionalFormatting>
  <conditionalFormatting sqref="C32:AG32">
    <cfRule type="cellIs" dxfId="49" priority="50" operator="equal">
      <formula>0</formula>
    </cfRule>
  </conditionalFormatting>
  <conditionalFormatting sqref="D38:AG38">
    <cfRule type="cellIs" dxfId="48" priority="45" operator="equal">
      <formula>0</formula>
    </cfRule>
  </conditionalFormatting>
  <conditionalFormatting sqref="C40:AG40">
    <cfRule type="cellIs" dxfId="47" priority="43" operator="equal">
      <formula>0</formula>
    </cfRule>
  </conditionalFormatting>
  <conditionalFormatting sqref="D46:AG48 C45:AG45 C48">
    <cfRule type="cellIs" dxfId="46" priority="42" operator="equal">
      <formula>0</formula>
    </cfRule>
  </conditionalFormatting>
  <conditionalFormatting sqref="C44:AG44">
    <cfRule type="cellIs" dxfId="45" priority="41" operator="equal">
      <formula>0</formula>
    </cfRule>
  </conditionalFormatting>
  <conditionalFormatting sqref="D44:AG44">
    <cfRule type="cellIs" dxfId="44" priority="40" operator="equal">
      <formula>0</formula>
    </cfRule>
  </conditionalFormatting>
  <conditionalFormatting sqref="D45:AG45">
    <cfRule type="cellIs" dxfId="43" priority="39" operator="equal">
      <formula>0</formula>
    </cfRule>
  </conditionalFormatting>
  <conditionalFormatting sqref="C46:AG46">
    <cfRule type="cellIs" dxfId="42" priority="38" operator="equal">
      <formula>0</formula>
    </cfRule>
  </conditionalFormatting>
  <conditionalFormatting sqref="C47:AG47">
    <cfRule type="cellIs" dxfId="41" priority="37" operator="equal">
      <formula>0</formula>
    </cfRule>
  </conditionalFormatting>
  <conditionalFormatting sqref="D53:AG55 C52:AG52 C55">
    <cfRule type="cellIs" dxfId="40" priority="36" operator="equal">
      <formula>0</formula>
    </cfRule>
  </conditionalFormatting>
  <conditionalFormatting sqref="C51:AG51">
    <cfRule type="cellIs" dxfId="39" priority="35" operator="equal">
      <formula>0</formula>
    </cfRule>
  </conditionalFormatting>
  <conditionalFormatting sqref="D51:AG51">
    <cfRule type="cellIs" dxfId="38" priority="34" operator="equal">
      <formula>0</formula>
    </cfRule>
  </conditionalFormatting>
  <conditionalFormatting sqref="D52:AG52">
    <cfRule type="cellIs" dxfId="37" priority="33" operator="equal">
      <formula>0</formula>
    </cfRule>
  </conditionalFormatting>
  <conditionalFormatting sqref="C53:AG53">
    <cfRule type="cellIs" dxfId="36" priority="32" operator="equal">
      <formula>0</formula>
    </cfRule>
  </conditionalFormatting>
  <conditionalFormatting sqref="C54:AG54">
    <cfRule type="cellIs" dxfId="35" priority="31" operator="equal">
      <formula>0</formula>
    </cfRule>
  </conditionalFormatting>
  <conditionalFormatting sqref="D60:AG62 C59:AG59 C62">
    <cfRule type="cellIs" dxfId="34" priority="30" operator="equal">
      <formula>0</formula>
    </cfRule>
  </conditionalFormatting>
  <conditionalFormatting sqref="C58:AG58">
    <cfRule type="cellIs" dxfId="33" priority="29" operator="equal">
      <formula>0</formula>
    </cfRule>
  </conditionalFormatting>
  <conditionalFormatting sqref="D58:AG58">
    <cfRule type="cellIs" dxfId="32" priority="28" operator="equal">
      <formula>0</formula>
    </cfRule>
  </conditionalFormatting>
  <conditionalFormatting sqref="D59:AG59">
    <cfRule type="cellIs" dxfId="31" priority="27" operator="equal">
      <formula>0</formula>
    </cfRule>
  </conditionalFormatting>
  <conditionalFormatting sqref="C60:AG60">
    <cfRule type="cellIs" dxfId="30" priority="26" operator="equal">
      <formula>0</formula>
    </cfRule>
  </conditionalFormatting>
  <conditionalFormatting sqref="C61:AG61">
    <cfRule type="cellIs" dxfId="29" priority="25" operator="equal">
      <formula>0</formula>
    </cfRule>
  </conditionalFormatting>
  <conditionalFormatting sqref="D67:AG69 C66:AG66 C69 AH65:AH69">
    <cfRule type="cellIs" dxfId="28" priority="24" operator="equal">
      <formula>0</formula>
    </cfRule>
  </conditionalFormatting>
  <conditionalFormatting sqref="C65:AG65">
    <cfRule type="cellIs" dxfId="27" priority="23" operator="equal">
      <formula>0</formula>
    </cfRule>
  </conditionalFormatting>
  <conditionalFormatting sqref="D65:AG65">
    <cfRule type="cellIs" dxfId="26" priority="22" operator="equal">
      <formula>0</formula>
    </cfRule>
  </conditionalFormatting>
  <conditionalFormatting sqref="D66:AG66">
    <cfRule type="cellIs" dxfId="25" priority="21" operator="equal">
      <formula>0</formula>
    </cfRule>
  </conditionalFormatting>
  <conditionalFormatting sqref="C11:AG11">
    <cfRule type="cellIs" dxfId="24" priority="68" operator="equal">
      <formula>0</formula>
    </cfRule>
  </conditionalFormatting>
  <conditionalFormatting sqref="C68:AG68">
    <cfRule type="cellIs" dxfId="23" priority="19" operator="equal">
      <formula>0</formula>
    </cfRule>
  </conditionalFormatting>
  <conditionalFormatting sqref="C67:AG67">
    <cfRule type="cellIs" dxfId="22" priority="20" operator="equal">
      <formula>0</formula>
    </cfRule>
  </conditionalFormatting>
  <conditionalFormatting sqref="D74:AG76 C73:AG73 C76 AH72:AH76">
    <cfRule type="cellIs" dxfId="21" priority="18" operator="equal">
      <formula>0</formula>
    </cfRule>
  </conditionalFormatting>
  <conditionalFormatting sqref="C72:AG72">
    <cfRule type="cellIs" dxfId="20" priority="17" operator="equal">
      <formula>0</formula>
    </cfRule>
  </conditionalFormatting>
  <conditionalFormatting sqref="D72:AG72">
    <cfRule type="cellIs" dxfId="19" priority="16" operator="equal">
      <formula>0</formula>
    </cfRule>
  </conditionalFormatting>
  <conditionalFormatting sqref="D73:AG73">
    <cfRule type="cellIs" dxfId="18" priority="15" operator="equal">
      <formula>0</formula>
    </cfRule>
  </conditionalFormatting>
  <conditionalFormatting sqref="C75:AG75">
    <cfRule type="cellIs" dxfId="17" priority="13" operator="equal">
      <formula>0</formula>
    </cfRule>
  </conditionalFormatting>
  <conditionalFormatting sqref="C74:AG74">
    <cfRule type="cellIs" dxfId="16" priority="14" operator="equal">
      <formula>0</formula>
    </cfRule>
  </conditionalFormatting>
  <conditionalFormatting sqref="D81:AG83 C80:AG80 C83 AH79:AH83">
    <cfRule type="cellIs" dxfId="15" priority="12" operator="equal">
      <formula>0</formula>
    </cfRule>
  </conditionalFormatting>
  <conditionalFormatting sqref="C79:AG79">
    <cfRule type="cellIs" dxfId="14" priority="11" operator="equal">
      <formula>0</formula>
    </cfRule>
  </conditionalFormatting>
  <conditionalFormatting sqref="D79:AG79">
    <cfRule type="cellIs" dxfId="13" priority="10" operator="equal">
      <formula>0</formula>
    </cfRule>
  </conditionalFormatting>
  <conditionalFormatting sqref="D80:AG80">
    <cfRule type="cellIs" dxfId="12" priority="9" operator="equal">
      <formula>0</formula>
    </cfRule>
  </conditionalFormatting>
  <conditionalFormatting sqref="C82:AG82">
    <cfRule type="cellIs" dxfId="11" priority="7" operator="equal">
      <formula>0</formula>
    </cfRule>
  </conditionalFormatting>
  <conditionalFormatting sqref="C81:AG81">
    <cfRule type="cellIs" dxfId="10" priority="8" operator="equal">
      <formula>0</formula>
    </cfRule>
  </conditionalFormatting>
  <conditionalFormatting sqref="D88:AG90 C87:AG87 C90 AH86:AH90">
    <cfRule type="cellIs" dxfId="9" priority="6" operator="equal">
      <formula>0</formula>
    </cfRule>
  </conditionalFormatting>
  <conditionalFormatting sqref="C86:AG86">
    <cfRule type="cellIs" dxfId="8" priority="5" operator="equal">
      <formula>0</formula>
    </cfRule>
  </conditionalFormatting>
  <conditionalFormatting sqref="D86:AG86">
    <cfRule type="cellIs" dxfId="7" priority="4" operator="equal">
      <formula>0</formula>
    </cfRule>
  </conditionalFormatting>
  <conditionalFormatting sqref="D87:AG87">
    <cfRule type="cellIs" dxfId="6" priority="3" operator="equal">
      <formula>0</formula>
    </cfRule>
  </conditionalFormatting>
  <conditionalFormatting sqref="C89:AG89">
    <cfRule type="cellIs" dxfId="5" priority="1" operator="equal">
      <formula>0</formula>
    </cfRule>
  </conditionalFormatting>
  <conditionalFormatting sqref="C88:AG88">
    <cfRule type="cellIs" dxfId="4" priority="2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G13"/>
  <sheetViews>
    <sheetView workbookViewId="0">
      <selection activeCell="K7" sqref="K7"/>
    </sheetView>
  </sheetViews>
  <sheetFormatPr baseColWidth="10" defaultRowHeight="15" x14ac:dyDescent="0.25"/>
  <cols>
    <col min="2" max="2" width="18.85546875" customWidth="1"/>
    <col min="3" max="3" width="12.42578125" customWidth="1"/>
  </cols>
  <sheetData>
    <row r="3" spans="2:7" x14ac:dyDescent="0.25">
      <c r="B3" t="s">
        <v>50</v>
      </c>
      <c r="C3" t="s">
        <v>51</v>
      </c>
      <c r="D3" t="s">
        <v>52</v>
      </c>
      <c r="E3" t="s">
        <v>53</v>
      </c>
      <c r="F3" t="s">
        <v>31</v>
      </c>
      <c r="G3" t="s">
        <v>32</v>
      </c>
    </row>
    <row r="4" spans="2:7" x14ac:dyDescent="0.25">
      <c r="B4" t="s">
        <v>54</v>
      </c>
      <c r="D4" s="122">
        <f ca="1">HEURES!AH9</f>
        <v>5.5833333333333339</v>
      </c>
    </row>
    <row r="5" spans="2:7" x14ac:dyDescent="0.25">
      <c r="B5" t="s">
        <v>55</v>
      </c>
      <c r="D5" s="122">
        <f ca="1">HEURES!AH10</f>
        <v>2.375</v>
      </c>
    </row>
    <row r="6" spans="2:7" x14ac:dyDescent="0.25">
      <c r="B6" t="s">
        <v>56</v>
      </c>
      <c r="D6" s="122">
        <f ca="1">HEURES!AH11</f>
        <v>0.75</v>
      </c>
    </row>
    <row r="7" spans="2:7" x14ac:dyDescent="0.25">
      <c r="B7" t="s">
        <v>57</v>
      </c>
      <c r="D7" s="122">
        <f ca="1">HEURES!AH12</f>
        <v>0.375</v>
      </c>
    </row>
    <row r="8" spans="2:7" x14ac:dyDescent="0.25">
      <c r="B8" t="s">
        <v>58</v>
      </c>
      <c r="D8" s="122">
        <f>HEURES!AH13</f>
        <v>0</v>
      </c>
    </row>
    <row r="9" spans="2:7" x14ac:dyDescent="0.25">
      <c r="B9" t="s">
        <v>59</v>
      </c>
      <c r="D9" s="122">
        <f>HEURES!AH14</f>
        <v>0</v>
      </c>
    </row>
    <row r="10" spans="2:7" x14ac:dyDescent="0.25">
      <c r="B10" t="s">
        <v>60</v>
      </c>
      <c r="D10" s="122">
        <f>HEURES!AH15</f>
        <v>0</v>
      </c>
    </row>
    <row r="11" spans="2:7" x14ac:dyDescent="0.25">
      <c r="B11" t="s">
        <v>61</v>
      </c>
      <c r="D11" s="122">
        <f ca="1">HEURES!AH16</f>
        <v>6.291666666666667</v>
      </c>
    </row>
    <row r="12" spans="2:7" x14ac:dyDescent="0.25">
      <c r="B12" t="s">
        <v>62</v>
      </c>
      <c r="D12" s="122">
        <f ca="1">HEURES!AH17</f>
        <v>2.5</v>
      </c>
    </row>
    <row r="13" spans="2:7" x14ac:dyDescent="0.25">
      <c r="D13" s="122">
        <f ca="1">HEURES!AH18</f>
        <v>0.75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MENU PRINCIPAL</vt:lpstr>
      <vt:lpstr>EQUIPE</vt:lpstr>
      <vt:lpstr>ABSENCES</vt:lpstr>
      <vt:lpstr>FERIES</vt:lpstr>
      <vt:lpstr>QUART PAR AGENT</vt:lpstr>
      <vt:lpstr>QUART</vt:lpstr>
      <vt:lpstr>HEURES</vt:lpstr>
      <vt:lpstr>RECAP</vt:lpstr>
      <vt:lpstr>agent</vt:lpstr>
      <vt:lpstr>Anec</vt:lpstr>
      <vt:lpstr>'QUART PAR AGENT'!Impression_des_titres</vt:lpstr>
      <vt:lpstr>MoisSem</vt:lpstr>
      <vt:lpstr>Msec</vt:lpstr>
      <vt:lpstr>quart</vt:lpstr>
      <vt:lpstr>'QUART PAR AGENT'!Zone_d_impression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Saloum TOURE</cp:lastModifiedBy>
  <cp:lastPrinted>2018-01-22T04:46:40Z</cp:lastPrinted>
  <dcterms:created xsi:type="dcterms:W3CDTF">2017-12-25T07:06:37Z</dcterms:created>
  <dcterms:modified xsi:type="dcterms:W3CDTF">2018-01-27T13:20:08Z</dcterms:modified>
</cp:coreProperties>
</file>