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ASECNA\"/>
    </mc:Choice>
  </mc:AlternateContent>
  <bookViews>
    <workbookView xWindow="0" yWindow="0" windowWidth="24000" windowHeight="8550"/>
  </bookViews>
  <sheets>
    <sheet name="Home" sheetId="6" r:id="rId1"/>
    <sheet name="shift" sheetId="1" r:id="rId2"/>
    <sheet name="recap" sheetId="2" r:id="rId3"/>
    <sheet name="day off" sheetId="3" r:id="rId4"/>
    <sheet name="leave" sheetId="4" r:id="rId5"/>
    <sheet name="TOV" sheetId="5" r:id="rId6"/>
  </sheets>
  <calcPr calcId="162913"/>
</workbook>
</file>

<file path=xl/calcChain.xml><?xml version="1.0" encoding="utf-8"?>
<calcChain xmlns="http://schemas.openxmlformats.org/spreadsheetml/2006/main">
  <c r="AG13" i="2" l="1"/>
  <c r="AF13" i="2"/>
  <c r="AE13" i="2"/>
  <c r="AD13" i="2"/>
  <c r="AC13" i="2"/>
  <c r="AB13" i="2"/>
  <c r="AA13" i="2"/>
  <c r="Z13" i="2"/>
  <c r="Y13" i="2"/>
  <c r="X13" i="2"/>
  <c r="W13" i="2"/>
  <c r="V13" i="2"/>
  <c r="U13" i="2"/>
  <c r="T13" i="2"/>
  <c r="S13" i="2"/>
  <c r="R13" i="2"/>
  <c r="Q13" i="2"/>
  <c r="P13" i="2"/>
  <c r="O13" i="2"/>
  <c r="N13" i="2"/>
  <c r="M13" i="2"/>
  <c r="L13" i="2"/>
  <c r="K13" i="2"/>
  <c r="J13" i="2"/>
  <c r="I13" i="2"/>
  <c r="H13" i="2"/>
  <c r="G13" i="2"/>
  <c r="F13" i="2"/>
  <c r="E13" i="2"/>
  <c r="D13" i="2"/>
  <c r="AH13" i="2" s="1"/>
  <c r="C13" i="2"/>
  <c r="AH12" i="2"/>
  <c r="AH11" i="2"/>
  <c r="AH10" i="2"/>
  <c r="AH9" i="2"/>
  <c r="A8" i="2"/>
  <c r="AC3" i="2"/>
  <c r="AF5" i="2" s="1"/>
  <c r="E70" i="1"/>
  <c r="I70" i="1" s="1"/>
  <c r="L70" i="1" s="1"/>
  <c r="D70" i="1"/>
  <c r="H70" i="1" s="1"/>
  <c r="O70" i="1" s="1"/>
  <c r="S70" i="1" s="1"/>
  <c r="C70" i="1"/>
  <c r="J70" i="1" s="1"/>
  <c r="N70" i="1" s="1"/>
  <c r="I69" i="1"/>
  <c r="M69" i="1" s="1"/>
  <c r="T69" i="1" s="1"/>
  <c r="X69" i="1" s="1"/>
  <c r="E69" i="1"/>
  <c r="D69" i="1"/>
  <c r="H69" i="1" s="1"/>
  <c r="O69" i="1" s="1"/>
  <c r="S69" i="1" s="1"/>
  <c r="C69" i="1"/>
  <c r="J69" i="1" s="1"/>
  <c r="N69" i="1" s="1"/>
  <c r="E68" i="1"/>
  <c r="I68" i="1" s="1"/>
  <c r="D68" i="1"/>
  <c r="H68" i="1" s="1"/>
  <c r="O68" i="1" s="1"/>
  <c r="S68" i="1" s="1"/>
  <c r="C68" i="1"/>
  <c r="J68" i="1" s="1"/>
  <c r="N68" i="1" s="1"/>
  <c r="E67" i="1"/>
  <c r="I67" i="1" s="1"/>
  <c r="M67" i="1" s="1"/>
  <c r="T67" i="1" s="1"/>
  <c r="X67" i="1" s="1"/>
  <c r="D67" i="1"/>
  <c r="H67" i="1" s="1"/>
  <c r="O67" i="1" s="1"/>
  <c r="S67" i="1" s="1"/>
  <c r="C67" i="1"/>
  <c r="J67" i="1" s="1"/>
  <c r="N67" i="1" s="1"/>
  <c r="E66" i="1"/>
  <c r="I66" i="1" s="1"/>
  <c r="D66" i="1"/>
  <c r="H66" i="1" s="1"/>
  <c r="O66" i="1" s="1"/>
  <c r="S66" i="1" s="1"/>
  <c r="C66" i="1"/>
  <c r="J66" i="1" s="1"/>
  <c r="N66" i="1" s="1"/>
  <c r="I65" i="1"/>
  <c r="M65" i="1" s="1"/>
  <c r="T65" i="1" s="1"/>
  <c r="X65" i="1" s="1"/>
  <c r="E65" i="1"/>
  <c r="D65" i="1"/>
  <c r="H65" i="1" s="1"/>
  <c r="O65" i="1" s="1"/>
  <c r="S65" i="1" s="1"/>
  <c r="C65" i="1"/>
  <c r="J65" i="1" s="1"/>
  <c r="N65" i="1" s="1"/>
  <c r="E64" i="1"/>
  <c r="I64" i="1" s="1"/>
  <c r="D64" i="1"/>
  <c r="H64" i="1" s="1"/>
  <c r="O64" i="1" s="1"/>
  <c r="S64" i="1" s="1"/>
  <c r="C64" i="1"/>
  <c r="J64" i="1" s="1"/>
  <c r="N64" i="1" s="1"/>
  <c r="J14" i="1"/>
  <c r="N14" i="1" s="1"/>
  <c r="R14" i="1" s="1"/>
  <c r="Y14" i="1" s="1"/>
  <c r="AC14" i="1" s="1"/>
  <c r="I14" i="1"/>
  <c r="M14" i="1" s="1"/>
  <c r="T14" i="1" s="1"/>
  <c r="X14" i="1" s="1"/>
  <c r="H14" i="1"/>
  <c r="O14" i="1" s="1"/>
  <c r="S14" i="1" s="1"/>
  <c r="G14" i="1"/>
  <c r="J13" i="1"/>
  <c r="N13" i="1" s="1"/>
  <c r="Q13" i="1" s="1"/>
  <c r="I13" i="1"/>
  <c r="L13" i="1" s="1"/>
  <c r="H13" i="1"/>
  <c r="O13" i="1" s="1"/>
  <c r="S13" i="1" s="1"/>
  <c r="G13" i="1"/>
  <c r="N12" i="1"/>
  <c r="R12" i="1" s="1"/>
  <c r="Y12" i="1" s="1"/>
  <c r="AC12" i="1" s="1"/>
  <c r="J12" i="1"/>
  <c r="I12" i="1"/>
  <c r="M12" i="1" s="1"/>
  <c r="T12" i="1" s="1"/>
  <c r="X12" i="1" s="1"/>
  <c r="H12" i="1"/>
  <c r="G12" i="1"/>
  <c r="J11" i="1"/>
  <c r="N11" i="1" s="1"/>
  <c r="Q11" i="1" s="1"/>
  <c r="I11" i="1"/>
  <c r="L11" i="1" s="1"/>
  <c r="H11" i="1"/>
  <c r="G11" i="1"/>
  <c r="J10" i="1"/>
  <c r="N10" i="1" s="1"/>
  <c r="R10" i="1" s="1"/>
  <c r="Y10" i="1" s="1"/>
  <c r="AC10" i="1" s="1"/>
  <c r="I10" i="1"/>
  <c r="M10" i="1" s="1"/>
  <c r="H10" i="1"/>
  <c r="G10" i="1"/>
  <c r="J9" i="1"/>
  <c r="N9" i="1" s="1"/>
  <c r="I9" i="1"/>
  <c r="L9" i="1" s="1"/>
  <c r="H9" i="1"/>
  <c r="G9" i="1"/>
  <c r="J8" i="1"/>
  <c r="N8" i="1" s="1"/>
  <c r="R8" i="1" s="1"/>
  <c r="Y8" i="1" s="1"/>
  <c r="AC8" i="1" s="1"/>
  <c r="I8" i="1"/>
  <c r="M8" i="1" s="1"/>
  <c r="H8" i="1"/>
  <c r="G8" i="1"/>
  <c r="H7" i="1"/>
  <c r="M7" i="1" s="1"/>
  <c r="R7" i="1" s="1"/>
  <c r="W7" i="1" s="1"/>
  <c r="AB7" i="1" s="1"/>
  <c r="AG7" i="1" s="1"/>
  <c r="G7" i="1"/>
  <c r="L7" i="1" s="1"/>
  <c r="Q7" i="1" s="1"/>
  <c r="V7" i="1" s="1"/>
  <c r="AA7" i="1" s="1"/>
  <c r="AF7" i="1" s="1"/>
  <c r="AK7" i="1" s="1"/>
  <c r="F7" i="1"/>
  <c r="K7" i="1" s="1"/>
  <c r="P7" i="1" s="1"/>
  <c r="U7" i="1" s="1"/>
  <c r="Z7" i="1" s="1"/>
  <c r="AE7" i="1" s="1"/>
  <c r="AJ7" i="1" s="1"/>
  <c r="E7" i="1"/>
  <c r="J7" i="1" s="1"/>
  <c r="O7" i="1" s="1"/>
  <c r="T7" i="1" s="1"/>
  <c r="Y7" i="1" s="1"/>
  <c r="AD7" i="1" s="1"/>
  <c r="AI7" i="1" s="1"/>
  <c r="D7" i="1"/>
  <c r="I7" i="1" s="1"/>
  <c r="N7" i="1" s="1"/>
  <c r="S7" i="1" s="1"/>
  <c r="X7" i="1" s="1"/>
  <c r="AC7" i="1" s="1"/>
  <c r="AH7" i="1" s="1"/>
  <c r="C7" i="1"/>
  <c r="G6" i="1"/>
  <c r="L6" i="1" s="1"/>
  <c r="Q6" i="1" s="1"/>
  <c r="V6" i="1" s="1"/>
  <c r="AA6" i="1" s="1"/>
  <c r="AF6" i="1" s="1"/>
  <c r="AK6" i="1" s="1"/>
  <c r="F6" i="1"/>
  <c r="K6" i="1" s="1"/>
  <c r="P6" i="1" s="1"/>
  <c r="U6" i="1" s="1"/>
  <c r="Z6" i="1" s="1"/>
  <c r="AE6" i="1" s="1"/>
  <c r="AJ6" i="1" s="1"/>
  <c r="E6" i="1"/>
  <c r="J6" i="1" s="1"/>
  <c r="O6" i="1" s="1"/>
  <c r="T6" i="1" s="1"/>
  <c r="Y6" i="1" s="1"/>
  <c r="AD6" i="1" s="1"/>
  <c r="AI6" i="1" s="1"/>
  <c r="D6" i="1"/>
  <c r="I6" i="1" s="1"/>
  <c r="N6" i="1" s="1"/>
  <c r="S6" i="1" s="1"/>
  <c r="X6" i="1" s="1"/>
  <c r="AC6" i="1" s="1"/>
  <c r="AH6" i="1" s="1"/>
  <c r="C6" i="1"/>
  <c r="H6" i="1" s="1"/>
  <c r="M6" i="1" s="1"/>
  <c r="R6" i="1" s="1"/>
  <c r="W6" i="1" s="1"/>
  <c r="AB6" i="1" s="1"/>
  <c r="AG6" i="1" s="1"/>
  <c r="AG5" i="1"/>
  <c r="C19" i="1" s="1"/>
  <c r="C17" i="1" s="1"/>
  <c r="AB5" i="1"/>
  <c r="W5" i="1"/>
  <c r="R5" i="1"/>
  <c r="M5" i="1"/>
  <c r="H5" i="1"/>
  <c r="C5" i="1"/>
  <c r="Q3" i="1" l="1"/>
  <c r="L5" i="2"/>
  <c r="AB5" i="2"/>
  <c r="D5" i="2"/>
  <c r="T5" i="2"/>
  <c r="M64" i="1"/>
  <c r="T64" i="1" s="1"/>
  <c r="X64" i="1" s="1"/>
  <c r="AB64" i="1" s="1"/>
  <c r="AI64" i="1" s="1"/>
  <c r="L64" i="1"/>
  <c r="M68" i="1"/>
  <c r="T68" i="1" s="1"/>
  <c r="X68" i="1" s="1"/>
  <c r="L68" i="1"/>
  <c r="M66" i="1"/>
  <c r="T66" i="1" s="1"/>
  <c r="X66" i="1" s="1"/>
  <c r="AB66" i="1" s="1"/>
  <c r="AI66" i="1" s="1"/>
  <c r="L66" i="1"/>
  <c r="Q12" i="1"/>
  <c r="R13" i="1"/>
  <c r="Y13" i="1" s="1"/>
  <c r="AC13" i="1" s="1"/>
  <c r="Q14" i="1"/>
  <c r="L65" i="1"/>
  <c r="L67" i="1"/>
  <c r="L69" i="1"/>
  <c r="H5" i="2"/>
  <c r="P5" i="2"/>
  <c r="X5" i="2"/>
  <c r="M9" i="1"/>
  <c r="T9" i="1" s="1"/>
  <c r="X9" i="1" s="1"/>
  <c r="M13" i="1"/>
  <c r="T13" i="1" s="1"/>
  <c r="X13" i="1" s="1"/>
  <c r="AA13" i="1" s="1"/>
  <c r="H19" i="1"/>
  <c r="M19" i="1" s="1"/>
  <c r="R19" i="1" s="1"/>
  <c r="W19" i="1" s="1"/>
  <c r="AB19" i="1" s="1"/>
  <c r="AG19" i="1" s="1"/>
  <c r="C33" i="1"/>
  <c r="C31" i="1" s="1"/>
  <c r="T8" i="1"/>
  <c r="X8" i="1" s="1"/>
  <c r="AG8" i="1"/>
  <c r="AF8" i="1"/>
  <c r="Q9" i="1"/>
  <c r="R9" i="1"/>
  <c r="Y9" i="1" s="1"/>
  <c r="AC9" i="1" s="1"/>
  <c r="T10" i="1"/>
  <c r="X10" i="1" s="1"/>
  <c r="AG10" i="1"/>
  <c r="AF10" i="1"/>
  <c r="V13" i="1"/>
  <c r="W13" i="1"/>
  <c r="AD13" i="1" s="1"/>
  <c r="AH13" i="1" s="1"/>
  <c r="AK13" i="1" s="1"/>
  <c r="AF13" i="1"/>
  <c r="AG13" i="1"/>
  <c r="W14" i="1"/>
  <c r="AD14" i="1" s="1"/>
  <c r="AH14" i="1" s="1"/>
  <c r="AK14" i="1" s="1"/>
  <c r="V14" i="1"/>
  <c r="W64" i="1"/>
  <c r="AD64" i="1" s="1"/>
  <c r="AH64" i="1" s="1"/>
  <c r="AK64" i="1" s="1"/>
  <c r="V64" i="1"/>
  <c r="AA64" i="1"/>
  <c r="R65" i="1"/>
  <c r="Y65" i="1" s="1"/>
  <c r="AC65" i="1" s="1"/>
  <c r="Q65" i="1"/>
  <c r="W66" i="1"/>
  <c r="AD66" i="1" s="1"/>
  <c r="AH66" i="1" s="1"/>
  <c r="V66" i="1"/>
  <c r="AA66" i="1"/>
  <c r="R67" i="1"/>
  <c r="Y67" i="1" s="1"/>
  <c r="AC67" i="1" s="1"/>
  <c r="Q67" i="1"/>
  <c r="W68" i="1"/>
  <c r="AD68" i="1" s="1"/>
  <c r="AH68" i="1" s="1"/>
  <c r="V68" i="1"/>
  <c r="AB68" i="1"/>
  <c r="AI68" i="1" s="1"/>
  <c r="AA68" i="1"/>
  <c r="R69" i="1"/>
  <c r="Y69" i="1" s="1"/>
  <c r="AC69" i="1" s="1"/>
  <c r="Q69" i="1"/>
  <c r="V70" i="1"/>
  <c r="W70" i="1"/>
  <c r="AD70" i="1" s="1"/>
  <c r="AH70" i="1" s="1"/>
  <c r="AA9" i="1"/>
  <c r="AB9" i="1"/>
  <c r="AI9" i="1" s="1"/>
  <c r="AB12" i="1"/>
  <c r="AI12" i="1" s="1"/>
  <c r="AA12" i="1"/>
  <c r="AG12" i="1"/>
  <c r="AF12" i="1"/>
  <c r="AB13" i="1"/>
  <c r="AI13" i="1" s="1"/>
  <c r="AB14" i="1"/>
  <c r="AI14" i="1" s="1"/>
  <c r="AA14" i="1"/>
  <c r="AG14" i="1"/>
  <c r="AF14" i="1"/>
  <c r="R64" i="1"/>
  <c r="Y64" i="1" s="1"/>
  <c r="AC64" i="1" s="1"/>
  <c r="Q64" i="1"/>
  <c r="W65" i="1"/>
  <c r="AD65" i="1" s="1"/>
  <c r="AH65" i="1" s="1"/>
  <c r="V65" i="1"/>
  <c r="AB65" i="1"/>
  <c r="AI65" i="1" s="1"/>
  <c r="AA65" i="1"/>
  <c r="R66" i="1"/>
  <c r="Y66" i="1" s="1"/>
  <c r="AC66" i="1" s="1"/>
  <c r="Q66" i="1"/>
  <c r="W67" i="1"/>
  <c r="AD67" i="1" s="1"/>
  <c r="AH67" i="1" s="1"/>
  <c r="V67" i="1"/>
  <c r="AB67" i="1"/>
  <c r="AI67" i="1" s="1"/>
  <c r="AA67" i="1"/>
  <c r="R68" i="1"/>
  <c r="Y68" i="1" s="1"/>
  <c r="AC68" i="1" s="1"/>
  <c r="Q68" i="1"/>
  <c r="W69" i="1"/>
  <c r="AD69" i="1" s="1"/>
  <c r="AH69" i="1" s="1"/>
  <c r="V69" i="1"/>
  <c r="AB69" i="1"/>
  <c r="AI69" i="1" s="1"/>
  <c r="AA69" i="1"/>
  <c r="L8" i="1"/>
  <c r="Q8" i="1"/>
  <c r="O9" i="1"/>
  <c r="S9" i="1" s="1"/>
  <c r="L10" i="1"/>
  <c r="Q10" i="1"/>
  <c r="O11" i="1"/>
  <c r="S11" i="1" s="1"/>
  <c r="L12" i="1"/>
  <c r="L14" i="1"/>
  <c r="G64" i="1"/>
  <c r="G65" i="1"/>
  <c r="G66" i="1"/>
  <c r="G67" i="1"/>
  <c r="G68" i="1"/>
  <c r="G69" i="1"/>
  <c r="G70" i="1"/>
  <c r="O8" i="1"/>
  <c r="S8" i="1" s="1"/>
  <c r="O10" i="1"/>
  <c r="S10" i="1" s="1"/>
  <c r="M11" i="1"/>
  <c r="T11" i="1" s="1"/>
  <c r="X11" i="1" s="1"/>
  <c r="R11" i="1"/>
  <c r="Y11" i="1" s="1"/>
  <c r="AC11" i="1" s="1"/>
  <c r="Q70" i="1"/>
  <c r="R70" i="1"/>
  <c r="Y70" i="1" s="1"/>
  <c r="AC70" i="1" s="1"/>
  <c r="O12" i="1"/>
  <c r="S12" i="1" s="1"/>
  <c r="M70" i="1"/>
  <c r="T70" i="1" s="1"/>
  <c r="X70" i="1" s="1"/>
  <c r="AG5" i="2"/>
  <c r="AE5" i="2"/>
  <c r="AC5" i="2"/>
  <c r="AA5" i="2"/>
  <c r="Y5" i="2"/>
  <c r="W5" i="2"/>
  <c r="U5" i="2"/>
  <c r="S5" i="2"/>
  <c r="Q5" i="2"/>
  <c r="O5" i="2"/>
  <c r="M5" i="2"/>
  <c r="K5" i="2"/>
  <c r="I5" i="2"/>
  <c r="G5" i="2"/>
  <c r="E5" i="2"/>
  <c r="C5" i="2"/>
  <c r="F5" i="2"/>
  <c r="J5" i="2"/>
  <c r="N5" i="2"/>
  <c r="R5" i="2"/>
  <c r="V5" i="2"/>
  <c r="Z5" i="2"/>
  <c r="AD5" i="2"/>
  <c r="AA70" i="1" l="1"/>
  <c r="AB70" i="1"/>
  <c r="AI70" i="1" s="1"/>
  <c r="AF70" i="1"/>
  <c r="AG70" i="1"/>
  <c r="AA11" i="1"/>
  <c r="AB11" i="1"/>
  <c r="AI11" i="1" s="1"/>
  <c r="W8" i="1"/>
  <c r="V8" i="1"/>
  <c r="V11" i="1"/>
  <c r="W11" i="1"/>
  <c r="AK70" i="1"/>
  <c r="AF9" i="1"/>
  <c r="AG9" i="1"/>
  <c r="AB8" i="1"/>
  <c r="AI8" i="1" s="1"/>
  <c r="AA8" i="1"/>
  <c r="W12" i="1"/>
  <c r="V12" i="1"/>
  <c r="AF11" i="1"/>
  <c r="AG11" i="1"/>
  <c r="W10" i="1"/>
  <c r="V10" i="1"/>
  <c r="V9" i="1"/>
  <c r="W9" i="1"/>
  <c r="AK69" i="1"/>
  <c r="AG68" i="1"/>
  <c r="AF68" i="1"/>
  <c r="AK67" i="1"/>
  <c r="AG66" i="1"/>
  <c r="AF66" i="1"/>
  <c r="AK65" i="1"/>
  <c r="AG64" i="1"/>
  <c r="AF64" i="1"/>
  <c r="AG69" i="1"/>
  <c r="AF69" i="1"/>
  <c r="AK68" i="1"/>
  <c r="AG67" i="1"/>
  <c r="AF67" i="1"/>
  <c r="AK66" i="1"/>
  <c r="AG65" i="1"/>
  <c r="AF65" i="1"/>
  <c r="AB10" i="1"/>
  <c r="AI10" i="1" s="1"/>
  <c r="AA10" i="1"/>
  <c r="H33" i="1"/>
  <c r="M33" i="1" s="1"/>
  <c r="R33" i="1" s="1"/>
  <c r="W33" i="1" s="1"/>
  <c r="AB33" i="1" s="1"/>
  <c r="AG33" i="1" s="1"/>
  <c r="C47" i="1"/>
  <c r="C45" i="1" s="1"/>
  <c r="AD9" i="1" l="1"/>
  <c r="AH9" i="1" s="1"/>
  <c r="AK9" i="1" s="1"/>
  <c r="AD10" i="1"/>
  <c r="AH10" i="1" s="1"/>
  <c r="AK10" i="1" s="1"/>
  <c r="AD12" i="1"/>
  <c r="AH12" i="1" s="1"/>
  <c r="AK12" i="1" s="1"/>
  <c r="AD11" i="1"/>
  <c r="AH11" i="1" s="1"/>
  <c r="H47" i="1"/>
  <c r="M47" i="1" s="1"/>
  <c r="R47" i="1" s="1"/>
  <c r="W47" i="1" s="1"/>
  <c r="AB47" i="1" s="1"/>
  <c r="AG47" i="1" s="1"/>
  <c r="C61" i="1" s="1"/>
  <c r="C59" i="1" s="1"/>
  <c r="AD8" i="1"/>
  <c r="AH8" i="1" s="1"/>
  <c r="AK8" i="1" s="1"/>
  <c r="H61" i="1" l="1"/>
  <c r="M61" i="1" s="1"/>
  <c r="R61" i="1" s="1"/>
  <c r="W61" i="1" s="1"/>
  <c r="AB61" i="1" s="1"/>
  <c r="AG61" i="1" s="1"/>
  <c r="AK11" i="1"/>
</calcChain>
</file>

<file path=xl/comments1.xml><?xml version="1.0" encoding="utf-8"?>
<comments xmlns="http://schemas.openxmlformats.org/spreadsheetml/2006/main">
  <authors>
    <author>AIM</author>
  </authors>
  <commentList>
    <comment ref="AD9" authorId="0" shapeId="0">
      <text>
        <r>
          <rPr>
            <b/>
            <sz val="9"/>
            <color indexed="81"/>
            <rFont val="Tahoma"/>
            <family val="2"/>
          </rPr>
          <t>ST:</t>
        </r>
        <r>
          <rPr>
            <sz val="9"/>
            <color indexed="81"/>
            <rFont val="Tahoma"/>
            <family val="2"/>
          </rPr>
          <t xml:space="preserve">
I'd like to change the colour to white to show leaves,</t>
        </r>
      </text>
    </comment>
  </commentList>
</comments>
</file>

<file path=xl/comments2.xml><?xml version="1.0" encoding="utf-8"?>
<comments xmlns="http://schemas.openxmlformats.org/spreadsheetml/2006/main">
  <authors>
    <author>AIM</author>
  </authors>
  <commentList>
    <comment ref="S10" authorId="0" shapeId="0">
      <text>
        <r>
          <rPr>
            <b/>
            <sz val="9"/>
            <color indexed="81"/>
            <rFont val="Tahoma"/>
            <family val="2"/>
          </rPr>
          <t>ST :
Still trouble here : I'd like to count only 3 as night worked hours here and keep 11 as worked hours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<sst xmlns="http://schemas.openxmlformats.org/spreadsheetml/2006/main" count="67" uniqueCount="32">
  <si>
    <t xml:space="preserve"> </t>
  </si>
  <si>
    <t>agent1</t>
  </si>
  <si>
    <t>X</t>
  </si>
  <si>
    <t>agent2</t>
  </si>
  <si>
    <t>agent3</t>
  </si>
  <si>
    <t>agent4</t>
  </si>
  <si>
    <t xml:space="preserve">  </t>
  </si>
  <si>
    <t>N°matr.</t>
  </si>
  <si>
    <t>TOTAL</t>
  </si>
  <si>
    <t>blok 1</t>
  </si>
  <si>
    <t>blok 2</t>
  </si>
  <si>
    <t>blok 3</t>
  </si>
  <si>
    <t>blok 4</t>
  </si>
  <si>
    <t>blok 5</t>
  </si>
  <si>
    <t>x</t>
  </si>
  <si>
    <t>nbre de jours</t>
  </si>
  <si>
    <t>agent 1</t>
  </si>
  <si>
    <t>Tableau de service</t>
  </si>
  <si>
    <t>Mois</t>
  </si>
  <si>
    <t>debut</t>
  </si>
  <si>
    <t>fin</t>
  </si>
  <si>
    <t>Premier quart au 1er lundi la première semaine</t>
  </si>
  <si>
    <t>Nbre de quarts</t>
  </si>
  <si>
    <t>Jours fériés</t>
  </si>
  <si>
    <t>Heure travaillé</t>
  </si>
  <si>
    <t>Heure de nuit</t>
  </si>
  <si>
    <t>heure sup</t>
  </si>
  <si>
    <t>Jours féries</t>
  </si>
  <si>
    <t>Agents</t>
  </si>
  <si>
    <t>depart</t>
  </si>
  <si>
    <t>retour</t>
  </si>
  <si>
    <t>Liste des agents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</si>
</sst>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64" formatCode="mmm\ yyyy"/>
    <numFmt numFmtId="165" formatCode="dddd\ dd\ mmmm\ yyyy"/>
    <numFmt numFmtId="166" formatCode="dddd\ dd"/>
    <numFmt numFmtId="167" formatCode="hh"/>
    <numFmt numFmtId="168" formatCode="_ * #,##0.00_ ;_ * \-#,##0.00_ ;_ * &quot;-&quot;??_ ;_ @_ "/>
    <numFmt numFmtId="169" formatCode="_ * #,##0_ ;_ * \-#,##0_ ;_ * &quot;-&quot;??_ ;_ @_ "/>
    <numFmt numFmtId="170" formatCode="[hh]"/>
    <numFmt numFmtId="171" formatCode="[$-40C]mmm\-yy"/>
    <numFmt numFmtId="172" formatCode="dd"/>
  </numFmts>
  <fonts count="28">
    <font>
      <sz val="11"/>
      <name val="Calibri"/>
    </font>
    <font>
      <sz val="10"/>
      <name val="Arial"/>
      <family val="2"/>
    </font>
    <font>
      <u/>
      <sz val="20"/>
      <name val="Arial"/>
      <family val="2"/>
    </font>
    <font>
      <b/>
      <sz val="11"/>
      <name val="Arial Narrow"/>
      <family val="2"/>
    </font>
    <font>
      <sz val="12"/>
      <name val="Arial"/>
      <family val="2"/>
    </font>
    <font>
      <sz val="11"/>
      <color rgb="FF000000"/>
      <name val="Calibri"/>
      <family val="2"/>
    </font>
    <font>
      <sz val="11"/>
      <name val="Arial"/>
      <family val="2"/>
    </font>
    <font>
      <sz val="11"/>
      <name val="Calibri"/>
      <family val="2"/>
    </font>
    <font>
      <sz val="11"/>
      <color rgb="FFFF0000"/>
      <name val="Calibri"/>
      <family val="2"/>
    </font>
    <font>
      <b/>
      <sz val="11"/>
      <color indexed="8"/>
      <name val="Calibri"/>
      <family val="2"/>
    </font>
    <font>
      <b/>
      <sz val="14"/>
      <name val="Arial Narrow"/>
      <family val="2"/>
    </font>
    <font>
      <sz val="10"/>
      <name val="Arial Narrow"/>
      <family val="2"/>
    </font>
    <font>
      <b/>
      <i/>
      <sz val="12"/>
      <name val="Arial Narrow"/>
      <family val="2"/>
    </font>
    <font>
      <sz val="10"/>
      <color rgb="FFFF0000"/>
      <name val="Arial Narrow"/>
      <family val="2"/>
    </font>
    <font>
      <b/>
      <sz val="10"/>
      <name val="Arial Narrow"/>
      <family val="2"/>
    </font>
    <font>
      <b/>
      <sz val="12"/>
      <name val="Arial Narrow"/>
      <family val="2"/>
    </font>
    <font>
      <b/>
      <sz val="9"/>
      <name val="Arial Narrow"/>
      <family val="2"/>
    </font>
    <font>
      <sz val="9"/>
      <name val="Arial Narrow"/>
      <family val="2"/>
    </font>
    <font>
      <sz val="9"/>
      <name val="Arial"/>
      <family val="2"/>
    </font>
    <font>
      <b/>
      <sz val="9"/>
      <name val="Arial"/>
      <family val="2"/>
    </font>
    <font>
      <sz val="10"/>
      <color rgb="FF000000"/>
      <name val="Segoe UI"/>
      <family val="2"/>
    </font>
    <font>
      <b/>
      <sz val="11"/>
      <color rgb="FF000000"/>
      <name val="Calibri"/>
      <family val="2"/>
    </font>
    <font>
      <sz val="11"/>
      <name val="Calibri"/>
      <family val="2"/>
    </font>
    <font>
      <sz val="11"/>
      <name val="Arial"/>
      <family val="2"/>
    </font>
    <font>
      <sz val="11"/>
      <color rgb="FF000000"/>
      <name val="Arial"/>
      <family val="2"/>
    </font>
    <font>
      <sz val="11"/>
      <name val="Calibri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7F7F7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9DC3E5"/>
      </left>
      <right/>
      <top style="thin">
        <color rgb="FF9DC3E5"/>
      </top>
      <bottom style="thin">
        <color rgb="FF9DC3E5"/>
      </bottom>
      <diagonal/>
    </border>
    <border>
      <left/>
      <right/>
      <top style="thin">
        <color rgb="FF9DC3E5"/>
      </top>
      <bottom style="thin">
        <color rgb="FF9DC3E5"/>
      </bottom>
      <diagonal/>
    </border>
  </borders>
  <cellStyleXfs count="3">
    <xf numFmtId="0" fontId="0" fillId="0" borderId="0">
      <alignment vertical="center"/>
    </xf>
    <xf numFmtId="0" fontId="1" fillId="0" borderId="0">
      <protection locked="0"/>
    </xf>
    <xf numFmtId="168" fontId="25" fillId="0" borderId="0">
      <alignment vertical="top"/>
      <protection locked="0"/>
    </xf>
  </cellStyleXfs>
  <cellXfs count="82">
    <xf numFmtId="0" fontId="0" fillId="0" borderId="0" xfId="0">
      <alignment vertical="center"/>
    </xf>
    <xf numFmtId="14" fontId="1" fillId="0" borderId="0" xfId="0" applyNumberFormat="1" applyFont="1" applyAlignment="1"/>
    <xf numFmtId="0" fontId="1" fillId="0" borderId="0" xfId="0" applyFont="1" applyAlignment="1"/>
    <xf numFmtId="0" fontId="2" fillId="0" borderId="0" xfId="0" applyFont="1" applyAlignment="1"/>
    <xf numFmtId="0" fontId="3" fillId="2" borderId="0" xfId="1" applyFont="1" applyFill="1" applyAlignment="1" applyProtection="1">
      <alignment horizontal="center"/>
    </xf>
    <xf numFmtId="20" fontId="1" fillId="0" borderId="0" xfId="0" applyNumberFormat="1" applyFont="1" applyAlignment="1"/>
    <xf numFmtId="165" fontId="1" fillId="0" borderId="0" xfId="0" applyNumberFormat="1" applyFont="1" applyAlignment="1"/>
    <xf numFmtId="0" fontId="4" fillId="0" borderId="0" xfId="0" applyFont="1" applyAlignment="1"/>
    <xf numFmtId="166" fontId="5" fillId="0" borderId="0" xfId="0" applyNumberFormat="1" applyFont="1" applyAlignment="1"/>
    <xf numFmtId="164" fontId="4" fillId="0" borderId="0" xfId="0" applyNumberFormat="1" applyFont="1" applyAlignment="1"/>
    <xf numFmtId="0" fontId="6" fillId="0" borderId="0" xfId="0" applyFont="1" applyAlignment="1"/>
    <xf numFmtId="0" fontId="6" fillId="0" borderId="4" xfId="0" applyFont="1" applyBorder="1" applyAlignment="1">
      <alignment horizontal="center"/>
    </xf>
    <xf numFmtId="167" fontId="6" fillId="3" borderId="4" xfId="0" applyNumberFormat="1" applyFont="1" applyFill="1" applyBorder="1" applyAlignment="1">
      <alignment horizontal="center"/>
    </xf>
    <xf numFmtId="0" fontId="6" fillId="3" borderId="4" xfId="0" applyFont="1" applyFill="1" applyBorder="1" applyAlignment="1">
      <alignment horizontal="center"/>
    </xf>
    <xf numFmtId="0" fontId="6" fillId="0" borderId="4" xfId="0" applyFont="1" applyBorder="1" applyAlignment="1"/>
    <xf numFmtId="0" fontId="6" fillId="0" borderId="4" xfId="0" applyFont="1" applyFill="1" applyBorder="1" applyAlignment="1"/>
    <xf numFmtId="0" fontId="6" fillId="3" borderId="4" xfId="0" applyFont="1" applyFill="1" applyBorder="1" applyAlignment="1"/>
    <xf numFmtId="169" fontId="1" fillId="0" borderId="0" xfId="2" applyNumberFormat="1" applyFont="1" applyAlignment="1" applyProtection="1"/>
    <xf numFmtId="0" fontId="6" fillId="0" borderId="0" xfId="0" applyFont="1" applyFill="1" applyBorder="1" applyAlignment="1">
      <alignment horizontal="center"/>
    </xf>
    <xf numFmtId="170" fontId="7" fillId="0" borderId="0" xfId="0" applyNumberFormat="1" applyFont="1">
      <alignment vertical="center"/>
    </xf>
    <xf numFmtId="169" fontId="7" fillId="0" borderId="0" xfId="2" applyNumberFormat="1" applyFont="1" applyAlignment="1" applyProtection="1">
      <alignment vertical="center"/>
    </xf>
    <xf numFmtId="0" fontId="8" fillId="0" borderId="0" xfId="0" applyFont="1" applyAlignment="1"/>
    <xf numFmtId="0" fontId="8" fillId="0" borderId="0" xfId="0" applyFont="1">
      <alignment vertical="center"/>
    </xf>
    <xf numFmtId="0" fontId="9" fillId="0" borderId="0" xfId="0" applyFont="1" applyAlignment="1"/>
    <xf numFmtId="0" fontId="10" fillId="2" borderId="0" xfId="1" applyFont="1" applyFill="1" applyAlignment="1" applyProtection="1"/>
    <xf numFmtId="0" fontId="11" fillId="2" borderId="0" xfId="1" applyFont="1" applyFill="1" applyAlignment="1" applyProtection="1"/>
    <xf numFmtId="0" fontId="12" fillId="2" borderId="0" xfId="1" applyFont="1" applyFill="1" applyAlignment="1" applyProtection="1"/>
    <xf numFmtId="0" fontId="13" fillId="2" borderId="0" xfId="1" applyFont="1" applyFill="1" applyAlignment="1" applyProtection="1"/>
    <xf numFmtId="0" fontId="3" fillId="2" borderId="0" xfId="1" applyFont="1" applyFill="1" applyAlignment="1" applyProtection="1"/>
    <xf numFmtId="0" fontId="1" fillId="0" borderId="0" xfId="1" applyAlignment="1" applyProtection="1"/>
    <xf numFmtId="0" fontId="14" fillId="0" borderId="0" xfId="1" applyFont="1" applyFill="1" applyBorder="1" applyAlignment="1" applyProtection="1"/>
    <xf numFmtId="0" fontId="14" fillId="2" borderId="0" xfId="1" applyFont="1" applyFill="1" applyAlignment="1" applyProtection="1"/>
    <xf numFmtId="0" fontId="15" fillId="2" borderId="0" xfId="1" applyFont="1" applyFill="1" applyAlignment="1" applyProtection="1"/>
    <xf numFmtId="0" fontId="13" fillId="2" borderId="0" xfId="1" applyFont="1" applyFill="1" applyBorder="1" applyAlignment="1" applyProtection="1"/>
    <xf numFmtId="0" fontId="11" fillId="2" borderId="0" xfId="1" applyFont="1" applyFill="1" applyBorder="1" applyAlignment="1" applyProtection="1"/>
    <xf numFmtId="0" fontId="11" fillId="0" borderId="0" xfId="1" applyFont="1" applyFill="1" applyBorder="1" applyAlignment="1" applyProtection="1"/>
    <xf numFmtId="171" fontId="3" fillId="2" borderId="0" xfId="1" applyNumberFormat="1" applyFont="1" applyFill="1" applyAlignment="1" applyProtection="1"/>
    <xf numFmtId="0" fontId="16" fillId="0" borderId="5" xfId="1" applyFont="1" applyFill="1" applyBorder="1" applyAlignment="1" applyProtection="1">
      <alignment horizontal="center"/>
    </xf>
    <xf numFmtId="0" fontId="16" fillId="0" borderId="6" xfId="1" applyFont="1" applyFill="1" applyBorder="1" applyAlignment="1" applyProtection="1">
      <alignment horizontal="center"/>
    </xf>
    <xf numFmtId="172" fontId="16" fillId="0" borderId="7" xfId="1" applyNumberFormat="1" applyFont="1" applyFill="1" applyBorder="1" applyAlignment="1" applyProtection="1">
      <alignment horizontal="center"/>
    </xf>
    <xf numFmtId="0" fontId="16" fillId="0" borderId="8" xfId="1" applyFont="1" applyFill="1" applyBorder="1" applyAlignment="1" applyProtection="1">
      <alignment horizontal="center"/>
    </xf>
    <xf numFmtId="0" fontId="16" fillId="0" borderId="9" xfId="1" applyFont="1" applyFill="1" applyBorder="1" applyAlignment="1" applyProtection="1"/>
    <xf numFmtId="0" fontId="17" fillId="0" borderId="10" xfId="1" applyFont="1" applyFill="1" applyBorder="1" applyAlignment="1" applyProtection="1"/>
    <xf numFmtId="0" fontId="17" fillId="0" borderId="11" xfId="1" applyFont="1" applyFill="1" applyBorder="1" applyAlignment="1" applyProtection="1"/>
    <xf numFmtId="0" fontId="16" fillId="0" borderId="12" xfId="1" applyFont="1" applyFill="1" applyBorder="1" applyAlignment="1" applyProtection="1"/>
    <xf numFmtId="0" fontId="16" fillId="0" borderId="13" xfId="1" applyFont="1" applyFill="1" applyBorder="1" applyAlignment="1" applyProtection="1"/>
    <xf numFmtId="0" fontId="17" fillId="0" borderId="14" xfId="1" applyFont="1" applyFill="1" applyBorder="1" applyAlignment="1" applyProtection="1"/>
    <xf numFmtId="0" fontId="17" fillId="0" borderId="3" xfId="1" applyFont="1" applyFill="1" applyBorder="1" applyAlignment="1" applyProtection="1"/>
    <xf numFmtId="0" fontId="16" fillId="0" borderId="15" xfId="1" applyFont="1" applyFill="1" applyBorder="1" applyAlignment="1" applyProtection="1"/>
    <xf numFmtId="0" fontId="5" fillId="0" borderId="0" xfId="0" applyFont="1" applyAlignment="1"/>
    <xf numFmtId="3" fontId="16" fillId="0" borderId="2" xfId="1" applyNumberFormat="1" applyFont="1" applyFill="1" applyBorder="1" applyAlignment="1" applyProtection="1"/>
    <xf numFmtId="0" fontId="17" fillId="0" borderId="2" xfId="1" applyFont="1" applyFill="1" applyBorder="1" applyAlignment="1" applyProtection="1"/>
    <xf numFmtId="0" fontId="16" fillId="0" borderId="2" xfId="1" applyFont="1" applyFill="1" applyBorder="1" applyAlignment="1" applyProtection="1"/>
    <xf numFmtId="0" fontId="17" fillId="0" borderId="13" xfId="1" applyFont="1" applyFill="1" applyBorder="1" applyAlignment="1" applyProtection="1"/>
    <xf numFmtId="170" fontId="18" fillId="0" borderId="3" xfId="1" applyNumberFormat="1" applyFont="1" applyFill="1" applyBorder="1" applyAlignment="1" applyProtection="1"/>
    <xf numFmtId="170" fontId="19" fillId="0" borderId="16" xfId="1" applyNumberFormat="1" applyFont="1" applyFill="1" applyBorder="1" applyAlignment="1" applyProtection="1"/>
    <xf numFmtId="0" fontId="20" fillId="0" borderId="0" xfId="0" applyFont="1">
      <alignment vertical="center"/>
    </xf>
    <xf numFmtId="14" fontId="7" fillId="0" borderId="0" xfId="0" applyNumberFormat="1" applyFont="1">
      <alignment vertical="center"/>
    </xf>
    <xf numFmtId="0" fontId="21" fillId="0" borderId="0" xfId="0" applyFont="1" applyFill="1" applyAlignment="1"/>
    <xf numFmtId="0" fontId="22" fillId="0" borderId="0" xfId="0" applyFont="1" applyFill="1" applyAlignment="1"/>
    <xf numFmtId="14" fontId="7" fillId="0" borderId="0" xfId="0" applyNumberFormat="1" applyFont="1" applyFill="1" applyAlignment="1"/>
    <xf numFmtId="0" fontId="7" fillId="0" borderId="0" xfId="0" applyFont="1" applyFill="1">
      <alignment vertical="center"/>
    </xf>
    <xf numFmtId="0" fontId="7" fillId="0" borderId="0" xfId="0" applyNumberFormat="1" applyFont="1" applyFill="1">
      <alignment vertical="center"/>
    </xf>
    <xf numFmtId="0" fontId="23" fillId="0" borderId="0" xfId="0" applyFont="1" applyFill="1">
      <alignment vertical="center"/>
    </xf>
    <xf numFmtId="0" fontId="6" fillId="0" borderId="0" xfId="0" applyFont="1" applyFill="1">
      <alignment vertical="center"/>
    </xf>
    <xf numFmtId="167" fontId="24" fillId="0" borderId="17" xfId="0" applyNumberFormat="1" applyFont="1" applyFill="1" applyBorder="1" applyAlignment="1">
      <alignment horizontal="center" vertical="center"/>
    </xf>
    <xf numFmtId="167" fontId="24" fillId="0" borderId="18" xfId="0" applyNumberFormat="1" applyFont="1" applyFill="1" applyBorder="1" applyAlignment="1">
      <alignment horizontal="center" vertical="center"/>
    </xf>
    <xf numFmtId="0" fontId="7" fillId="0" borderId="0" xfId="0" applyFont="1">
      <alignment vertical="center"/>
    </xf>
    <xf numFmtId="0" fontId="0" fillId="0" borderId="4" xfId="0" applyBorder="1">
      <alignment vertical="center"/>
    </xf>
    <xf numFmtId="0" fontId="7" fillId="0" borderId="4" xfId="0" applyFont="1" applyBorder="1">
      <alignment vertical="center"/>
    </xf>
    <xf numFmtId="20" fontId="7" fillId="0" borderId="4" xfId="0" applyNumberFormat="1" applyFont="1" applyBorder="1">
      <alignment vertical="center"/>
    </xf>
    <xf numFmtId="20" fontId="0" fillId="0" borderId="4" xfId="0" applyNumberFormat="1" applyBorder="1">
      <alignment vertical="center"/>
    </xf>
    <xf numFmtId="0" fontId="7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166" fontId="6" fillId="0" borderId="1" xfId="0" applyNumberFormat="1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4" fillId="0" borderId="0" xfId="0" applyFont="1" applyAlignment="1">
      <alignment horizontal="center"/>
    </xf>
    <xf numFmtId="166" fontId="6" fillId="0" borderId="2" xfId="0" applyNumberFormat="1" applyFont="1" applyBorder="1" applyAlignment="1">
      <alignment horizontal="center"/>
    </xf>
    <xf numFmtId="166" fontId="6" fillId="0" borderId="3" xfId="0" applyNumberFormat="1" applyFont="1" applyBorder="1" applyAlignment="1">
      <alignment horizontal="center"/>
    </xf>
    <xf numFmtId="0" fontId="3" fillId="2" borderId="0" xfId="1" applyFont="1" applyFill="1" applyAlignment="1" applyProtection="1">
      <alignment horizontal="center"/>
    </xf>
    <xf numFmtId="164" fontId="3" fillId="2" borderId="0" xfId="1" applyNumberFormat="1" applyFont="1" applyFill="1" applyAlignment="1" applyProtection="1">
      <alignment horizontal="center"/>
    </xf>
  </cellXfs>
  <cellStyles count="3">
    <cellStyle name="Milliers" xfId="2" builtinId="3"/>
    <cellStyle name="Normal" xfId="0" builtinId="0"/>
    <cellStyle name="Normal 2" xfId="1"/>
  </cellStyles>
  <dxfs count="32">
    <dxf>
      <font>
        <sz val="11"/>
        <color rgb="FFFF0000"/>
      </font>
    </dxf>
    <dxf>
      <font>
        <sz val="11"/>
        <color rgb="FFFFC000"/>
      </font>
      <fill>
        <patternFill>
          <bgColor rgb="FFFFC000"/>
        </patternFill>
      </fill>
    </dxf>
    <dxf>
      <font>
        <sz val="11"/>
        <color rgb="FFFFC000"/>
      </font>
      <fill>
        <patternFill>
          <bgColor rgb="FFFFC000"/>
        </patternFill>
      </fill>
    </dxf>
    <dxf>
      <font>
        <sz val="11"/>
        <color rgb="FFFFC000"/>
      </font>
      <fill>
        <patternFill>
          <bgColor rgb="FFFFC000"/>
        </patternFill>
      </fill>
    </dxf>
    <dxf>
      <font>
        <sz val="11"/>
        <color rgb="FFFFC000"/>
      </font>
      <fill>
        <patternFill>
          <bgColor rgb="FFFFC000"/>
        </patternFill>
      </fill>
    </dxf>
    <dxf>
      <font>
        <sz val="11"/>
        <color rgb="FFFFC000"/>
      </font>
      <fill>
        <patternFill>
          <bgColor rgb="FFFFC000"/>
        </patternFill>
      </fill>
    </dxf>
    <dxf>
      <font>
        <sz val="11"/>
        <color rgb="FFFFC000"/>
      </font>
      <fill>
        <patternFill>
          <bgColor rgb="FFFFC000"/>
        </patternFill>
      </fill>
    </dxf>
    <dxf>
      <font>
        <sz val="11"/>
        <color rgb="FFFFC000"/>
      </font>
      <fill>
        <patternFill>
          <bgColor rgb="FFFFC000"/>
        </patternFill>
      </fill>
    </dxf>
    <dxf>
      <font>
        <sz val="11"/>
        <color rgb="FFFFC000"/>
      </font>
      <fill>
        <patternFill>
          <bgColor rgb="FFFFC000"/>
        </patternFill>
      </fill>
    </dxf>
    <dxf>
      <font>
        <sz val="11"/>
        <color rgb="FFFFC000"/>
      </font>
      <fill>
        <patternFill>
          <bgColor rgb="FFFFC000"/>
        </patternFill>
      </fill>
    </dxf>
    <dxf>
      <font>
        <sz val="11"/>
        <color rgb="FFFFC000"/>
      </font>
      <fill>
        <patternFill>
          <bgColor rgb="FFFFC000"/>
        </patternFill>
      </fill>
    </dxf>
    <dxf>
      <font>
        <sz val="11"/>
        <color rgb="FFFFC000"/>
      </font>
      <fill>
        <patternFill>
          <bgColor rgb="FFFFC000"/>
        </patternFill>
      </fill>
    </dxf>
    <dxf>
      <font>
        <sz val="11"/>
        <color rgb="FFFFC000"/>
      </font>
      <fill>
        <patternFill>
          <bgColor rgb="FFFFC000"/>
        </patternFill>
      </fill>
    </dxf>
    <dxf>
      <font>
        <sz val="11"/>
        <color rgb="FFFFC000"/>
      </font>
      <fill>
        <patternFill>
          <bgColor rgb="FFFFC000"/>
        </patternFill>
      </fill>
    </dxf>
    <dxf>
      <font>
        <sz val="11"/>
        <color rgb="FFFFC000"/>
      </font>
      <fill>
        <patternFill>
          <bgColor rgb="FFFFC000"/>
        </patternFill>
      </fill>
    </dxf>
    <dxf>
      <font>
        <sz val="11"/>
        <color rgb="FFFFC000"/>
      </font>
      <fill>
        <patternFill>
          <bgColor rgb="FFFFC000"/>
        </patternFill>
      </fill>
    </dxf>
    <dxf>
      <font>
        <sz val="11"/>
        <color rgb="FFFFC000"/>
      </font>
      <fill>
        <patternFill>
          <bgColor rgb="FFFFC000"/>
        </patternFill>
      </fill>
    </dxf>
    <dxf>
      <font>
        <sz val="11"/>
        <color rgb="FFFFC000"/>
      </font>
      <fill>
        <patternFill>
          <bgColor rgb="FFFFC000"/>
        </patternFill>
      </fill>
    </dxf>
    <dxf>
      <font>
        <sz val="11"/>
        <color rgb="FFFFC000"/>
      </font>
      <fill>
        <patternFill>
          <bgColor rgb="FFFFC000"/>
        </patternFill>
      </fill>
    </dxf>
    <dxf>
      <font>
        <sz val="11"/>
        <color rgb="FFFFC000"/>
      </font>
      <fill>
        <patternFill>
          <bgColor rgb="FFFFC000"/>
        </patternFill>
      </fill>
    </dxf>
    <dxf>
      <font>
        <sz val="11"/>
        <color rgb="FFFFC000"/>
      </font>
      <fill>
        <patternFill>
          <bgColor rgb="FFFFC000"/>
        </patternFill>
      </fill>
    </dxf>
    <dxf>
      <font>
        <sz val="11"/>
        <color rgb="FFFFC000"/>
      </font>
      <fill>
        <patternFill>
          <bgColor rgb="FFFFC000"/>
        </patternFill>
      </fill>
    </dxf>
    <dxf>
      <font>
        <sz val="11"/>
        <color rgb="FFFFC000"/>
      </font>
      <fill>
        <patternFill>
          <bgColor rgb="FFFFC000"/>
        </patternFill>
      </fill>
    </dxf>
    <dxf>
      <font>
        <sz val="11"/>
        <color rgb="FFFFC000"/>
      </font>
      <fill>
        <patternFill>
          <bgColor rgb="FFFFC000"/>
        </patternFill>
      </fill>
    </dxf>
    <dxf>
      <font>
        <sz val="11"/>
        <color rgb="FFFFC000"/>
      </font>
      <fill>
        <patternFill>
          <bgColor rgb="FFFFC000"/>
        </patternFill>
      </fill>
    </dxf>
    <dxf>
      <font>
        <sz val="11"/>
        <color rgb="FFFFC000"/>
      </font>
      <fill>
        <patternFill>
          <bgColor rgb="FFFFC000"/>
        </patternFill>
      </fill>
    </dxf>
    <dxf>
      <font>
        <sz val="11"/>
        <color rgb="FFFFC000"/>
      </font>
      <fill>
        <patternFill>
          <bgColor rgb="FFFFC000"/>
        </patternFill>
      </fill>
    </dxf>
    <dxf>
      <font>
        <sz val="11"/>
        <color rgb="FFFFC000"/>
      </font>
      <fill>
        <patternFill>
          <bgColor rgb="FFFFC000"/>
        </patternFill>
      </fill>
    </dxf>
    <dxf>
      <font>
        <sz val="11"/>
        <color rgb="FFFFC000"/>
      </font>
      <fill>
        <patternFill>
          <bgColor rgb="FFFFC000"/>
        </patternFill>
      </fill>
    </dxf>
    <dxf>
      <font>
        <sz val="11"/>
        <color rgb="FFFFC000"/>
      </font>
      <fill>
        <patternFill>
          <bgColor rgb="FFFFC000"/>
        </patternFill>
      </fill>
    </dxf>
    <dxf>
      <font>
        <sz val="11"/>
        <color rgb="FFFFC000"/>
      </font>
      <fill>
        <patternFill>
          <bgColor rgb="FFFFC000"/>
        </patternFill>
      </fill>
    </dxf>
    <dxf>
      <font>
        <sz val="11"/>
        <color rgb="FFFFC000"/>
      </font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</a:ln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3:J15"/>
  <sheetViews>
    <sheetView tabSelected="1" workbookViewId="0">
      <selection activeCell="L10" sqref="L10"/>
    </sheetView>
  </sheetViews>
  <sheetFormatPr baseColWidth="10" defaultRowHeight="15"/>
  <sheetData>
    <row r="3" spans="2:10">
      <c r="B3" s="68"/>
      <c r="C3" s="68"/>
      <c r="D3" s="73" t="s">
        <v>21</v>
      </c>
      <c r="E3" s="73"/>
      <c r="F3" s="73"/>
      <c r="G3" s="72"/>
    </row>
    <row r="4" spans="2:10">
      <c r="B4" s="69" t="s">
        <v>31</v>
      </c>
      <c r="C4" s="68"/>
      <c r="D4" s="70">
        <v>4.8611111111111112E-3</v>
      </c>
      <c r="E4" s="71">
        <v>0.30138888888888887</v>
      </c>
      <c r="F4" s="71">
        <v>0.59722222222222221</v>
      </c>
      <c r="G4" s="71">
        <v>0.83333333333333337</v>
      </c>
      <c r="H4" s="73" t="s">
        <v>22</v>
      </c>
      <c r="I4" s="73"/>
      <c r="J4" s="68">
        <v>3</v>
      </c>
    </row>
    <row r="5" spans="2:10">
      <c r="B5" s="69" t="s">
        <v>16</v>
      </c>
      <c r="C5" s="68"/>
      <c r="D5" s="69" t="s">
        <v>14</v>
      </c>
      <c r="E5" s="68"/>
      <c r="F5" s="68"/>
      <c r="G5" s="68"/>
    </row>
    <row r="6" spans="2:10">
      <c r="B6" s="69" t="s">
        <v>3</v>
      </c>
      <c r="C6" s="68"/>
      <c r="D6" s="68"/>
      <c r="E6" s="69" t="s">
        <v>14</v>
      </c>
      <c r="F6" s="68"/>
      <c r="G6" s="68"/>
    </row>
    <row r="7" spans="2:10">
      <c r="B7" s="69"/>
      <c r="C7" s="68"/>
      <c r="D7" s="68"/>
      <c r="E7" s="68"/>
      <c r="F7" s="69" t="s">
        <v>14</v>
      </c>
      <c r="G7" s="68"/>
    </row>
    <row r="8" spans="2:10">
      <c r="B8" s="69"/>
      <c r="C8" s="68"/>
      <c r="D8" s="68"/>
      <c r="E8" s="68"/>
      <c r="F8" s="68"/>
      <c r="G8" s="69" t="s">
        <v>14</v>
      </c>
    </row>
    <row r="9" spans="2:10">
      <c r="B9" s="68"/>
      <c r="C9" s="68"/>
      <c r="D9" s="68"/>
      <c r="E9" s="68"/>
      <c r="F9" s="68"/>
      <c r="G9" s="68"/>
    </row>
    <row r="10" spans="2:10">
      <c r="B10" s="68"/>
      <c r="C10" s="68"/>
      <c r="D10" s="68"/>
      <c r="E10" s="68"/>
      <c r="F10" s="68"/>
      <c r="G10" s="68"/>
    </row>
    <row r="11" spans="2:10">
      <c r="B11" s="68"/>
      <c r="C11" s="68"/>
      <c r="D11" s="68"/>
      <c r="E11" s="68"/>
      <c r="F11" s="68"/>
      <c r="G11" s="68"/>
    </row>
    <row r="12" spans="2:10">
      <c r="B12" s="68"/>
      <c r="C12" s="68"/>
      <c r="D12" s="68"/>
      <c r="E12" s="68"/>
      <c r="F12" s="68"/>
      <c r="G12" s="68"/>
    </row>
    <row r="13" spans="2:10">
      <c r="B13" s="68"/>
      <c r="C13" s="68"/>
      <c r="D13" s="68"/>
      <c r="E13" s="68"/>
      <c r="F13" s="68"/>
      <c r="G13" s="68"/>
    </row>
    <row r="14" spans="2:10">
      <c r="B14" s="68"/>
      <c r="C14" s="68"/>
      <c r="D14" s="68"/>
      <c r="E14" s="68"/>
      <c r="F14" s="68"/>
      <c r="G14" s="68"/>
    </row>
    <row r="15" spans="2:10">
      <c r="B15" s="68"/>
      <c r="C15" s="68"/>
      <c r="D15" s="68"/>
      <c r="E15" s="68"/>
      <c r="F15" s="68"/>
      <c r="G15" s="68"/>
    </row>
  </sheetData>
  <mergeCells count="2">
    <mergeCell ref="D3:F3"/>
    <mergeCell ref="H4:I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AK70"/>
  <sheetViews>
    <sheetView showGridLines="0" zoomScale="90" workbookViewId="0">
      <selection activeCell="V76" sqref="V76"/>
    </sheetView>
  </sheetViews>
  <sheetFormatPr baseColWidth="10" defaultColWidth="9" defaultRowHeight="15"/>
  <cols>
    <col min="1" max="1" width="2.7109375" customWidth="1"/>
    <col min="2" max="2" width="20.7109375" customWidth="1"/>
    <col min="3" max="15" width="3.28515625" customWidth="1"/>
    <col min="16" max="16" width="3.5703125" customWidth="1"/>
    <col min="17" max="17" width="4" customWidth="1"/>
    <col min="18" max="37" width="3.28515625" customWidth="1"/>
    <col min="38" max="245" width="9.140625" customWidth="1"/>
  </cols>
  <sheetData>
    <row r="1" spans="1:37" ht="25.5">
      <c r="A1" s="1"/>
      <c r="B1" s="2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 t="s">
        <v>17</v>
      </c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80" t="s">
        <v>18</v>
      </c>
      <c r="AC1" s="80"/>
      <c r="AD1" s="80"/>
      <c r="AE1" s="81">
        <v>43101</v>
      </c>
      <c r="AF1" s="81"/>
      <c r="AG1" s="81"/>
      <c r="AH1" s="4"/>
      <c r="AI1" s="3"/>
      <c r="AJ1" s="3"/>
      <c r="AK1" s="3"/>
    </row>
    <row r="2" spans="1:37">
      <c r="A2" s="2"/>
      <c r="B2" s="2"/>
      <c r="C2" s="2"/>
      <c r="D2" s="5"/>
      <c r="E2" s="2"/>
      <c r="F2" s="5"/>
      <c r="G2" s="2"/>
      <c r="H2" s="6"/>
      <c r="I2" s="2"/>
      <c r="J2" s="2"/>
      <c r="K2" s="2"/>
      <c r="L2" s="2"/>
      <c r="M2" s="2" t="s">
        <v>0</v>
      </c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37" ht="15.75">
      <c r="A3" s="2"/>
      <c r="B3" s="7"/>
      <c r="H3" s="8"/>
      <c r="I3" s="7"/>
      <c r="J3" s="7"/>
      <c r="K3" s="7"/>
      <c r="L3" s="7"/>
      <c r="M3" s="7"/>
      <c r="N3" s="7"/>
      <c r="O3" s="7"/>
      <c r="P3" s="7"/>
      <c r="Q3" s="7" t="str">
        <f>"Semaine du "&amp;TEXT(AE1,"jj/mm")&amp;" au "&amp;TEXT(AG5,"jj/mm aaaa")</f>
        <v>Semaine du 01/01 au 07/01 2018</v>
      </c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</row>
    <row r="4" spans="1:37">
      <c r="A4" s="2"/>
      <c r="B4" s="7"/>
      <c r="C4" s="9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</row>
    <row r="5" spans="1:37">
      <c r="A5" s="2"/>
      <c r="B5" s="10"/>
      <c r="C5" s="74">
        <f>IF(AE1-WEEKDAY(AE1,2)+1&gt;=AE1,AE1-WEEKDAY(AE1,2)+1,"")</f>
        <v>43101</v>
      </c>
      <c r="D5" s="78"/>
      <c r="E5" s="78"/>
      <c r="F5" s="78"/>
      <c r="G5" s="79"/>
      <c r="H5" s="74">
        <f>IF(AE1-WEEKDAY(AE1,2)+2&gt;=AE1,AE1-WEEKDAY(AE1,2)+2,"")</f>
        <v>43102</v>
      </c>
      <c r="I5" s="78"/>
      <c r="J5" s="78"/>
      <c r="K5" s="78"/>
      <c r="L5" s="79"/>
      <c r="M5" s="74">
        <f>IF(AE1-WEEKDAY(AE1,2)+3&gt;=AE1,AE1-WEEKDAY(AE1,2)+3,"")</f>
        <v>43103</v>
      </c>
      <c r="N5" s="78"/>
      <c r="O5" s="78"/>
      <c r="P5" s="78"/>
      <c r="Q5" s="79"/>
      <c r="R5" s="74">
        <f>IF(AE1-WEEKDAY(AE1,2)+4&gt;=AE1,AE1-WEEKDAY(AE1,2)+4,"")</f>
        <v>43104</v>
      </c>
      <c r="S5" s="78"/>
      <c r="T5" s="78"/>
      <c r="U5" s="78"/>
      <c r="V5" s="79"/>
      <c r="W5" s="74">
        <f>IF(AE1-WEEKDAY(AE1,2)+5&gt;=AE1,AE1-WEEKDAY(AE1,2)+5,"")</f>
        <v>43105</v>
      </c>
      <c r="X5" s="78"/>
      <c r="Y5" s="78"/>
      <c r="Z5" s="78"/>
      <c r="AA5" s="79"/>
      <c r="AB5" s="74">
        <f>IF(AE1-WEEKDAY(AE1,2)+6&gt;=AE1,AE1-WEEKDAY(AE1,2)+6,"")</f>
        <v>43106</v>
      </c>
      <c r="AC5" s="78"/>
      <c r="AD5" s="78"/>
      <c r="AE5" s="78"/>
      <c r="AF5" s="79"/>
      <c r="AG5" s="74">
        <f>IF(AE1-WEEKDAY(AE1,2)+7&gt;=AE1,AE1-WEEKDAY(AE1,2)+7,"")</f>
        <v>43107</v>
      </c>
      <c r="AH5" s="75"/>
      <c r="AI5" s="75"/>
      <c r="AJ5" s="75"/>
      <c r="AK5" s="76"/>
    </row>
    <row r="6" spans="1:37">
      <c r="A6" s="2"/>
      <c r="B6" s="11" t="s">
        <v>19</v>
      </c>
      <c r="C6" s="12">
        <f>TOV!A2</f>
        <v>0</v>
      </c>
      <c r="D6" s="12">
        <f>TOV!B2</f>
        <v>0.25</v>
      </c>
      <c r="E6" s="12">
        <f>TOV!C2</f>
        <v>0.54166666666666663</v>
      </c>
      <c r="F6" s="12">
        <f>TOV!D2</f>
        <v>0.75</v>
      </c>
      <c r="G6" s="12">
        <f>TOV!E2</f>
        <v>0.83333333333333337</v>
      </c>
      <c r="H6" s="12">
        <f>C6</f>
        <v>0</v>
      </c>
      <c r="I6" s="12">
        <f t="shared" ref="I6:AK6" si="0">D6</f>
        <v>0.25</v>
      </c>
      <c r="J6" s="12">
        <f t="shared" si="0"/>
        <v>0.54166666666666663</v>
      </c>
      <c r="K6" s="12">
        <f t="shared" si="0"/>
        <v>0.75</v>
      </c>
      <c r="L6" s="12">
        <f t="shared" si="0"/>
        <v>0.83333333333333337</v>
      </c>
      <c r="M6" s="12">
        <f t="shared" si="0"/>
        <v>0</v>
      </c>
      <c r="N6" s="12">
        <f t="shared" si="0"/>
        <v>0.25</v>
      </c>
      <c r="O6" s="12">
        <f t="shared" si="0"/>
        <v>0.54166666666666663</v>
      </c>
      <c r="P6" s="12">
        <f t="shared" si="0"/>
        <v>0.75</v>
      </c>
      <c r="Q6" s="12">
        <f t="shared" si="0"/>
        <v>0.83333333333333337</v>
      </c>
      <c r="R6" s="12">
        <f t="shared" si="0"/>
        <v>0</v>
      </c>
      <c r="S6" s="12">
        <f t="shared" si="0"/>
        <v>0.25</v>
      </c>
      <c r="T6" s="12">
        <f t="shared" si="0"/>
        <v>0.54166666666666663</v>
      </c>
      <c r="U6" s="12">
        <f t="shared" si="0"/>
        <v>0.75</v>
      </c>
      <c r="V6" s="12">
        <f t="shared" si="0"/>
        <v>0.83333333333333337</v>
      </c>
      <c r="W6" s="12">
        <f t="shared" si="0"/>
        <v>0</v>
      </c>
      <c r="X6" s="12">
        <f t="shared" si="0"/>
        <v>0.25</v>
      </c>
      <c r="Y6" s="12">
        <f t="shared" si="0"/>
        <v>0.54166666666666663</v>
      </c>
      <c r="Z6" s="12">
        <f t="shared" si="0"/>
        <v>0.75</v>
      </c>
      <c r="AA6" s="12">
        <f t="shared" si="0"/>
        <v>0.83333333333333337</v>
      </c>
      <c r="AB6" s="12">
        <f t="shared" si="0"/>
        <v>0</v>
      </c>
      <c r="AC6" s="12">
        <f t="shared" si="0"/>
        <v>0.25</v>
      </c>
      <c r="AD6" s="12">
        <f t="shared" si="0"/>
        <v>0.54166666666666663</v>
      </c>
      <c r="AE6" s="12">
        <f t="shared" si="0"/>
        <v>0.75</v>
      </c>
      <c r="AF6" s="12">
        <f t="shared" si="0"/>
        <v>0.83333333333333337</v>
      </c>
      <c r="AG6" s="12">
        <f t="shared" si="0"/>
        <v>0</v>
      </c>
      <c r="AH6" s="12">
        <f t="shared" si="0"/>
        <v>0.25</v>
      </c>
      <c r="AI6" s="12">
        <f t="shared" si="0"/>
        <v>0.54166666666666663</v>
      </c>
      <c r="AJ6" s="12">
        <f t="shared" si="0"/>
        <v>0.75</v>
      </c>
      <c r="AK6" s="12">
        <f t="shared" si="0"/>
        <v>0.83333333333333337</v>
      </c>
    </row>
    <row r="7" spans="1:37">
      <c r="A7" s="2"/>
      <c r="B7" s="11" t="s">
        <v>20</v>
      </c>
      <c r="C7" s="12">
        <f>TOV!A3</f>
        <v>0.25</v>
      </c>
      <c r="D7" s="12">
        <f>TOV!B3</f>
        <v>0.54166666666666663</v>
      </c>
      <c r="E7" s="12">
        <f>TOV!C3</f>
        <v>0.75</v>
      </c>
      <c r="F7" s="12">
        <f>TOV!D3</f>
        <v>0.83333333333333337</v>
      </c>
      <c r="G7" s="12">
        <f>TOV!E3</f>
        <v>1</v>
      </c>
      <c r="H7" s="12">
        <f>C7</f>
        <v>0.25</v>
      </c>
      <c r="I7" s="12">
        <f t="shared" ref="I7" si="1">D7</f>
        <v>0.54166666666666663</v>
      </c>
      <c r="J7" s="12">
        <f t="shared" ref="J7" si="2">E7</f>
        <v>0.75</v>
      </c>
      <c r="K7" s="12">
        <f t="shared" ref="K7" si="3">F7</f>
        <v>0.83333333333333337</v>
      </c>
      <c r="L7" s="12">
        <f t="shared" ref="L7" si="4">G7</f>
        <v>1</v>
      </c>
      <c r="M7" s="12">
        <f t="shared" ref="M7" si="5">H7</f>
        <v>0.25</v>
      </c>
      <c r="N7" s="12">
        <f t="shared" ref="N7" si="6">I7</f>
        <v>0.54166666666666663</v>
      </c>
      <c r="O7" s="12">
        <f t="shared" ref="O7" si="7">J7</f>
        <v>0.75</v>
      </c>
      <c r="P7" s="12">
        <f t="shared" ref="P7" si="8">K7</f>
        <v>0.83333333333333337</v>
      </c>
      <c r="Q7" s="12">
        <f t="shared" ref="Q7" si="9">L7</f>
        <v>1</v>
      </c>
      <c r="R7" s="12">
        <f t="shared" ref="R7" si="10">M7</f>
        <v>0.25</v>
      </c>
      <c r="S7" s="12">
        <f t="shared" ref="S7" si="11">N7</f>
        <v>0.54166666666666663</v>
      </c>
      <c r="T7" s="12">
        <f t="shared" ref="T7" si="12">O7</f>
        <v>0.75</v>
      </c>
      <c r="U7" s="12">
        <f t="shared" ref="U7" si="13">P7</f>
        <v>0.83333333333333337</v>
      </c>
      <c r="V7" s="12">
        <f t="shared" ref="V7" si="14">Q7</f>
        <v>1</v>
      </c>
      <c r="W7" s="12">
        <f t="shared" ref="W7" si="15">R7</f>
        <v>0.25</v>
      </c>
      <c r="X7" s="12">
        <f t="shared" ref="X7" si="16">S7</f>
        <v>0.54166666666666663</v>
      </c>
      <c r="Y7" s="12">
        <f t="shared" ref="Y7" si="17">T7</f>
        <v>0.75</v>
      </c>
      <c r="Z7" s="12">
        <f t="shared" ref="Z7" si="18">U7</f>
        <v>0.83333333333333337</v>
      </c>
      <c r="AA7" s="12">
        <f t="shared" ref="AA7" si="19">V7</f>
        <v>1</v>
      </c>
      <c r="AB7" s="12">
        <f t="shared" ref="AB7" si="20">W7</f>
        <v>0.25</v>
      </c>
      <c r="AC7" s="12">
        <f t="shared" ref="AC7" si="21">X7</f>
        <v>0.54166666666666663</v>
      </c>
      <c r="AD7" s="12">
        <f t="shared" ref="AD7" si="22">Y7</f>
        <v>0.75</v>
      </c>
      <c r="AE7" s="12">
        <f t="shared" ref="AE7" si="23">Z7</f>
        <v>0.83333333333333337</v>
      </c>
      <c r="AF7" s="12">
        <f t="shared" ref="AF7" si="24">AA7</f>
        <v>1</v>
      </c>
      <c r="AG7" s="12">
        <f t="shared" ref="AG7" si="25">AB7</f>
        <v>0.25</v>
      </c>
      <c r="AH7" s="12">
        <f t="shared" ref="AH7" si="26">AC7</f>
        <v>0.54166666666666663</v>
      </c>
      <c r="AI7" s="12">
        <f t="shared" ref="AI7" si="27">AD7</f>
        <v>0.75</v>
      </c>
      <c r="AJ7" s="12">
        <f t="shared" ref="AJ7" si="28">AE7</f>
        <v>0.83333333333333337</v>
      </c>
      <c r="AK7" s="12">
        <f t="shared" ref="AK7" si="29">AF7</f>
        <v>1</v>
      </c>
    </row>
    <row r="8" spans="1:37">
      <c r="A8" s="2"/>
      <c r="B8" s="11" t="s">
        <v>1</v>
      </c>
      <c r="C8" s="13" t="s">
        <v>2</v>
      </c>
      <c r="D8" s="11"/>
      <c r="E8" s="14"/>
      <c r="F8" s="15"/>
      <c r="G8" s="16" t="str">
        <f>IF(D8="X","X","")</f>
        <v/>
      </c>
      <c r="H8" s="13" t="str">
        <f>IF(D8="X","X","")</f>
        <v/>
      </c>
      <c r="I8" s="11" t="str">
        <f>IF(E8="X","X","")</f>
        <v/>
      </c>
      <c r="J8" s="14" t="str">
        <f>IF(C8="X","X","")</f>
        <v>X</v>
      </c>
      <c r="K8" s="15"/>
      <c r="L8" s="16" t="str">
        <f>IF(I8="X","X","")</f>
        <v/>
      </c>
      <c r="M8" s="13" t="str">
        <f>IF(I8="X","X","")</f>
        <v/>
      </c>
      <c r="N8" s="11" t="str">
        <f>IF(J8="X","X","")</f>
        <v>X</v>
      </c>
      <c r="O8" s="14" t="str">
        <f>IF(H8="X","X","")</f>
        <v/>
      </c>
      <c r="P8" s="15"/>
      <c r="Q8" s="16" t="str">
        <f>IF(N8="X","X","")</f>
        <v>X</v>
      </c>
      <c r="R8" s="13" t="str">
        <f>IF(N8="X","X","")</f>
        <v>X</v>
      </c>
      <c r="S8" s="11" t="str">
        <f>IF(O8="X","X","")</f>
        <v/>
      </c>
      <c r="T8" s="14" t="str">
        <f>IF(M8="X","X","")</f>
        <v/>
      </c>
      <c r="U8" s="15"/>
      <c r="V8" s="16" t="str">
        <f>IF(S8="X","X","")</f>
        <v/>
      </c>
      <c r="W8" s="13" t="str">
        <f>IF(S8="X","X","")</f>
        <v/>
      </c>
      <c r="X8" s="11" t="str">
        <f>IF(T8="X","X","")</f>
        <v/>
      </c>
      <c r="Y8" s="14" t="str">
        <f>IF(R8="X","X","")</f>
        <v>X</v>
      </c>
      <c r="Z8" s="15"/>
      <c r="AA8" s="16" t="str">
        <f>IF(X8="X","X","")</f>
        <v/>
      </c>
      <c r="AB8" s="13" t="str">
        <f>IF(X8="X","X","")</f>
        <v/>
      </c>
      <c r="AC8" s="11" t="str">
        <f>IF(Y8="X","X","")</f>
        <v>X</v>
      </c>
      <c r="AD8" s="14" t="str">
        <f>IF(W8="X","X","")</f>
        <v/>
      </c>
      <c r="AE8" s="15"/>
      <c r="AF8" s="16" t="str">
        <f>IF(AC8="X","X","")</f>
        <v>X</v>
      </c>
      <c r="AG8" s="13" t="str">
        <f>IF(AC8="X","X","")</f>
        <v>X</v>
      </c>
      <c r="AH8" s="11" t="str">
        <f>IF(AD8="X","X","")</f>
        <v/>
      </c>
      <c r="AI8" s="14" t="str">
        <f>IF(AB8="X","X","")</f>
        <v/>
      </c>
      <c r="AJ8" s="15"/>
      <c r="AK8" s="16" t="str">
        <f>IF(AH8="X","X","")</f>
        <v/>
      </c>
    </row>
    <row r="9" spans="1:37">
      <c r="A9" s="2"/>
      <c r="B9" s="11" t="s">
        <v>3</v>
      </c>
      <c r="C9" s="13"/>
      <c r="D9" s="11" t="s">
        <v>2</v>
      </c>
      <c r="E9" s="14"/>
      <c r="F9" s="15"/>
      <c r="G9" s="16" t="str">
        <f t="shared" ref="G9:G14" si="30">IF(D9="X","X","")</f>
        <v>X</v>
      </c>
      <c r="H9" s="13" t="str">
        <f t="shared" ref="H9:H14" si="31">IF(D9="X","X","")</f>
        <v>X</v>
      </c>
      <c r="I9" s="11" t="str">
        <f t="shared" ref="I9:I14" si="32">IF(E9="X","X","")</f>
        <v/>
      </c>
      <c r="J9" s="14" t="str">
        <f t="shared" ref="J9:J14" si="33">IF(C9="X","X","")</f>
        <v/>
      </c>
      <c r="K9" s="15"/>
      <c r="L9" s="16" t="str">
        <f t="shared" ref="L9:L14" si="34">IF(I9="X","X","")</f>
        <v/>
      </c>
      <c r="M9" s="13" t="str">
        <f t="shared" ref="M9:M14" si="35">IF(I9="X","X","")</f>
        <v/>
      </c>
      <c r="N9" s="11" t="str">
        <f t="shared" ref="N9:N14" si="36">IF(J9="X","X","")</f>
        <v/>
      </c>
      <c r="O9" s="14" t="str">
        <f t="shared" ref="O9:O14" si="37">IF(H9="X","X","")</f>
        <v>X</v>
      </c>
      <c r="P9" s="15"/>
      <c r="Q9" s="16" t="str">
        <f t="shared" ref="Q9:Q14" si="38">IF(N9="X","X","")</f>
        <v/>
      </c>
      <c r="R9" s="13" t="str">
        <f t="shared" ref="R9:R14" si="39">IF(N9="X","X","")</f>
        <v/>
      </c>
      <c r="S9" s="11" t="str">
        <f t="shared" ref="S9:S14" si="40">IF(O9="X","X","")</f>
        <v>X</v>
      </c>
      <c r="T9" s="14" t="str">
        <f t="shared" ref="T9:T14" si="41">IF(M9="X","X","")</f>
        <v/>
      </c>
      <c r="U9" s="15"/>
      <c r="V9" s="16" t="str">
        <f t="shared" ref="V9:V14" si="42">IF(S9="X","X","")</f>
        <v>X</v>
      </c>
      <c r="W9" s="13" t="str">
        <f t="shared" ref="W9:W14" si="43">IF(S9="X","X","")</f>
        <v>X</v>
      </c>
      <c r="X9" s="11" t="str">
        <f t="shared" ref="X9:X14" si="44">IF(T9="X","X","")</f>
        <v/>
      </c>
      <c r="Y9" s="14" t="str">
        <f t="shared" ref="Y9:Y14" si="45">IF(R9="X","X","")</f>
        <v/>
      </c>
      <c r="Z9" s="15"/>
      <c r="AA9" s="16" t="str">
        <f t="shared" ref="AA9:AA14" si="46">IF(X9="X","X","")</f>
        <v/>
      </c>
      <c r="AB9" s="13" t="str">
        <f t="shared" ref="AB9:AB14" si="47">IF(X9="X","X","")</f>
        <v/>
      </c>
      <c r="AC9" s="11" t="str">
        <f t="shared" ref="AC9:AC14" si="48">IF(Y9="X","X","")</f>
        <v/>
      </c>
      <c r="AD9" s="14" t="str">
        <f t="shared" ref="AD9:AD14" si="49">IF(W9="X","X","")</f>
        <v>X</v>
      </c>
      <c r="AE9" s="15"/>
      <c r="AF9" s="16" t="str">
        <f t="shared" ref="AF9:AF14" si="50">IF(AC9="X","X","")</f>
        <v/>
      </c>
      <c r="AG9" s="13" t="str">
        <f t="shared" ref="AG9:AG14" si="51">IF(AC9="X","X","")</f>
        <v/>
      </c>
      <c r="AH9" s="11" t="str">
        <f t="shared" ref="AH9:AH14" si="52">IF(AD9="X","X","")</f>
        <v>X</v>
      </c>
      <c r="AI9" s="14" t="str">
        <f t="shared" ref="AI9:AI14" si="53">IF(AB9="X","X","")</f>
        <v/>
      </c>
      <c r="AJ9" s="15"/>
      <c r="AK9" s="16" t="str">
        <f t="shared" ref="AK9:AK14" si="54">IF(AH9="X","X","")</f>
        <v>X</v>
      </c>
    </row>
    <row r="10" spans="1:37">
      <c r="A10" s="2"/>
      <c r="B10" s="11" t="s">
        <v>4</v>
      </c>
      <c r="C10" s="13"/>
      <c r="D10" s="11"/>
      <c r="E10" s="14" t="s">
        <v>2</v>
      </c>
      <c r="F10" s="15"/>
      <c r="G10" s="16" t="str">
        <f t="shared" si="30"/>
        <v/>
      </c>
      <c r="H10" s="13" t="str">
        <f t="shared" si="31"/>
        <v/>
      </c>
      <c r="I10" s="11" t="str">
        <f t="shared" si="32"/>
        <v>X</v>
      </c>
      <c r="J10" s="14" t="str">
        <f t="shared" si="33"/>
        <v/>
      </c>
      <c r="K10" s="15"/>
      <c r="L10" s="16" t="str">
        <f t="shared" si="34"/>
        <v>X</v>
      </c>
      <c r="M10" s="13" t="str">
        <f t="shared" si="35"/>
        <v>X</v>
      </c>
      <c r="N10" s="11" t="str">
        <f t="shared" si="36"/>
        <v/>
      </c>
      <c r="O10" s="14" t="str">
        <f t="shared" si="37"/>
        <v/>
      </c>
      <c r="P10" s="15"/>
      <c r="Q10" s="16" t="str">
        <f t="shared" si="38"/>
        <v/>
      </c>
      <c r="R10" s="13" t="str">
        <f t="shared" si="39"/>
        <v/>
      </c>
      <c r="S10" s="11" t="str">
        <f t="shared" si="40"/>
        <v/>
      </c>
      <c r="T10" s="14" t="str">
        <f t="shared" si="41"/>
        <v>X</v>
      </c>
      <c r="U10" s="15"/>
      <c r="V10" s="16" t="str">
        <f t="shared" si="42"/>
        <v/>
      </c>
      <c r="W10" s="13" t="str">
        <f t="shared" si="43"/>
        <v/>
      </c>
      <c r="X10" s="11" t="str">
        <f t="shared" si="44"/>
        <v>X</v>
      </c>
      <c r="Y10" s="14" t="str">
        <f t="shared" si="45"/>
        <v/>
      </c>
      <c r="Z10" s="15"/>
      <c r="AA10" s="16" t="str">
        <f t="shared" si="46"/>
        <v>X</v>
      </c>
      <c r="AB10" s="13" t="str">
        <f t="shared" si="47"/>
        <v>X</v>
      </c>
      <c r="AC10" s="11" t="str">
        <f t="shared" si="48"/>
        <v/>
      </c>
      <c r="AD10" s="14" t="str">
        <f t="shared" si="49"/>
        <v/>
      </c>
      <c r="AE10" s="15"/>
      <c r="AF10" s="16" t="str">
        <f t="shared" si="50"/>
        <v/>
      </c>
      <c r="AG10" s="13" t="str">
        <f t="shared" si="51"/>
        <v/>
      </c>
      <c r="AH10" s="11" t="str">
        <f t="shared" si="52"/>
        <v/>
      </c>
      <c r="AI10" s="14" t="str">
        <f t="shared" si="53"/>
        <v>X</v>
      </c>
      <c r="AJ10" s="15"/>
      <c r="AK10" s="16" t="str">
        <f t="shared" si="54"/>
        <v/>
      </c>
    </row>
    <row r="11" spans="1:37">
      <c r="A11" s="2"/>
      <c r="B11" s="11" t="s">
        <v>5</v>
      </c>
      <c r="C11" s="13"/>
      <c r="D11" s="11" t="s">
        <v>14</v>
      </c>
      <c r="E11" s="14"/>
      <c r="F11" s="15"/>
      <c r="G11" s="16" t="str">
        <f t="shared" ref="G11:G12" si="55">IF(D11="X","X","")</f>
        <v>X</v>
      </c>
      <c r="H11" s="13" t="str">
        <f t="shared" ref="H11:H12" si="56">IF(D11="X","X","")</f>
        <v>X</v>
      </c>
      <c r="I11" s="11" t="str">
        <f t="shared" ref="I11:I12" si="57">IF(E11="X","X","")</f>
        <v/>
      </c>
      <c r="J11" s="14" t="str">
        <f t="shared" ref="J11:J12" si="58">IF(C11="X","X","")</f>
        <v/>
      </c>
      <c r="K11" s="15"/>
      <c r="L11" s="16" t="str">
        <f t="shared" ref="L11:L12" si="59">IF(I11="X","X","")</f>
        <v/>
      </c>
      <c r="M11" s="13" t="str">
        <f t="shared" ref="M11:M12" si="60">IF(I11="X","X","")</f>
        <v/>
      </c>
      <c r="N11" s="11" t="str">
        <f t="shared" ref="N11:N12" si="61">IF(J11="X","X","")</f>
        <v/>
      </c>
      <c r="O11" s="14" t="str">
        <f t="shared" ref="O11:O12" si="62">IF(H11="X","X","")</f>
        <v>X</v>
      </c>
      <c r="P11" s="15"/>
      <c r="Q11" s="16" t="str">
        <f t="shared" ref="Q11:Q12" si="63">IF(N11="X","X","")</f>
        <v/>
      </c>
      <c r="R11" s="13" t="str">
        <f t="shared" ref="R11:R12" si="64">IF(N11="X","X","")</f>
        <v/>
      </c>
      <c r="S11" s="11" t="str">
        <f t="shared" ref="S11:S12" si="65">IF(O11="X","X","")</f>
        <v>X</v>
      </c>
      <c r="T11" s="14" t="str">
        <f t="shared" ref="T11:T12" si="66">IF(M11="X","X","")</f>
        <v/>
      </c>
      <c r="U11" s="15"/>
      <c r="V11" s="16" t="str">
        <f t="shared" ref="V11:V12" si="67">IF(S11="X","X","")</f>
        <v>X</v>
      </c>
      <c r="W11" s="13" t="str">
        <f t="shared" ref="W11:W12" si="68">IF(S11="X","X","")</f>
        <v>X</v>
      </c>
      <c r="X11" s="11" t="str">
        <f t="shared" ref="X11:X12" si="69">IF(T11="X","X","")</f>
        <v/>
      </c>
      <c r="Y11" s="14" t="str">
        <f t="shared" ref="Y11:Y12" si="70">IF(R11="X","X","")</f>
        <v/>
      </c>
      <c r="Z11" s="15"/>
      <c r="AA11" s="16" t="str">
        <f t="shared" ref="AA11:AA12" si="71">IF(X11="X","X","")</f>
        <v/>
      </c>
      <c r="AB11" s="13" t="str">
        <f t="shared" ref="AB11:AB12" si="72">IF(X11="X","X","")</f>
        <v/>
      </c>
      <c r="AC11" s="11" t="str">
        <f t="shared" ref="AC11:AC12" si="73">IF(Y11="X","X","")</f>
        <v/>
      </c>
      <c r="AD11" s="14" t="str">
        <f t="shared" ref="AD11:AD12" si="74">IF(W11="X","X","")</f>
        <v>X</v>
      </c>
      <c r="AE11" s="15"/>
      <c r="AF11" s="16" t="str">
        <f t="shared" ref="AF11:AF12" si="75">IF(AC11="X","X","")</f>
        <v/>
      </c>
      <c r="AG11" s="13" t="str">
        <f t="shared" ref="AG11:AG12" si="76">IF(AC11="X","X","")</f>
        <v/>
      </c>
      <c r="AH11" s="11" t="str">
        <f t="shared" ref="AH11:AH12" si="77">IF(AD11="X","X","")</f>
        <v>X</v>
      </c>
      <c r="AI11" s="14" t="str">
        <f t="shared" ref="AI11:AI12" si="78">IF(AB11="X","X","")</f>
        <v/>
      </c>
      <c r="AJ11" s="15"/>
      <c r="AK11" s="16" t="str">
        <f t="shared" ref="AK11:AK12" si="79">IF(AH11="X","X","")</f>
        <v>X</v>
      </c>
    </row>
    <row r="12" spans="1:37">
      <c r="A12" s="2"/>
      <c r="B12" s="11"/>
      <c r="C12" s="13"/>
      <c r="D12" s="11"/>
      <c r="E12" s="14" t="s">
        <v>2</v>
      </c>
      <c r="F12" s="15"/>
      <c r="G12" s="16" t="str">
        <f t="shared" si="55"/>
        <v/>
      </c>
      <c r="H12" s="13" t="str">
        <f t="shared" si="56"/>
        <v/>
      </c>
      <c r="I12" s="11" t="str">
        <f t="shared" si="57"/>
        <v>X</v>
      </c>
      <c r="J12" s="14" t="str">
        <f t="shared" si="58"/>
        <v/>
      </c>
      <c r="K12" s="15"/>
      <c r="L12" s="16" t="str">
        <f t="shared" si="59"/>
        <v>X</v>
      </c>
      <c r="M12" s="13" t="str">
        <f t="shared" si="60"/>
        <v>X</v>
      </c>
      <c r="N12" s="11" t="str">
        <f t="shared" si="61"/>
        <v/>
      </c>
      <c r="O12" s="14" t="str">
        <f t="shared" si="62"/>
        <v/>
      </c>
      <c r="P12" s="15"/>
      <c r="Q12" s="16" t="str">
        <f t="shared" si="63"/>
        <v/>
      </c>
      <c r="R12" s="13" t="str">
        <f t="shared" si="64"/>
        <v/>
      </c>
      <c r="S12" s="11" t="str">
        <f t="shared" si="65"/>
        <v/>
      </c>
      <c r="T12" s="14" t="str">
        <f t="shared" si="66"/>
        <v>X</v>
      </c>
      <c r="U12" s="15"/>
      <c r="V12" s="16" t="str">
        <f t="shared" si="67"/>
        <v/>
      </c>
      <c r="W12" s="13" t="str">
        <f t="shared" si="68"/>
        <v/>
      </c>
      <c r="X12" s="11" t="str">
        <f t="shared" si="69"/>
        <v>X</v>
      </c>
      <c r="Y12" s="14" t="str">
        <f t="shared" si="70"/>
        <v/>
      </c>
      <c r="Z12" s="15"/>
      <c r="AA12" s="16" t="str">
        <f t="shared" si="71"/>
        <v>X</v>
      </c>
      <c r="AB12" s="13" t="str">
        <f t="shared" si="72"/>
        <v>X</v>
      </c>
      <c r="AC12" s="11" t="str">
        <f t="shared" si="73"/>
        <v/>
      </c>
      <c r="AD12" s="14" t="str">
        <f t="shared" si="74"/>
        <v/>
      </c>
      <c r="AE12" s="15"/>
      <c r="AF12" s="16" t="str">
        <f t="shared" si="75"/>
        <v/>
      </c>
      <c r="AG12" s="13" t="str">
        <f t="shared" si="76"/>
        <v/>
      </c>
      <c r="AH12" s="11" t="str">
        <f t="shared" si="77"/>
        <v/>
      </c>
      <c r="AI12" s="14" t="str">
        <f t="shared" si="78"/>
        <v>X</v>
      </c>
      <c r="AJ12" s="15"/>
      <c r="AK12" s="16" t="str">
        <f t="shared" si="79"/>
        <v/>
      </c>
    </row>
    <row r="13" spans="1:37">
      <c r="A13" s="2"/>
      <c r="B13" s="11"/>
      <c r="C13" s="13"/>
      <c r="D13" s="11"/>
      <c r="E13" s="14"/>
      <c r="F13" s="15"/>
      <c r="G13" s="16" t="str">
        <f t="shared" si="30"/>
        <v/>
      </c>
      <c r="H13" s="13" t="str">
        <f t="shared" si="31"/>
        <v/>
      </c>
      <c r="I13" s="11" t="str">
        <f t="shared" si="32"/>
        <v/>
      </c>
      <c r="J13" s="14" t="str">
        <f t="shared" si="33"/>
        <v/>
      </c>
      <c r="K13" s="15"/>
      <c r="L13" s="16" t="str">
        <f t="shared" si="34"/>
        <v/>
      </c>
      <c r="M13" s="13" t="str">
        <f t="shared" si="35"/>
        <v/>
      </c>
      <c r="N13" s="11" t="str">
        <f t="shared" si="36"/>
        <v/>
      </c>
      <c r="O13" s="14" t="str">
        <f t="shared" si="37"/>
        <v/>
      </c>
      <c r="P13" s="15"/>
      <c r="Q13" s="16" t="str">
        <f t="shared" si="38"/>
        <v/>
      </c>
      <c r="R13" s="13" t="str">
        <f t="shared" si="39"/>
        <v/>
      </c>
      <c r="S13" s="11" t="str">
        <f t="shared" si="40"/>
        <v/>
      </c>
      <c r="T13" s="14" t="str">
        <f t="shared" si="41"/>
        <v/>
      </c>
      <c r="U13" s="15"/>
      <c r="V13" s="16" t="str">
        <f t="shared" si="42"/>
        <v/>
      </c>
      <c r="W13" s="13" t="str">
        <f t="shared" si="43"/>
        <v/>
      </c>
      <c r="X13" s="11" t="str">
        <f t="shared" si="44"/>
        <v/>
      </c>
      <c r="Y13" s="14" t="str">
        <f t="shared" si="45"/>
        <v/>
      </c>
      <c r="Z13" s="15"/>
      <c r="AA13" s="16" t="str">
        <f t="shared" si="46"/>
        <v/>
      </c>
      <c r="AB13" s="13" t="str">
        <f t="shared" si="47"/>
        <v/>
      </c>
      <c r="AC13" s="11" t="str">
        <f t="shared" si="48"/>
        <v/>
      </c>
      <c r="AD13" s="14" t="str">
        <f t="shared" si="49"/>
        <v/>
      </c>
      <c r="AE13" s="15"/>
      <c r="AF13" s="16" t="str">
        <f t="shared" si="50"/>
        <v/>
      </c>
      <c r="AG13" s="13" t="str">
        <f t="shared" si="51"/>
        <v/>
      </c>
      <c r="AH13" s="11" t="str">
        <f t="shared" si="52"/>
        <v/>
      </c>
      <c r="AI13" s="14" t="str">
        <f t="shared" si="53"/>
        <v/>
      </c>
      <c r="AJ13" s="15"/>
      <c r="AK13" s="16" t="str">
        <f t="shared" si="54"/>
        <v/>
      </c>
    </row>
    <row r="14" spans="1:37">
      <c r="A14" s="2"/>
      <c r="B14" s="11"/>
      <c r="C14" s="13"/>
      <c r="D14" s="11"/>
      <c r="E14" s="14"/>
      <c r="F14" s="15"/>
      <c r="G14" s="16" t="str">
        <f t="shared" si="30"/>
        <v/>
      </c>
      <c r="H14" s="13" t="str">
        <f t="shared" si="31"/>
        <v/>
      </c>
      <c r="I14" s="11" t="str">
        <f t="shared" si="32"/>
        <v/>
      </c>
      <c r="J14" s="14" t="str">
        <f t="shared" si="33"/>
        <v/>
      </c>
      <c r="K14" s="15"/>
      <c r="L14" s="16" t="str">
        <f t="shared" si="34"/>
        <v/>
      </c>
      <c r="M14" s="13" t="str">
        <f t="shared" si="35"/>
        <v/>
      </c>
      <c r="N14" s="11" t="str">
        <f t="shared" si="36"/>
        <v/>
      </c>
      <c r="O14" s="14" t="str">
        <f t="shared" si="37"/>
        <v/>
      </c>
      <c r="P14" s="15"/>
      <c r="Q14" s="16" t="str">
        <f t="shared" si="38"/>
        <v/>
      </c>
      <c r="R14" s="13" t="str">
        <f t="shared" si="39"/>
        <v/>
      </c>
      <c r="S14" s="11" t="str">
        <f t="shared" si="40"/>
        <v/>
      </c>
      <c r="T14" s="14" t="str">
        <f t="shared" si="41"/>
        <v/>
      </c>
      <c r="U14" s="15"/>
      <c r="V14" s="16" t="str">
        <f t="shared" si="42"/>
        <v/>
      </c>
      <c r="W14" s="13" t="str">
        <f t="shared" si="43"/>
        <v/>
      </c>
      <c r="X14" s="11" t="str">
        <f t="shared" si="44"/>
        <v/>
      </c>
      <c r="Y14" s="14" t="str">
        <f t="shared" si="45"/>
        <v/>
      </c>
      <c r="Z14" s="15"/>
      <c r="AA14" s="16" t="str">
        <f t="shared" si="46"/>
        <v/>
      </c>
      <c r="AB14" s="13" t="str">
        <f t="shared" si="47"/>
        <v/>
      </c>
      <c r="AC14" s="11" t="str">
        <f t="shared" si="48"/>
        <v/>
      </c>
      <c r="AD14" s="14" t="str">
        <f t="shared" si="49"/>
        <v/>
      </c>
      <c r="AE14" s="15"/>
      <c r="AF14" s="16" t="str">
        <f t="shared" si="50"/>
        <v/>
      </c>
      <c r="AG14" s="13" t="str">
        <f t="shared" si="51"/>
        <v/>
      </c>
      <c r="AH14" s="11" t="str">
        <f t="shared" si="52"/>
        <v/>
      </c>
      <c r="AI14" s="14" t="str">
        <f t="shared" si="53"/>
        <v/>
      </c>
      <c r="AJ14" s="15"/>
      <c r="AK14" s="16" t="str">
        <f t="shared" si="54"/>
        <v/>
      </c>
    </row>
    <row r="15" spans="1:37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2"/>
      <c r="AH15" s="2"/>
      <c r="AI15" s="2"/>
      <c r="AJ15" s="2"/>
      <c r="AK15" s="2"/>
    </row>
    <row r="16" spans="1:37">
      <c r="B16" s="18"/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19"/>
      <c r="AH16" s="19"/>
      <c r="AI16" s="19"/>
      <c r="AJ16" s="19"/>
      <c r="AK16" s="19"/>
    </row>
    <row r="17" spans="1:37">
      <c r="A17" s="2"/>
      <c r="B17" s="7"/>
      <c r="C17" s="77" t="str">
        <f>"Semaine du  "&amp;TEXT(C19,"jj/mm")&amp;" au "&amp;TEXT(C19+6,"jj/mm aaaa")</f>
        <v>Semaine du  08/01 au 14/01 2018</v>
      </c>
      <c r="D17" s="77"/>
      <c r="E17" s="77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/>
      <c r="Y17" s="77"/>
      <c r="Z17" s="77"/>
      <c r="AA17" s="77"/>
      <c r="AB17" s="77"/>
      <c r="AC17" s="77"/>
      <c r="AD17" s="77"/>
      <c r="AE17" s="77"/>
      <c r="AF17" s="77"/>
      <c r="AG17" s="77"/>
      <c r="AH17" s="77"/>
      <c r="AI17" s="77"/>
      <c r="AJ17" s="77"/>
      <c r="AK17" s="77"/>
    </row>
    <row r="18" spans="1:37">
      <c r="A18" s="2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</row>
    <row r="19" spans="1:37">
      <c r="A19" s="2"/>
      <c r="B19" s="10"/>
      <c r="C19" s="74">
        <f>AG5+1</f>
        <v>43108</v>
      </c>
      <c r="D19" s="78"/>
      <c r="E19" s="78"/>
      <c r="F19" s="78"/>
      <c r="G19" s="79"/>
      <c r="H19" s="74">
        <f>C19+1</f>
        <v>43109</v>
      </c>
      <c r="I19" s="75"/>
      <c r="J19" s="75"/>
      <c r="K19" s="75"/>
      <c r="L19" s="76"/>
      <c r="M19" s="74">
        <f>H19+1</f>
        <v>43110</v>
      </c>
      <c r="N19" s="75"/>
      <c r="O19" s="75"/>
      <c r="P19" s="75"/>
      <c r="Q19" s="76"/>
      <c r="R19" s="74">
        <f>M19+1</f>
        <v>43111</v>
      </c>
      <c r="S19" s="75"/>
      <c r="T19" s="75"/>
      <c r="U19" s="75"/>
      <c r="V19" s="76"/>
      <c r="W19" s="74">
        <f>R19+1</f>
        <v>43112</v>
      </c>
      <c r="X19" s="75"/>
      <c r="Y19" s="75"/>
      <c r="Z19" s="75"/>
      <c r="AA19" s="76"/>
      <c r="AB19" s="74">
        <f>W19+1</f>
        <v>43113</v>
      </c>
      <c r="AC19" s="75"/>
      <c r="AD19" s="75"/>
      <c r="AE19" s="75"/>
      <c r="AF19" s="76"/>
      <c r="AG19" s="74">
        <f>AB19+1</f>
        <v>43114</v>
      </c>
      <c r="AH19" s="75"/>
      <c r="AI19" s="75"/>
      <c r="AJ19" s="75"/>
      <c r="AK19" s="76"/>
    </row>
    <row r="20" spans="1:37">
      <c r="A20" s="2"/>
      <c r="B20" s="11" t="s">
        <v>19</v>
      </c>
      <c r="C20" s="12">
        <v>0</v>
      </c>
      <c r="D20" s="12">
        <v>0.25</v>
      </c>
      <c r="E20" s="12">
        <v>0.54166666666666663</v>
      </c>
      <c r="F20" s="12">
        <v>0.75</v>
      </c>
      <c r="G20" s="12">
        <v>0.83333333333333337</v>
      </c>
      <c r="H20" s="12">
        <v>0</v>
      </c>
      <c r="I20" s="12">
        <v>0.25</v>
      </c>
      <c r="J20" s="12">
        <v>0.54166666666666663</v>
      </c>
      <c r="K20" s="12">
        <v>0.75</v>
      </c>
      <c r="L20" s="12">
        <v>0.83333333333333337</v>
      </c>
      <c r="M20" s="12">
        <v>0</v>
      </c>
      <c r="N20" s="12">
        <v>0.25</v>
      </c>
      <c r="O20" s="12">
        <v>0.54166666666666663</v>
      </c>
      <c r="P20" s="12">
        <v>0.75</v>
      </c>
      <c r="Q20" s="12">
        <v>0.83333333333333337</v>
      </c>
      <c r="R20" s="12">
        <v>0</v>
      </c>
      <c r="S20" s="12">
        <v>0.25</v>
      </c>
      <c r="T20" s="12">
        <v>0.54166666666666663</v>
      </c>
      <c r="U20" s="12">
        <v>0.75</v>
      </c>
      <c r="V20" s="12">
        <v>0.83333333333333337</v>
      </c>
      <c r="W20" s="12">
        <v>0</v>
      </c>
      <c r="X20" s="12">
        <v>0.25</v>
      </c>
      <c r="Y20" s="12">
        <v>0.54166666666666663</v>
      </c>
      <c r="Z20" s="12">
        <v>0.75</v>
      </c>
      <c r="AA20" s="12">
        <v>0.83333333333333337</v>
      </c>
      <c r="AB20" s="12">
        <v>0</v>
      </c>
      <c r="AC20" s="12">
        <v>0.25</v>
      </c>
      <c r="AD20" s="12">
        <v>0.54166666666666663</v>
      </c>
      <c r="AE20" s="12">
        <v>0.75</v>
      </c>
      <c r="AF20" s="12">
        <v>0.83333333333333337</v>
      </c>
      <c r="AG20" s="12">
        <v>0</v>
      </c>
      <c r="AH20" s="12">
        <v>0.25</v>
      </c>
      <c r="AI20" s="12">
        <v>0.54166666666666663</v>
      </c>
      <c r="AJ20" s="12">
        <v>0.75</v>
      </c>
      <c r="AK20" s="12">
        <v>0.83333333333333337</v>
      </c>
    </row>
    <row r="21" spans="1:37">
      <c r="A21" s="2"/>
      <c r="B21" s="11" t="s">
        <v>20</v>
      </c>
      <c r="C21" s="12">
        <v>0.25</v>
      </c>
      <c r="D21" s="12">
        <v>0.54166666666666663</v>
      </c>
      <c r="E21" s="12">
        <v>0.75</v>
      </c>
      <c r="F21" s="12">
        <v>0.83333333333333337</v>
      </c>
      <c r="G21" s="12">
        <v>1</v>
      </c>
      <c r="H21" s="12">
        <v>0.25</v>
      </c>
      <c r="I21" s="12">
        <v>0.54166666666666663</v>
      </c>
      <c r="J21" s="12">
        <v>0.75</v>
      </c>
      <c r="K21" s="12">
        <v>0.83333333333333337</v>
      </c>
      <c r="L21" s="12">
        <v>1</v>
      </c>
      <c r="M21" s="12">
        <v>0.25</v>
      </c>
      <c r="N21" s="12">
        <v>0.54166666666666663</v>
      </c>
      <c r="O21" s="12">
        <v>0.75</v>
      </c>
      <c r="P21" s="12">
        <v>0.83333333333333337</v>
      </c>
      <c r="Q21" s="12">
        <v>1</v>
      </c>
      <c r="R21" s="12">
        <v>0.25</v>
      </c>
      <c r="S21" s="12">
        <v>0.54166666666666663</v>
      </c>
      <c r="T21" s="12">
        <v>0.75</v>
      </c>
      <c r="U21" s="12">
        <v>0.83333333333333337</v>
      </c>
      <c r="V21" s="12">
        <v>1</v>
      </c>
      <c r="W21" s="12">
        <v>0.25</v>
      </c>
      <c r="X21" s="12">
        <v>0.54166666666666663</v>
      </c>
      <c r="Y21" s="12">
        <v>0.75</v>
      </c>
      <c r="Z21" s="12">
        <v>0.83333333333333337</v>
      </c>
      <c r="AA21" s="12">
        <v>1</v>
      </c>
      <c r="AB21" s="12">
        <v>0.25</v>
      </c>
      <c r="AC21" s="12">
        <v>0.54166666666666663</v>
      </c>
      <c r="AD21" s="12">
        <v>0.75</v>
      </c>
      <c r="AE21" s="12">
        <v>0.83333333333333337</v>
      </c>
      <c r="AF21" s="12">
        <v>1</v>
      </c>
      <c r="AG21" s="12">
        <v>0.25</v>
      </c>
      <c r="AH21" s="12">
        <v>0.54166666666666663</v>
      </c>
      <c r="AI21" s="12">
        <v>0.75</v>
      </c>
      <c r="AJ21" s="12">
        <v>0.83333333333333337</v>
      </c>
      <c r="AK21" s="12">
        <v>1</v>
      </c>
    </row>
    <row r="22" spans="1:37">
      <c r="A22" s="2"/>
      <c r="B22" s="11" t="s">
        <v>1</v>
      </c>
      <c r="C22" s="13"/>
      <c r="D22" s="11"/>
      <c r="E22" s="14"/>
      <c r="F22" s="15"/>
      <c r="G22" s="16"/>
      <c r="H22" s="13"/>
      <c r="I22" s="11"/>
      <c r="J22" s="14"/>
      <c r="K22" s="15"/>
      <c r="L22" s="16"/>
      <c r="M22" s="13"/>
      <c r="N22" s="11"/>
      <c r="O22" s="14"/>
      <c r="P22" s="15"/>
      <c r="Q22" s="16"/>
      <c r="R22" s="13"/>
      <c r="S22" s="11"/>
      <c r="T22" s="14"/>
      <c r="U22" s="15"/>
      <c r="V22" s="16"/>
      <c r="W22" s="13"/>
      <c r="X22" s="11"/>
      <c r="Y22" s="14"/>
      <c r="Z22" s="15"/>
      <c r="AA22" s="16"/>
      <c r="AB22" s="13"/>
      <c r="AC22" s="11"/>
      <c r="AD22" s="14"/>
      <c r="AE22" s="15"/>
      <c r="AF22" s="16"/>
      <c r="AG22" s="13"/>
      <c r="AH22" s="11"/>
      <c r="AI22" s="14"/>
      <c r="AJ22" s="15"/>
      <c r="AK22" s="16"/>
    </row>
    <row r="23" spans="1:37">
      <c r="A23" s="2"/>
      <c r="B23" s="11" t="s">
        <v>3</v>
      </c>
      <c r="C23" s="13"/>
      <c r="D23" s="11"/>
      <c r="E23" s="14"/>
      <c r="F23" s="15"/>
      <c r="G23" s="16"/>
      <c r="H23" s="13"/>
      <c r="I23" s="11"/>
      <c r="J23" s="14"/>
      <c r="K23" s="15"/>
      <c r="L23" s="16"/>
      <c r="M23" s="13"/>
      <c r="N23" s="11"/>
      <c r="O23" s="14"/>
      <c r="P23" s="15"/>
      <c r="Q23" s="16"/>
      <c r="R23" s="13"/>
      <c r="S23" s="11"/>
      <c r="T23" s="14"/>
      <c r="U23" s="15"/>
      <c r="V23" s="16"/>
      <c r="W23" s="13"/>
      <c r="X23" s="11"/>
      <c r="Y23" s="14"/>
      <c r="Z23" s="15"/>
      <c r="AA23" s="16"/>
      <c r="AB23" s="13"/>
      <c r="AC23" s="11"/>
      <c r="AD23" s="14"/>
      <c r="AE23" s="15"/>
      <c r="AF23" s="16"/>
      <c r="AG23" s="13"/>
      <c r="AH23" s="11"/>
      <c r="AI23" s="14"/>
      <c r="AJ23" s="15"/>
      <c r="AK23" s="16"/>
    </row>
    <row r="24" spans="1:37">
      <c r="A24" s="2"/>
      <c r="B24" s="11" t="s">
        <v>4</v>
      </c>
      <c r="C24" s="13"/>
      <c r="D24" s="11"/>
      <c r="E24" s="14"/>
      <c r="F24" s="15"/>
      <c r="G24" s="16"/>
      <c r="H24" s="13"/>
      <c r="I24" s="11"/>
      <c r="J24" s="14"/>
      <c r="K24" s="15"/>
      <c r="L24" s="16"/>
      <c r="M24" s="13"/>
      <c r="N24" s="11"/>
      <c r="O24" s="14"/>
      <c r="P24" s="15"/>
      <c r="Q24" s="16"/>
      <c r="R24" s="13"/>
      <c r="S24" s="11"/>
      <c r="T24" s="14"/>
      <c r="U24" s="15"/>
      <c r="V24" s="16"/>
      <c r="W24" s="13"/>
      <c r="X24" s="11"/>
      <c r="Y24" s="14"/>
      <c r="Z24" s="15"/>
      <c r="AA24" s="16"/>
      <c r="AB24" s="13"/>
      <c r="AC24" s="11"/>
      <c r="AD24" s="14"/>
      <c r="AE24" s="15"/>
      <c r="AF24" s="16"/>
      <c r="AG24" s="13"/>
      <c r="AH24" s="11"/>
      <c r="AI24" s="14"/>
      <c r="AJ24" s="15"/>
      <c r="AK24" s="16"/>
    </row>
    <row r="25" spans="1:37">
      <c r="A25" s="2"/>
      <c r="B25" s="11" t="s">
        <v>5</v>
      </c>
      <c r="C25" s="13"/>
      <c r="D25" s="11"/>
      <c r="E25" s="14"/>
      <c r="F25" s="15"/>
      <c r="G25" s="16"/>
      <c r="H25" s="13"/>
      <c r="I25" s="11"/>
      <c r="J25" s="14"/>
      <c r="K25" s="15"/>
      <c r="L25" s="16"/>
      <c r="M25" s="13"/>
      <c r="N25" s="11"/>
      <c r="O25" s="14"/>
      <c r="P25" s="15"/>
      <c r="Q25" s="16"/>
      <c r="R25" s="13"/>
      <c r="S25" s="11"/>
      <c r="T25" s="14"/>
      <c r="U25" s="15"/>
      <c r="V25" s="16"/>
      <c r="W25" s="13"/>
      <c r="X25" s="11"/>
      <c r="Y25" s="14"/>
      <c r="Z25" s="15"/>
      <c r="AA25" s="16"/>
      <c r="AB25" s="13"/>
      <c r="AC25" s="11"/>
      <c r="AD25" s="14"/>
      <c r="AE25" s="15"/>
      <c r="AF25" s="16"/>
      <c r="AG25" s="13"/>
      <c r="AH25" s="11"/>
      <c r="AI25" s="14"/>
      <c r="AJ25" s="15"/>
      <c r="AK25" s="16"/>
    </row>
    <row r="26" spans="1:37">
      <c r="A26" s="2"/>
      <c r="B26" s="11"/>
      <c r="C26" s="13"/>
      <c r="D26" s="11"/>
      <c r="E26" s="14"/>
      <c r="F26" s="15"/>
      <c r="G26" s="16"/>
      <c r="H26" s="13"/>
      <c r="I26" s="11"/>
      <c r="J26" s="14"/>
      <c r="K26" s="15"/>
      <c r="L26" s="16"/>
      <c r="M26" s="13"/>
      <c r="N26" s="11"/>
      <c r="O26" s="14"/>
      <c r="P26" s="15"/>
      <c r="Q26" s="16"/>
      <c r="R26" s="13"/>
      <c r="S26" s="11"/>
      <c r="T26" s="14"/>
      <c r="U26" s="15"/>
      <c r="V26" s="16"/>
      <c r="W26" s="13"/>
      <c r="X26" s="11"/>
      <c r="Y26" s="14"/>
      <c r="Z26" s="15"/>
      <c r="AA26" s="16"/>
      <c r="AB26" s="13"/>
      <c r="AC26" s="11"/>
      <c r="AD26" s="14"/>
      <c r="AE26" s="15"/>
      <c r="AF26" s="16"/>
      <c r="AG26" s="13"/>
      <c r="AH26" s="11"/>
      <c r="AI26" s="14"/>
      <c r="AJ26" s="15"/>
      <c r="AK26" s="16"/>
    </row>
    <row r="27" spans="1:37">
      <c r="A27" s="2"/>
      <c r="B27" s="11"/>
      <c r="C27" s="13"/>
      <c r="D27" s="11"/>
      <c r="E27" s="14"/>
      <c r="F27" s="15"/>
      <c r="G27" s="16"/>
      <c r="H27" s="13"/>
      <c r="I27" s="11"/>
      <c r="J27" s="14"/>
      <c r="K27" s="15"/>
      <c r="L27" s="16"/>
      <c r="M27" s="13"/>
      <c r="N27" s="11"/>
      <c r="O27" s="14"/>
      <c r="P27" s="15"/>
      <c r="Q27" s="16"/>
      <c r="R27" s="13"/>
      <c r="S27" s="11"/>
      <c r="T27" s="14"/>
      <c r="U27" s="15"/>
      <c r="V27" s="16"/>
      <c r="W27" s="13"/>
      <c r="X27" s="11"/>
      <c r="Y27" s="14"/>
      <c r="Z27" s="15"/>
      <c r="AA27" s="16"/>
      <c r="AB27" s="13"/>
      <c r="AC27" s="11"/>
      <c r="AD27" s="14"/>
      <c r="AE27" s="15"/>
      <c r="AF27" s="16"/>
      <c r="AG27" s="13"/>
      <c r="AH27" s="11"/>
      <c r="AI27" s="14"/>
      <c r="AJ27" s="15"/>
      <c r="AK27" s="16"/>
    </row>
    <row r="28" spans="1:37">
      <c r="A28" s="2"/>
      <c r="B28" s="11"/>
      <c r="C28" s="13"/>
      <c r="D28" s="11"/>
      <c r="E28" s="14"/>
      <c r="F28" s="15"/>
      <c r="G28" s="16"/>
      <c r="H28" s="13"/>
      <c r="I28" s="11"/>
      <c r="J28" s="14"/>
      <c r="K28" s="15"/>
      <c r="L28" s="16"/>
      <c r="M28" s="13"/>
      <c r="N28" s="11"/>
      <c r="O28" s="14"/>
      <c r="P28" s="15"/>
      <c r="Q28" s="16"/>
      <c r="R28" s="13"/>
      <c r="S28" s="11"/>
      <c r="T28" s="14"/>
      <c r="U28" s="15"/>
      <c r="V28" s="16"/>
      <c r="W28" s="13"/>
      <c r="X28" s="11"/>
      <c r="Y28" s="14"/>
      <c r="Z28" s="15"/>
      <c r="AA28" s="16"/>
      <c r="AB28" s="13"/>
      <c r="AC28" s="11"/>
      <c r="AD28" s="14"/>
      <c r="AE28" s="15"/>
      <c r="AF28" s="16"/>
      <c r="AG28" s="13"/>
      <c r="AH28" s="11"/>
      <c r="AI28" s="14"/>
      <c r="AJ28" s="15"/>
      <c r="AK28" s="16"/>
    </row>
    <row r="31" spans="1:37">
      <c r="B31" s="7"/>
      <c r="C31" s="77" t="str">
        <f>"semaine du "&amp;TEXT(C33,"jj/mm")&amp;" au "&amp;TEXT(C33+6,"jj/mm aaaa")</f>
        <v>semaine du 15/01 au 21/01 2018</v>
      </c>
      <c r="D31" s="77"/>
      <c r="E31" s="77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77"/>
      <c r="Y31" s="77"/>
      <c r="Z31" s="77"/>
      <c r="AA31" s="77"/>
      <c r="AB31" s="77"/>
      <c r="AC31" s="77"/>
      <c r="AD31" s="77"/>
      <c r="AE31" s="77"/>
      <c r="AF31" s="77"/>
      <c r="AG31" s="77"/>
      <c r="AH31" s="77"/>
      <c r="AI31" s="77"/>
      <c r="AJ31" s="77"/>
      <c r="AK31" s="77"/>
    </row>
    <row r="32" spans="1:37"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</row>
    <row r="33" spans="2:37">
      <c r="B33" s="10"/>
      <c r="C33" s="74">
        <f>C19+7</f>
        <v>43115</v>
      </c>
      <c r="D33" s="78"/>
      <c r="E33" s="78"/>
      <c r="F33" s="78"/>
      <c r="G33" s="79"/>
      <c r="H33" s="74">
        <f>C33+1</f>
        <v>43116</v>
      </c>
      <c r="I33" s="75"/>
      <c r="J33" s="75"/>
      <c r="K33" s="75"/>
      <c r="L33" s="76"/>
      <c r="M33" s="74">
        <f>H33+1</f>
        <v>43117</v>
      </c>
      <c r="N33" s="75"/>
      <c r="O33" s="75"/>
      <c r="P33" s="75"/>
      <c r="Q33" s="76"/>
      <c r="R33" s="74">
        <f>M33+1</f>
        <v>43118</v>
      </c>
      <c r="S33" s="75"/>
      <c r="T33" s="75"/>
      <c r="U33" s="75"/>
      <c r="V33" s="76"/>
      <c r="W33" s="74">
        <f>R33+1</f>
        <v>43119</v>
      </c>
      <c r="X33" s="75"/>
      <c r="Y33" s="75"/>
      <c r="Z33" s="75"/>
      <c r="AA33" s="76"/>
      <c r="AB33" s="74">
        <f>W33+1</f>
        <v>43120</v>
      </c>
      <c r="AC33" s="75"/>
      <c r="AD33" s="75"/>
      <c r="AE33" s="75"/>
      <c r="AF33" s="76"/>
      <c r="AG33" s="74">
        <f>AB33+1</f>
        <v>43121</v>
      </c>
      <c r="AH33" s="75"/>
      <c r="AI33" s="75"/>
      <c r="AJ33" s="75"/>
      <c r="AK33" s="76"/>
    </row>
    <row r="34" spans="2:37">
      <c r="B34" s="11" t="s">
        <v>19</v>
      </c>
      <c r="C34" s="12">
        <v>0</v>
      </c>
      <c r="D34" s="12">
        <v>0.25</v>
      </c>
      <c r="E34" s="12">
        <v>0.54166666666666663</v>
      </c>
      <c r="F34" s="12">
        <v>0.75</v>
      </c>
      <c r="G34" s="12">
        <v>0.83333333333333337</v>
      </c>
      <c r="H34" s="12">
        <v>0</v>
      </c>
      <c r="I34" s="12">
        <v>0.25</v>
      </c>
      <c r="J34" s="12">
        <v>0.54166666666666663</v>
      </c>
      <c r="K34" s="12">
        <v>0.75</v>
      </c>
      <c r="L34" s="12">
        <v>0.83333333333333337</v>
      </c>
      <c r="M34" s="12">
        <v>0</v>
      </c>
      <c r="N34" s="12">
        <v>0.25</v>
      </c>
      <c r="O34" s="12">
        <v>0.54166666666666663</v>
      </c>
      <c r="P34" s="12">
        <v>0.75</v>
      </c>
      <c r="Q34" s="12">
        <v>0.83333333333333337</v>
      </c>
      <c r="R34" s="12">
        <v>0</v>
      </c>
      <c r="S34" s="12">
        <v>0.25</v>
      </c>
      <c r="T34" s="12">
        <v>0.54166666666666663</v>
      </c>
      <c r="U34" s="12">
        <v>0.75</v>
      </c>
      <c r="V34" s="12">
        <v>0.83333333333333337</v>
      </c>
      <c r="W34" s="12">
        <v>0</v>
      </c>
      <c r="X34" s="12">
        <v>0.25</v>
      </c>
      <c r="Y34" s="12">
        <v>0.54166666666666663</v>
      </c>
      <c r="Z34" s="12">
        <v>0.75</v>
      </c>
      <c r="AA34" s="12">
        <v>0.83333333333333337</v>
      </c>
      <c r="AB34" s="12">
        <v>0</v>
      </c>
      <c r="AC34" s="12">
        <v>0.25</v>
      </c>
      <c r="AD34" s="12">
        <v>0.54166666666666663</v>
      </c>
      <c r="AE34" s="12">
        <v>0.75</v>
      </c>
      <c r="AF34" s="12">
        <v>0.83333333333333337</v>
      </c>
      <c r="AG34" s="12">
        <v>0</v>
      </c>
      <c r="AH34" s="12">
        <v>0.25</v>
      </c>
      <c r="AI34" s="12">
        <v>0.54166666666666663</v>
      </c>
      <c r="AJ34" s="12">
        <v>0.75</v>
      </c>
      <c r="AK34" s="12">
        <v>0.83333333333333337</v>
      </c>
    </row>
    <row r="35" spans="2:37">
      <c r="B35" s="11" t="s">
        <v>20</v>
      </c>
      <c r="C35" s="12">
        <v>0.25</v>
      </c>
      <c r="D35" s="12">
        <v>0.54166666666666663</v>
      </c>
      <c r="E35" s="12">
        <v>0.75</v>
      </c>
      <c r="F35" s="12">
        <v>0.83333333333333337</v>
      </c>
      <c r="G35" s="12">
        <v>1</v>
      </c>
      <c r="H35" s="12">
        <v>0.25</v>
      </c>
      <c r="I35" s="12">
        <v>0.54166666666666663</v>
      </c>
      <c r="J35" s="12">
        <v>0.75</v>
      </c>
      <c r="K35" s="12">
        <v>0.83333333333333337</v>
      </c>
      <c r="L35" s="12">
        <v>1</v>
      </c>
      <c r="M35" s="12">
        <v>0.25</v>
      </c>
      <c r="N35" s="12">
        <v>0.54166666666666663</v>
      </c>
      <c r="O35" s="12">
        <v>0.75</v>
      </c>
      <c r="P35" s="12">
        <v>0.83333333333333337</v>
      </c>
      <c r="Q35" s="12">
        <v>1</v>
      </c>
      <c r="R35" s="12">
        <v>0.25</v>
      </c>
      <c r="S35" s="12">
        <v>0.54166666666666663</v>
      </c>
      <c r="T35" s="12">
        <v>0.75</v>
      </c>
      <c r="U35" s="12">
        <v>0.83333333333333337</v>
      </c>
      <c r="V35" s="12">
        <v>1</v>
      </c>
      <c r="W35" s="12">
        <v>0.25</v>
      </c>
      <c r="X35" s="12">
        <v>0.54166666666666663</v>
      </c>
      <c r="Y35" s="12">
        <v>0.75</v>
      </c>
      <c r="Z35" s="12">
        <v>0.83333333333333337</v>
      </c>
      <c r="AA35" s="12">
        <v>1</v>
      </c>
      <c r="AB35" s="12">
        <v>0.25</v>
      </c>
      <c r="AC35" s="12">
        <v>0.54166666666666663</v>
      </c>
      <c r="AD35" s="12">
        <v>0.75</v>
      </c>
      <c r="AE35" s="12">
        <v>0.83333333333333337</v>
      </c>
      <c r="AF35" s="12">
        <v>1</v>
      </c>
      <c r="AG35" s="12">
        <v>0.25</v>
      </c>
      <c r="AH35" s="12">
        <v>0.54166666666666663</v>
      </c>
      <c r="AI35" s="12">
        <v>0.75</v>
      </c>
      <c r="AJ35" s="12">
        <v>0.83333333333333337</v>
      </c>
      <c r="AK35" s="12">
        <v>1</v>
      </c>
    </row>
    <row r="36" spans="2:37">
      <c r="B36" s="11" t="s">
        <v>1</v>
      </c>
      <c r="C36" s="13"/>
      <c r="D36" s="11"/>
      <c r="E36" s="14"/>
      <c r="F36" s="15"/>
      <c r="G36" s="16"/>
      <c r="H36" s="13"/>
      <c r="I36" s="11"/>
      <c r="J36" s="14"/>
      <c r="K36" s="15"/>
      <c r="L36" s="16"/>
      <c r="M36" s="13"/>
      <c r="N36" s="11"/>
      <c r="O36" s="14"/>
      <c r="P36" s="15"/>
      <c r="Q36" s="16"/>
      <c r="R36" s="13"/>
      <c r="S36" s="11"/>
      <c r="T36" s="14"/>
      <c r="U36" s="15"/>
      <c r="V36" s="16"/>
      <c r="W36" s="13"/>
      <c r="X36" s="11"/>
      <c r="Y36" s="14"/>
      <c r="Z36" s="15"/>
      <c r="AA36" s="16"/>
      <c r="AB36" s="13"/>
      <c r="AC36" s="11"/>
      <c r="AD36" s="14"/>
      <c r="AE36" s="15"/>
      <c r="AF36" s="16"/>
      <c r="AG36" s="13"/>
      <c r="AH36" s="11"/>
      <c r="AI36" s="14"/>
      <c r="AJ36" s="15"/>
      <c r="AK36" s="16"/>
    </row>
    <row r="37" spans="2:37">
      <c r="B37" s="11" t="s">
        <v>3</v>
      </c>
      <c r="C37" s="13"/>
      <c r="D37" s="11"/>
      <c r="E37" s="14"/>
      <c r="F37" s="15"/>
      <c r="G37" s="16"/>
      <c r="H37" s="13"/>
      <c r="I37" s="11"/>
      <c r="J37" s="14"/>
      <c r="K37" s="15"/>
      <c r="L37" s="16"/>
      <c r="M37" s="13"/>
      <c r="N37" s="11"/>
      <c r="O37" s="14"/>
      <c r="P37" s="15"/>
      <c r="Q37" s="16"/>
      <c r="R37" s="13"/>
      <c r="S37" s="11"/>
      <c r="T37" s="14"/>
      <c r="U37" s="15"/>
      <c r="V37" s="16"/>
      <c r="W37" s="13"/>
      <c r="X37" s="11"/>
      <c r="Y37" s="14"/>
      <c r="Z37" s="15"/>
      <c r="AA37" s="16"/>
      <c r="AB37" s="13"/>
      <c r="AC37" s="11"/>
      <c r="AD37" s="14"/>
      <c r="AE37" s="15"/>
      <c r="AF37" s="16"/>
      <c r="AG37" s="13"/>
      <c r="AH37" s="11"/>
      <c r="AI37" s="14"/>
      <c r="AJ37" s="15"/>
      <c r="AK37" s="16"/>
    </row>
    <row r="38" spans="2:37">
      <c r="B38" s="11" t="s">
        <v>4</v>
      </c>
      <c r="C38" s="13"/>
      <c r="D38" s="11"/>
      <c r="E38" s="14"/>
      <c r="F38" s="15"/>
      <c r="G38" s="16"/>
      <c r="H38" s="13"/>
      <c r="I38" s="11"/>
      <c r="J38" s="14"/>
      <c r="K38" s="15"/>
      <c r="L38" s="16"/>
      <c r="M38" s="13"/>
      <c r="N38" s="11"/>
      <c r="O38" s="14"/>
      <c r="P38" s="15"/>
      <c r="Q38" s="16"/>
      <c r="R38" s="13"/>
      <c r="S38" s="11"/>
      <c r="T38" s="14"/>
      <c r="U38" s="15"/>
      <c r="V38" s="16"/>
      <c r="W38" s="13"/>
      <c r="X38" s="11"/>
      <c r="Y38" s="14"/>
      <c r="Z38" s="15"/>
      <c r="AA38" s="16"/>
      <c r="AB38" s="13"/>
      <c r="AC38" s="11"/>
      <c r="AD38" s="14"/>
      <c r="AE38" s="15"/>
      <c r="AF38" s="16"/>
      <c r="AG38" s="13"/>
      <c r="AH38" s="11"/>
      <c r="AI38" s="14"/>
      <c r="AJ38" s="15"/>
      <c r="AK38" s="16"/>
    </row>
    <row r="39" spans="2:37">
      <c r="B39" s="11" t="s">
        <v>5</v>
      </c>
      <c r="C39" s="13"/>
      <c r="D39" s="11"/>
      <c r="E39" s="14"/>
      <c r="F39" s="15"/>
      <c r="G39" s="16"/>
      <c r="H39" s="13"/>
      <c r="I39" s="11"/>
      <c r="J39" s="14"/>
      <c r="K39" s="15"/>
      <c r="L39" s="16"/>
      <c r="M39" s="13"/>
      <c r="N39" s="11"/>
      <c r="O39" s="14"/>
      <c r="P39" s="15"/>
      <c r="Q39" s="16"/>
      <c r="R39" s="13"/>
      <c r="S39" s="11"/>
      <c r="T39" s="14"/>
      <c r="U39" s="15"/>
      <c r="V39" s="16"/>
      <c r="W39" s="13"/>
      <c r="X39" s="11"/>
      <c r="Y39" s="14"/>
      <c r="Z39" s="15"/>
      <c r="AA39" s="16"/>
      <c r="AB39" s="13"/>
      <c r="AC39" s="11"/>
      <c r="AD39" s="14"/>
      <c r="AE39" s="15"/>
      <c r="AF39" s="16"/>
      <c r="AG39" s="13"/>
      <c r="AH39" s="11"/>
      <c r="AI39" s="14"/>
      <c r="AJ39" s="15"/>
      <c r="AK39" s="16"/>
    </row>
    <row r="40" spans="2:37">
      <c r="B40" s="11"/>
      <c r="C40" s="13"/>
      <c r="D40" s="11"/>
      <c r="E40" s="14"/>
      <c r="F40" s="15"/>
      <c r="G40" s="16"/>
      <c r="H40" s="13"/>
      <c r="I40" s="11"/>
      <c r="J40" s="14"/>
      <c r="K40" s="15"/>
      <c r="L40" s="16"/>
      <c r="M40" s="13"/>
      <c r="N40" s="11"/>
      <c r="O40" s="14"/>
      <c r="P40" s="15"/>
      <c r="Q40" s="16"/>
      <c r="R40" s="13"/>
      <c r="S40" s="11"/>
      <c r="T40" s="14"/>
      <c r="U40" s="15"/>
      <c r="V40" s="16"/>
      <c r="W40" s="13"/>
      <c r="X40" s="11"/>
      <c r="Y40" s="14"/>
      <c r="Z40" s="15"/>
      <c r="AA40" s="16"/>
      <c r="AB40" s="13"/>
      <c r="AC40" s="11"/>
      <c r="AD40" s="14"/>
      <c r="AE40" s="15"/>
      <c r="AF40" s="16"/>
      <c r="AG40" s="13"/>
      <c r="AH40" s="11"/>
      <c r="AI40" s="14"/>
      <c r="AJ40" s="15"/>
      <c r="AK40" s="16"/>
    </row>
    <row r="41" spans="2:37">
      <c r="B41" s="11"/>
      <c r="C41" s="13"/>
      <c r="D41" s="11"/>
      <c r="E41" s="14"/>
      <c r="F41" s="15"/>
      <c r="G41" s="16"/>
      <c r="H41" s="13"/>
      <c r="I41" s="11"/>
      <c r="J41" s="14"/>
      <c r="K41" s="15"/>
      <c r="L41" s="16"/>
      <c r="M41" s="13"/>
      <c r="N41" s="11"/>
      <c r="O41" s="14"/>
      <c r="P41" s="15"/>
      <c r="Q41" s="16"/>
      <c r="R41" s="13"/>
      <c r="S41" s="11"/>
      <c r="T41" s="14"/>
      <c r="U41" s="15"/>
      <c r="V41" s="16"/>
      <c r="W41" s="13"/>
      <c r="X41" s="11"/>
      <c r="Y41" s="14"/>
      <c r="Z41" s="15"/>
      <c r="AA41" s="16"/>
      <c r="AB41" s="13"/>
      <c r="AC41" s="11"/>
      <c r="AD41" s="14"/>
      <c r="AE41" s="15"/>
      <c r="AF41" s="16"/>
      <c r="AG41" s="13"/>
      <c r="AH41" s="11"/>
      <c r="AI41" s="14"/>
      <c r="AJ41" s="15"/>
      <c r="AK41" s="16"/>
    </row>
    <row r="42" spans="2:37">
      <c r="B42" s="11"/>
      <c r="C42" s="13"/>
      <c r="D42" s="11"/>
      <c r="E42" s="14"/>
      <c r="F42" s="15"/>
      <c r="G42" s="16"/>
      <c r="H42" s="13"/>
      <c r="I42" s="11"/>
      <c r="J42" s="14"/>
      <c r="K42" s="15"/>
      <c r="L42" s="16"/>
      <c r="M42" s="13"/>
      <c r="N42" s="11"/>
      <c r="O42" s="14"/>
      <c r="P42" s="15"/>
      <c r="Q42" s="16"/>
      <c r="R42" s="13"/>
      <c r="S42" s="11"/>
      <c r="T42" s="14"/>
      <c r="U42" s="15"/>
      <c r="V42" s="16"/>
      <c r="W42" s="13"/>
      <c r="X42" s="11"/>
      <c r="Y42" s="14"/>
      <c r="Z42" s="15"/>
      <c r="AA42" s="16"/>
      <c r="AB42" s="13"/>
      <c r="AC42" s="11"/>
      <c r="AD42" s="14"/>
      <c r="AE42" s="15"/>
      <c r="AF42" s="16"/>
      <c r="AG42" s="13"/>
      <c r="AH42" s="11"/>
      <c r="AI42" s="14"/>
      <c r="AJ42" s="15"/>
      <c r="AK42" s="16"/>
    </row>
    <row r="45" spans="2:37">
      <c r="B45" s="7"/>
      <c r="C45" s="77" t="str">
        <f>"semaine du"&amp;TEXT(C47,"jj/mm")&amp;" au "&amp;TEXT(C47+6,"jj/mm aaaa")</f>
        <v>semaine du22/01 au 28/01 2018</v>
      </c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7"/>
      <c r="AE45" s="77"/>
      <c r="AF45" s="77"/>
      <c r="AG45" s="77"/>
      <c r="AH45" s="77"/>
      <c r="AI45" s="77"/>
      <c r="AJ45" s="77"/>
      <c r="AK45" s="77"/>
    </row>
    <row r="46" spans="2:37"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</row>
    <row r="47" spans="2:37">
      <c r="B47" s="10"/>
      <c r="C47" s="74">
        <f>C33+7</f>
        <v>43122</v>
      </c>
      <c r="D47" s="78"/>
      <c r="E47" s="78"/>
      <c r="F47" s="78"/>
      <c r="G47" s="79"/>
      <c r="H47" s="74">
        <f>C47+1</f>
        <v>43123</v>
      </c>
      <c r="I47" s="75"/>
      <c r="J47" s="75"/>
      <c r="K47" s="75"/>
      <c r="L47" s="76"/>
      <c r="M47" s="74">
        <f>H47+1</f>
        <v>43124</v>
      </c>
      <c r="N47" s="75"/>
      <c r="O47" s="75"/>
      <c r="P47" s="75"/>
      <c r="Q47" s="76"/>
      <c r="R47" s="74">
        <f>M47+1</f>
        <v>43125</v>
      </c>
      <c r="S47" s="75"/>
      <c r="T47" s="75"/>
      <c r="U47" s="75"/>
      <c r="V47" s="76"/>
      <c r="W47" s="74">
        <f>R47+1</f>
        <v>43126</v>
      </c>
      <c r="X47" s="75"/>
      <c r="Y47" s="75"/>
      <c r="Z47" s="75"/>
      <c r="AA47" s="76"/>
      <c r="AB47" s="74">
        <f>W47+1</f>
        <v>43127</v>
      </c>
      <c r="AC47" s="75"/>
      <c r="AD47" s="75"/>
      <c r="AE47" s="75"/>
      <c r="AF47" s="76"/>
      <c r="AG47" s="74">
        <f>AB47+1</f>
        <v>43128</v>
      </c>
      <c r="AH47" s="75"/>
      <c r="AI47" s="75"/>
      <c r="AJ47" s="75"/>
      <c r="AK47" s="76"/>
    </row>
    <row r="48" spans="2:37">
      <c r="B48" s="11" t="s">
        <v>19</v>
      </c>
      <c r="C48" s="12">
        <v>0</v>
      </c>
      <c r="D48" s="12">
        <v>0.25</v>
      </c>
      <c r="E48" s="12">
        <v>0.54166666666666663</v>
      </c>
      <c r="F48" s="12">
        <v>0.75</v>
      </c>
      <c r="G48" s="12">
        <v>0.83333333333333337</v>
      </c>
      <c r="H48" s="12">
        <v>0</v>
      </c>
      <c r="I48" s="12">
        <v>0.25</v>
      </c>
      <c r="J48" s="12">
        <v>0.54166666666666663</v>
      </c>
      <c r="K48" s="12">
        <v>0.75</v>
      </c>
      <c r="L48" s="12">
        <v>0.83333333333333337</v>
      </c>
      <c r="M48" s="12">
        <v>0</v>
      </c>
      <c r="N48" s="12">
        <v>0.25</v>
      </c>
      <c r="O48" s="12">
        <v>0.54166666666666663</v>
      </c>
      <c r="P48" s="12">
        <v>0.75</v>
      </c>
      <c r="Q48" s="12">
        <v>0.83333333333333337</v>
      </c>
      <c r="R48" s="12">
        <v>0</v>
      </c>
      <c r="S48" s="12">
        <v>0.25</v>
      </c>
      <c r="T48" s="12">
        <v>0.54166666666666663</v>
      </c>
      <c r="U48" s="12">
        <v>0.75</v>
      </c>
      <c r="V48" s="12">
        <v>0.83333333333333337</v>
      </c>
      <c r="W48" s="12">
        <v>0</v>
      </c>
      <c r="X48" s="12">
        <v>0.25</v>
      </c>
      <c r="Y48" s="12">
        <v>0.54166666666666663</v>
      </c>
      <c r="Z48" s="12">
        <v>0.75</v>
      </c>
      <c r="AA48" s="12">
        <v>0.83333333333333337</v>
      </c>
      <c r="AB48" s="12">
        <v>0</v>
      </c>
      <c r="AC48" s="12">
        <v>0.25</v>
      </c>
      <c r="AD48" s="12">
        <v>0.54166666666666663</v>
      </c>
      <c r="AE48" s="12">
        <v>0.75</v>
      </c>
      <c r="AF48" s="12">
        <v>0.83333333333333337</v>
      </c>
      <c r="AG48" s="12">
        <v>0</v>
      </c>
      <c r="AH48" s="12">
        <v>0.25</v>
      </c>
      <c r="AI48" s="12">
        <v>0.54166666666666663</v>
      </c>
      <c r="AJ48" s="12">
        <v>0.75</v>
      </c>
      <c r="AK48" s="12">
        <v>0.83333333333333337</v>
      </c>
    </row>
    <row r="49" spans="2:37">
      <c r="B49" s="11" t="s">
        <v>20</v>
      </c>
      <c r="C49" s="12">
        <v>0.25</v>
      </c>
      <c r="D49" s="12">
        <v>0.54166666666666663</v>
      </c>
      <c r="E49" s="12">
        <v>0.75</v>
      </c>
      <c r="F49" s="12">
        <v>0.83333333333333337</v>
      </c>
      <c r="G49" s="12">
        <v>1</v>
      </c>
      <c r="H49" s="12">
        <v>0.25</v>
      </c>
      <c r="I49" s="12">
        <v>0.54166666666666663</v>
      </c>
      <c r="J49" s="12">
        <v>0.75</v>
      </c>
      <c r="K49" s="12">
        <v>0.83333333333333337</v>
      </c>
      <c r="L49" s="12">
        <v>1</v>
      </c>
      <c r="M49" s="12">
        <v>0.25</v>
      </c>
      <c r="N49" s="12">
        <v>0.54166666666666663</v>
      </c>
      <c r="O49" s="12">
        <v>0.75</v>
      </c>
      <c r="P49" s="12">
        <v>0.83333333333333337</v>
      </c>
      <c r="Q49" s="12">
        <v>1</v>
      </c>
      <c r="R49" s="12">
        <v>0.25</v>
      </c>
      <c r="S49" s="12">
        <v>0.54166666666666663</v>
      </c>
      <c r="T49" s="12">
        <v>0.75</v>
      </c>
      <c r="U49" s="12">
        <v>0.83333333333333337</v>
      </c>
      <c r="V49" s="12">
        <v>1</v>
      </c>
      <c r="W49" s="12">
        <v>0.25</v>
      </c>
      <c r="X49" s="12">
        <v>0.54166666666666663</v>
      </c>
      <c r="Y49" s="12">
        <v>0.75</v>
      </c>
      <c r="Z49" s="12">
        <v>0.83333333333333337</v>
      </c>
      <c r="AA49" s="12">
        <v>1</v>
      </c>
      <c r="AB49" s="12">
        <v>0.25</v>
      </c>
      <c r="AC49" s="12">
        <v>0.54166666666666663</v>
      </c>
      <c r="AD49" s="12">
        <v>0.75</v>
      </c>
      <c r="AE49" s="12">
        <v>0.83333333333333337</v>
      </c>
      <c r="AF49" s="12">
        <v>1</v>
      </c>
      <c r="AG49" s="12">
        <v>0.25</v>
      </c>
      <c r="AH49" s="12">
        <v>0.54166666666666663</v>
      </c>
      <c r="AI49" s="12">
        <v>0.75</v>
      </c>
      <c r="AJ49" s="12">
        <v>0.83333333333333337</v>
      </c>
      <c r="AK49" s="12">
        <v>1</v>
      </c>
    </row>
    <row r="50" spans="2:37">
      <c r="B50" s="11" t="s">
        <v>1</v>
      </c>
      <c r="C50" s="13"/>
      <c r="D50" s="11"/>
      <c r="E50" s="14"/>
      <c r="F50" s="15"/>
      <c r="G50" s="16"/>
      <c r="H50" s="13"/>
      <c r="I50" s="11"/>
      <c r="J50" s="14"/>
      <c r="K50" s="15"/>
      <c r="L50" s="16"/>
      <c r="M50" s="13"/>
      <c r="N50" s="11"/>
      <c r="O50" s="14"/>
      <c r="P50" s="15"/>
      <c r="Q50" s="16"/>
      <c r="R50" s="13"/>
      <c r="S50" s="11"/>
      <c r="T50" s="14"/>
      <c r="U50" s="15"/>
      <c r="V50" s="16"/>
      <c r="W50" s="13"/>
      <c r="X50" s="11"/>
      <c r="Y50" s="14"/>
      <c r="Z50" s="15"/>
      <c r="AA50" s="16"/>
      <c r="AB50" s="13"/>
      <c r="AC50" s="11"/>
      <c r="AD50" s="14"/>
      <c r="AE50" s="15"/>
      <c r="AF50" s="16"/>
      <c r="AG50" s="13"/>
      <c r="AH50" s="11"/>
      <c r="AI50" s="14"/>
      <c r="AJ50" s="15"/>
      <c r="AK50" s="16"/>
    </row>
    <row r="51" spans="2:37">
      <c r="B51" s="11" t="s">
        <v>3</v>
      </c>
      <c r="C51" s="13"/>
      <c r="D51" s="11"/>
      <c r="E51" s="14"/>
      <c r="F51" s="15"/>
      <c r="G51" s="16"/>
      <c r="H51" s="13"/>
      <c r="I51" s="11"/>
      <c r="J51" s="14"/>
      <c r="K51" s="15"/>
      <c r="L51" s="16"/>
      <c r="M51" s="13"/>
      <c r="N51" s="11"/>
      <c r="O51" s="14"/>
      <c r="P51" s="15"/>
      <c r="Q51" s="16"/>
      <c r="R51" s="13"/>
      <c r="S51" s="11"/>
      <c r="T51" s="14"/>
      <c r="U51" s="15"/>
      <c r="V51" s="16"/>
      <c r="W51" s="13"/>
      <c r="X51" s="11"/>
      <c r="Y51" s="14"/>
      <c r="Z51" s="15"/>
      <c r="AA51" s="16"/>
      <c r="AB51" s="13"/>
      <c r="AC51" s="11"/>
      <c r="AD51" s="14"/>
      <c r="AE51" s="15"/>
      <c r="AF51" s="16"/>
      <c r="AG51" s="13"/>
      <c r="AH51" s="11"/>
      <c r="AI51" s="14"/>
      <c r="AJ51" s="15"/>
      <c r="AK51" s="16"/>
    </row>
    <row r="52" spans="2:37">
      <c r="B52" s="11" t="s">
        <v>4</v>
      </c>
      <c r="C52" s="13"/>
      <c r="D52" s="11"/>
      <c r="E52" s="14"/>
      <c r="F52" s="15"/>
      <c r="G52" s="16"/>
      <c r="H52" s="13"/>
      <c r="I52" s="11"/>
      <c r="J52" s="14"/>
      <c r="K52" s="15"/>
      <c r="L52" s="16"/>
      <c r="M52" s="13"/>
      <c r="N52" s="11"/>
      <c r="O52" s="14"/>
      <c r="P52" s="15"/>
      <c r="Q52" s="16"/>
      <c r="R52" s="13"/>
      <c r="S52" s="11"/>
      <c r="T52" s="14"/>
      <c r="U52" s="15"/>
      <c r="V52" s="16"/>
      <c r="W52" s="13"/>
      <c r="X52" s="11"/>
      <c r="Y52" s="14"/>
      <c r="Z52" s="15"/>
      <c r="AA52" s="16"/>
      <c r="AB52" s="13"/>
      <c r="AC52" s="11"/>
      <c r="AD52" s="14"/>
      <c r="AE52" s="15"/>
      <c r="AF52" s="16"/>
      <c r="AG52" s="13"/>
      <c r="AH52" s="11"/>
      <c r="AI52" s="14"/>
      <c r="AJ52" s="15"/>
      <c r="AK52" s="16"/>
    </row>
    <row r="53" spans="2:37">
      <c r="B53" s="11" t="s">
        <v>5</v>
      </c>
      <c r="C53" s="13"/>
      <c r="D53" s="11"/>
      <c r="E53" s="14"/>
      <c r="F53" s="15"/>
      <c r="G53" s="16"/>
      <c r="H53" s="13"/>
      <c r="I53" s="11"/>
      <c r="J53" s="14"/>
      <c r="K53" s="15"/>
      <c r="L53" s="16"/>
      <c r="M53" s="13"/>
      <c r="N53" s="11"/>
      <c r="O53" s="14"/>
      <c r="P53" s="15"/>
      <c r="Q53" s="16"/>
      <c r="R53" s="13"/>
      <c r="S53" s="11"/>
      <c r="T53" s="14"/>
      <c r="U53" s="15"/>
      <c r="V53" s="16"/>
      <c r="W53" s="13"/>
      <c r="X53" s="11"/>
      <c r="Y53" s="14"/>
      <c r="Z53" s="15"/>
      <c r="AA53" s="16"/>
      <c r="AB53" s="13"/>
      <c r="AC53" s="11"/>
      <c r="AD53" s="14"/>
      <c r="AE53" s="15"/>
      <c r="AF53" s="16"/>
      <c r="AG53" s="13"/>
      <c r="AH53" s="11"/>
      <c r="AI53" s="14"/>
      <c r="AJ53" s="15"/>
      <c r="AK53" s="16"/>
    </row>
    <row r="54" spans="2:37">
      <c r="B54" s="11"/>
      <c r="C54" s="13"/>
      <c r="D54" s="11"/>
      <c r="E54" s="14"/>
      <c r="F54" s="15"/>
      <c r="G54" s="16"/>
      <c r="H54" s="13"/>
      <c r="I54" s="11"/>
      <c r="J54" s="14"/>
      <c r="K54" s="15"/>
      <c r="L54" s="16"/>
      <c r="M54" s="13"/>
      <c r="N54" s="11"/>
      <c r="O54" s="14"/>
      <c r="P54" s="15"/>
      <c r="Q54" s="16"/>
      <c r="R54" s="13"/>
      <c r="S54" s="11"/>
      <c r="T54" s="14"/>
      <c r="U54" s="15"/>
      <c r="V54" s="16"/>
      <c r="W54" s="13"/>
      <c r="X54" s="11"/>
      <c r="Y54" s="14"/>
      <c r="Z54" s="15"/>
      <c r="AA54" s="16"/>
      <c r="AB54" s="13"/>
      <c r="AC54" s="11"/>
      <c r="AD54" s="14"/>
      <c r="AE54" s="15"/>
      <c r="AF54" s="16"/>
      <c r="AG54" s="13"/>
      <c r="AH54" s="11"/>
      <c r="AI54" s="14"/>
      <c r="AJ54" s="15"/>
      <c r="AK54" s="16"/>
    </row>
    <row r="55" spans="2:37">
      <c r="B55" s="11"/>
      <c r="C55" s="13"/>
      <c r="D55" s="11"/>
      <c r="E55" s="14"/>
      <c r="F55" s="15"/>
      <c r="G55" s="16"/>
      <c r="H55" s="13"/>
      <c r="I55" s="11"/>
      <c r="J55" s="14"/>
      <c r="K55" s="15"/>
      <c r="L55" s="16"/>
      <c r="M55" s="13"/>
      <c r="N55" s="11"/>
      <c r="O55" s="14"/>
      <c r="P55" s="15"/>
      <c r="Q55" s="16"/>
      <c r="R55" s="13"/>
      <c r="S55" s="11"/>
      <c r="T55" s="14"/>
      <c r="U55" s="15"/>
      <c r="V55" s="16"/>
      <c r="W55" s="13"/>
      <c r="X55" s="11"/>
      <c r="Y55" s="14"/>
      <c r="Z55" s="15"/>
      <c r="AA55" s="16"/>
      <c r="AB55" s="13"/>
      <c r="AC55" s="11"/>
      <c r="AD55" s="14"/>
      <c r="AE55" s="15"/>
      <c r="AF55" s="16"/>
      <c r="AG55" s="13"/>
      <c r="AH55" s="11"/>
      <c r="AI55" s="14"/>
      <c r="AJ55" s="15"/>
      <c r="AK55" s="16"/>
    </row>
    <row r="56" spans="2:37">
      <c r="B56" s="11"/>
      <c r="C56" s="13"/>
      <c r="D56" s="11"/>
      <c r="E56" s="14"/>
      <c r="F56" s="15"/>
      <c r="G56" s="16"/>
      <c r="H56" s="13"/>
      <c r="I56" s="11"/>
      <c r="J56" s="14"/>
      <c r="K56" s="15"/>
      <c r="L56" s="16"/>
      <c r="M56" s="13"/>
      <c r="N56" s="11"/>
      <c r="O56" s="14"/>
      <c r="P56" s="15"/>
      <c r="Q56" s="16"/>
      <c r="R56" s="13"/>
      <c r="S56" s="11"/>
      <c r="T56" s="14"/>
      <c r="U56" s="15"/>
      <c r="V56" s="16"/>
      <c r="W56" s="13"/>
      <c r="X56" s="11"/>
      <c r="Y56" s="14"/>
      <c r="Z56" s="15"/>
      <c r="AA56" s="16"/>
      <c r="AB56" s="13"/>
      <c r="AC56" s="11"/>
      <c r="AD56" s="14"/>
      <c r="AE56" s="15"/>
      <c r="AF56" s="16"/>
      <c r="AG56" s="13"/>
      <c r="AH56" s="11"/>
      <c r="AI56" s="14"/>
      <c r="AJ56" s="15"/>
      <c r="AK56" s="16"/>
    </row>
    <row r="59" spans="2:37">
      <c r="B59" s="7"/>
      <c r="C59" s="77" t="str">
        <f>"Semaine du "&amp;TEXT(C61,"jj/mm")&amp;" au "&amp;TEXT(C61+6,"jj/mm aaaa")</f>
        <v>Semaine du 29/01 au 04/02 2018</v>
      </c>
      <c r="D59" s="77"/>
      <c r="E59" s="77"/>
      <c r="F59" s="77"/>
      <c r="G59" s="77"/>
      <c r="H59" s="77"/>
      <c r="I59" s="77"/>
      <c r="J59" s="77"/>
      <c r="K59" s="77"/>
      <c r="L59" s="77"/>
      <c r="M59" s="77"/>
      <c r="N59" s="77"/>
      <c r="O59" s="77"/>
      <c r="P59" s="77"/>
      <c r="Q59" s="77"/>
      <c r="R59" s="77"/>
      <c r="S59" s="77"/>
      <c r="T59" s="77"/>
      <c r="U59" s="77"/>
      <c r="V59" s="77"/>
      <c r="W59" s="77"/>
      <c r="X59" s="77"/>
      <c r="Y59" s="77"/>
      <c r="Z59" s="77"/>
      <c r="AA59" s="77"/>
      <c r="AB59" s="77"/>
      <c r="AC59" s="77"/>
      <c r="AD59" s="77"/>
      <c r="AE59" s="77"/>
      <c r="AF59" s="77"/>
      <c r="AG59" s="77"/>
      <c r="AH59" s="77"/>
      <c r="AI59" s="77"/>
      <c r="AJ59" s="77"/>
      <c r="AK59" s="77"/>
    </row>
    <row r="60" spans="2:37"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</row>
    <row r="61" spans="2:37">
      <c r="B61" s="10"/>
      <c r="C61" s="74">
        <f>IF(OR(IFERROR(MONTH(AG47+1)&gt;MONTH($AE$1),FALSE),AG47=""),"",AG47+1)</f>
        <v>43129</v>
      </c>
      <c r="D61" s="75"/>
      <c r="E61" s="75"/>
      <c r="F61" s="75"/>
      <c r="G61" s="76"/>
      <c r="H61" s="74">
        <f>IF(OR(IFERROR(MONTH(C61+1)&gt;MONTH($AE$1),FALSE),C61=""),"",C61+1)</f>
        <v>43130</v>
      </c>
      <c r="I61" s="75"/>
      <c r="J61" s="75"/>
      <c r="K61" s="75"/>
      <c r="L61" s="76"/>
      <c r="M61" s="74">
        <f>IF(OR(IFERROR(MONTH(H61+1)&gt;MONTH($AE$1),FALSE),H61=""),"",H61+1)</f>
        <v>43131</v>
      </c>
      <c r="N61" s="75"/>
      <c r="O61" s="75"/>
      <c r="P61" s="75"/>
      <c r="Q61" s="76"/>
      <c r="R61" s="74" t="str">
        <f>IF(OR(IFERROR(MONTH(M61+1)&gt;MONTH($AE$1),FALSE),M61=""),"",M61+1)</f>
        <v/>
      </c>
      <c r="S61" s="75"/>
      <c r="T61" s="75"/>
      <c r="U61" s="75"/>
      <c r="V61" s="76"/>
      <c r="W61" s="74" t="str">
        <f>IF(OR(IFERROR(MONTH(R61+1)&gt;MONTH($AE$1),FALSE),R61=""),"",R61+1)</f>
        <v/>
      </c>
      <c r="X61" s="75"/>
      <c r="Y61" s="75"/>
      <c r="Z61" s="75"/>
      <c r="AA61" s="76"/>
      <c r="AB61" s="74" t="str">
        <f>IF(OR(IFERROR(MONTH(W61+1)&gt;MONTH($AE$1),FALSE),W61=""),"",W61+1)</f>
        <v/>
      </c>
      <c r="AC61" s="75"/>
      <c r="AD61" s="75"/>
      <c r="AE61" s="75"/>
      <c r="AF61" s="76"/>
      <c r="AG61" s="74" t="str">
        <f>IF(OR(IFERROR(MONTH(AB61+1)&gt;MONTH($AE$1),FALSE),AB61=""),"",AB61+1)</f>
        <v/>
      </c>
      <c r="AH61" s="75"/>
      <c r="AI61" s="75"/>
      <c r="AJ61" s="75"/>
      <c r="AK61" s="76"/>
    </row>
    <row r="62" spans="2:37">
      <c r="B62" s="11" t="s">
        <v>19</v>
      </c>
      <c r="C62" s="12">
        <v>0</v>
      </c>
      <c r="D62" s="12">
        <v>0.25</v>
      </c>
      <c r="E62" s="12">
        <v>0.54166666666666663</v>
      </c>
      <c r="F62" s="12">
        <v>0.75</v>
      </c>
      <c r="G62" s="12">
        <v>0.83333333333333337</v>
      </c>
      <c r="H62" s="12">
        <v>0</v>
      </c>
      <c r="I62" s="12">
        <v>0.25</v>
      </c>
      <c r="J62" s="12">
        <v>0.54166666666666663</v>
      </c>
      <c r="K62" s="12">
        <v>0.75</v>
      </c>
      <c r="L62" s="12">
        <v>0.83333333333333337</v>
      </c>
      <c r="M62" s="12">
        <v>0</v>
      </c>
      <c r="N62" s="12">
        <v>0.25</v>
      </c>
      <c r="O62" s="12">
        <v>0.54166666666666663</v>
      </c>
      <c r="P62" s="12">
        <v>0.75</v>
      </c>
      <c r="Q62" s="12">
        <v>0.83333333333333337</v>
      </c>
      <c r="R62" s="12">
        <v>0</v>
      </c>
      <c r="S62" s="12">
        <v>0.25</v>
      </c>
      <c r="T62" s="12">
        <v>0.54166666666666663</v>
      </c>
      <c r="U62" s="12">
        <v>0.75</v>
      </c>
      <c r="V62" s="12">
        <v>0.83333333333333337</v>
      </c>
      <c r="W62" s="12">
        <v>0</v>
      </c>
      <c r="X62" s="12">
        <v>0.25</v>
      </c>
      <c r="Y62" s="12">
        <v>0.54166666666666663</v>
      </c>
      <c r="Z62" s="12">
        <v>0.75</v>
      </c>
      <c r="AA62" s="12">
        <v>0.83333333333333337</v>
      </c>
      <c r="AB62" s="12">
        <v>0</v>
      </c>
      <c r="AC62" s="12">
        <v>0.25</v>
      </c>
      <c r="AD62" s="12">
        <v>0.54166666666666663</v>
      </c>
      <c r="AE62" s="12">
        <v>0.75</v>
      </c>
      <c r="AF62" s="12">
        <v>0.83333333333333337</v>
      </c>
      <c r="AG62" s="12">
        <v>0</v>
      </c>
      <c r="AH62" s="12">
        <v>0.25</v>
      </c>
      <c r="AI62" s="12">
        <v>0.54166666666666663</v>
      </c>
      <c r="AJ62" s="12">
        <v>0.75</v>
      </c>
      <c r="AK62" s="12">
        <v>0.83333333333333337</v>
      </c>
    </row>
    <row r="63" spans="2:37">
      <c r="B63" s="11" t="s">
        <v>20</v>
      </c>
      <c r="C63" s="12">
        <v>0.25</v>
      </c>
      <c r="D63" s="12">
        <v>0.54166666666666663</v>
      </c>
      <c r="E63" s="12">
        <v>0.75</v>
      </c>
      <c r="F63" s="12">
        <v>0.83333333333333337</v>
      </c>
      <c r="G63" s="12">
        <v>1</v>
      </c>
      <c r="H63" s="12">
        <v>0.25</v>
      </c>
      <c r="I63" s="12">
        <v>0.54166666666666663</v>
      </c>
      <c r="J63" s="12">
        <v>0.75</v>
      </c>
      <c r="K63" s="12">
        <v>0.83333333333333337</v>
      </c>
      <c r="L63" s="12">
        <v>1</v>
      </c>
      <c r="M63" s="12">
        <v>0.25</v>
      </c>
      <c r="N63" s="12">
        <v>0.54166666666666663</v>
      </c>
      <c r="O63" s="12">
        <v>0.75</v>
      </c>
      <c r="P63" s="12">
        <v>0.83333333333333337</v>
      </c>
      <c r="Q63" s="12">
        <v>1</v>
      </c>
      <c r="R63" s="12">
        <v>0.25</v>
      </c>
      <c r="S63" s="12">
        <v>0.54166666666666663</v>
      </c>
      <c r="T63" s="12">
        <v>0.75</v>
      </c>
      <c r="U63" s="12">
        <v>0.83333333333333337</v>
      </c>
      <c r="V63" s="12">
        <v>1</v>
      </c>
      <c r="W63" s="12">
        <v>0.25</v>
      </c>
      <c r="X63" s="12">
        <v>0.54166666666666663</v>
      </c>
      <c r="Y63" s="12">
        <v>0.75</v>
      </c>
      <c r="Z63" s="12">
        <v>0.83333333333333337</v>
      </c>
      <c r="AA63" s="12">
        <v>1</v>
      </c>
      <c r="AB63" s="12">
        <v>0.25</v>
      </c>
      <c r="AC63" s="12">
        <v>0.54166666666666663</v>
      </c>
      <c r="AD63" s="12">
        <v>0.75</v>
      </c>
      <c r="AE63" s="12">
        <v>0.83333333333333337</v>
      </c>
      <c r="AF63" s="12">
        <v>1</v>
      </c>
      <c r="AG63" s="12">
        <v>0.25</v>
      </c>
      <c r="AH63" s="12">
        <v>0.54166666666666663</v>
      </c>
      <c r="AI63" s="12">
        <v>0.75</v>
      </c>
      <c r="AJ63" s="12">
        <v>0.83333333333333337</v>
      </c>
      <c r="AK63" s="12">
        <v>1</v>
      </c>
    </row>
    <row r="64" spans="2:37">
      <c r="B64" s="11" t="s">
        <v>1</v>
      </c>
      <c r="C64" s="13" t="str">
        <f t="shared" ref="C64:D70" si="80">IF(AH51="X","X","")</f>
        <v/>
      </c>
      <c r="D64" s="11" t="str">
        <f t="shared" si="80"/>
        <v/>
      </c>
      <c r="E64" s="14" t="str">
        <f t="shared" ref="E64:E70" si="81">IF(AG51="X","X","")</f>
        <v/>
      </c>
      <c r="F64" s="15"/>
      <c r="G64" s="16" t="str">
        <f>IF(D64="X","X","")</f>
        <v/>
      </c>
      <c r="H64" s="13" t="str">
        <f>IF(D64="X","X","")</f>
        <v/>
      </c>
      <c r="I64" s="11" t="str">
        <f>IF(E64="X","X","")</f>
        <v/>
      </c>
      <c r="J64" s="14" t="str">
        <f>IF(C64="X","X","")</f>
        <v/>
      </c>
      <c r="K64" s="15"/>
      <c r="L64" s="16" t="str">
        <f>IF(I64="X","X","")</f>
        <v/>
      </c>
      <c r="M64" s="13" t="str">
        <f>IF(I64="X","X","")</f>
        <v/>
      </c>
      <c r="N64" s="11" t="str">
        <f>IF(J64="X","X","")</f>
        <v/>
      </c>
      <c r="O64" s="14" t="str">
        <f>IF(H64="X","X","")</f>
        <v/>
      </c>
      <c r="P64" s="15"/>
      <c r="Q64" s="16" t="str">
        <f>IF(N64="X","X","")</f>
        <v/>
      </c>
      <c r="R64" s="13" t="str">
        <f>IF(N64="X","X","")</f>
        <v/>
      </c>
      <c r="S64" s="11" t="str">
        <f>IF(O64="X","X","")</f>
        <v/>
      </c>
      <c r="T64" s="14" t="str">
        <f>IF(M64="X","X","")</f>
        <v/>
      </c>
      <c r="U64" s="15"/>
      <c r="V64" s="16" t="str">
        <f>IF(S64="X","X","")</f>
        <v/>
      </c>
      <c r="W64" s="13" t="str">
        <f>IF(S64="X","X","")</f>
        <v/>
      </c>
      <c r="X64" s="11" t="str">
        <f>IF(T64="X","X","")</f>
        <v/>
      </c>
      <c r="Y64" s="14" t="str">
        <f>IF(R64="X","X","")</f>
        <v/>
      </c>
      <c r="Z64" s="15"/>
      <c r="AA64" s="16" t="str">
        <f>IF(X64="X","X","")</f>
        <v/>
      </c>
      <c r="AB64" s="13" t="str">
        <f>IF(X64="X","X","")</f>
        <v/>
      </c>
      <c r="AC64" s="11" t="str">
        <f>IF(Y64="X","X","")</f>
        <v/>
      </c>
      <c r="AD64" s="14" t="str">
        <f>IF(W64="X","X","")</f>
        <v/>
      </c>
      <c r="AE64" s="15"/>
      <c r="AF64" s="16" t="str">
        <f>IF(AC64="X","X","")</f>
        <v/>
      </c>
      <c r="AG64" s="13" t="str">
        <f>IF(AC64="X","X","")</f>
        <v/>
      </c>
      <c r="AH64" s="11" t="str">
        <f>IF(AD64="X","X","")</f>
        <v/>
      </c>
      <c r="AI64" s="14" t="str">
        <f>IF(AB64="X","X","")</f>
        <v/>
      </c>
      <c r="AJ64" s="15"/>
      <c r="AK64" s="16" t="str">
        <f>IF(AH64="X","X","")</f>
        <v/>
      </c>
    </row>
    <row r="65" spans="2:37">
      <c r="B65" s="11" t="s">
        <v>3</v>
      </c>
      <c r="C65" s="13" t="str">
        <f t="shared" si="80"/>
        <v/>
      </c>
      <c r="D65" s="11" t="str">
        <f t="shared" si="80"/>
        <v/>
      </c>
      <c r="E65" s="14" t="str">
        <f t="shared" si="81"/>
        <v/>
      </c>
      <c r="F65" s="15"/>
      <c r="G65" s="16" t="str">
        <f t="shared" ref="G65:G70" si="82">IF(D65="X","X","")</f>
        <v/>
      </c>
      <c r="H65" s="13" t="str">
        <f t="shared" ref="H65:H70" si="83">IF(D65="X","X","")</f>
        <v/>
      </c>
      <c r="I65" s="11" t="str">
        <f t="shared" ref="I65:I70" si="84">IF(E65="X","X","")</f>
        <v/>
      </c>
      <c r="J65" s="14" t="str">
        <f t="shared" ref="J65:J70" si="85">IF(C65="X","X","")</f>
        <v/>
      </c>
      <c r="K65" s="15"/>
      <c r="L65" s="16" t="str">
        <f t="shared" ref="L65:L70" si="86">IF(I65="X","X","")</f>
        <v/>
      </c>
      <c r="M65" s="13" t="str">
        <f t="shared" ref="M65:M70" si="87">IF(I65="X","X","")</f>
        <v/>
      </c>
      <c r="N65" s="11" t="str">
        <f t="shared" ref="N65:N70" si="88">IF(J65="X","X","")</f>
        <v/>
      </c>
      <c r="O65" s="14" t="str">
        <f t="shared" ref="O65:O70" si="89">IF(H65="X","X","")</f>
        <v/>
      </c>
      <c r="P65" s="15"/>
      <c r="Q65" s="16" t="str">
        <f t="shared" ref="Q65:Q70" si="90">IF(N65="X","X","")</f>
        <v/>
      </c>
      <c r="R65" s="13" t="str">
        <f t="shared" ref="R65:R70" si="91">IF(N65="X","X","")</f>
        <v/>
      </c>
      <c r="S65" s="11" t="str">
        <f t="shared" ref="S65:S70" si="92">IF(O65="X","X","")</f>
        <v/>
      </c>
      <c r="T65" s="14" t="str">
        <f t="shared" ref="T65:T70" si="93">IF(M65="X","X","")</f>
        <v/>
      </c>
      <c r="U65" s="15"/>
      <c r="V65" s="16" t="str">
        <f t="shared" ref="V65:V70" si="94">IF(S65="X","X","")</f>
        <v/>
      </c>
      <c r="W65" s="13" t="str">
        <f t="shared" ref="W65:W70" si="95">IF(S65="X","X","")</f>
        <v/>
      </c>
      <c r="X65" s="11" t="str">
        <f t="shared" ref="X65:X70" si="96">IF(T65="X","X","")</f>
        <v/>
      </c>
      <c r="Y65" s="14" t="str">
        <f t="shared" ref="Y65:Y70" si="97">IF(R65="X","X","")</f>
        <v/>
      </c>
      <c r="Z65" s="15"/>
      <c r="AA65" s="16" t="str">
        <f t="shared" ref="AA65:AA70" si="98">IF(X65="X","X","")</f>
        <v/>
      </c>
      <c r="AB65" s="13" t="str">
        <f t="shared" ref="AB65:AB70" si="99">IF(X65="X","X","")</f>
        <v/>
      </c>
      <c r="AC65" s="11" t="str">
        <f t="shared" ref="AC65:AC70" si="100">IF(Y65="X","X","")</f>
        <v/>
      </c>
      <c r="AD65" s="14" t="str">
        <f t="shared" ref="AD65:AD70" si="101">IF(W65="X","X","")</f>
        <v/>
      </c>
      <c r="AE65" s="15"/>
      <c r="AF65" s="16" t="str">
        <f t="shared" ref="AF65:AF70" si="102">IF(AC65="X","X","")</f>
        <v/>
      </c>
      <c r="AG65" s="13" t="str">
        <f t="shared" ref="AG65:AG70" si="103">IF(AC65="X","X","")</f>
        <v/>
      </c>
      <c r="AH65" s="11" t="str">
        <f t="shared" ref="AH65:AH70" si="104">IF(AD65="X","X","")</f>
        <v/>
      </c>
      <c r="AI65" s="14" t="str">
        <f t="shared" ref="AI65:AI70" si="105">IF(AB65="X","X","")</f>
        <v/>
      </c>
      <c r="AJ65" s="15"/>
      <c r="AK65" s="16" t="str">
        <f t="shared" ref="AK65:AK70" si="106">IF(AH65="X","X","")</f>
        <v/>
      </c>
    </row>
    <row r="66" spans="2:37">
      <c r="B66" s="11" t="s">
        <v>4</v>
      </c>
      <c r="C66" s="13" t="str">
        <f t="shared" si="80"/>
        <v/>
      </c>
      <c r="D66" s="11" t="str">
        <f t="shared" si="80"/>
        <v/>
      </c>
      <c r="E66" s="14" t="str">
        <f t="shared" si="81"/>
        <v/>
      </c>
      <c r="F66" s="15"/>
      <c r="G66" s="16" t="str">
        <f t="shared" si="82"/>
        <v/>
      </c>
      <c r="H66" s="13" t="str">
        <f t="shared" si="83"/>
        <v/>
      </c>
      <c r="I66" s="11" t="str">
        <f t="shared" si="84"/>
        <v/>
      </c>
      <c r="J66" s="14" t="str">
        <f t="shared" si="85"/>
        <v/>
      </c>
      <c r="K66" s="15"/>
      <c r="L66" s="16" t="str">
        <f t="shared" si="86"/>
        <v/>
      </c>
      <c r="M66" s="13" t="str">
        <f t="shared" si="87"/>
        <v/>
      </c>
      <c r="N66" s="11" t="str">
        <f t="shared" si="88"/>
        <v/>
      </c>
      <c r="O66" s="14" t="str">
        <f t="shared" si="89"/>
        <v/>
      </c>
      <c r="P66" s="15"/>
      <c r="Q66" s="16" t="str">
        <f t="shared" si="90"/>
        <v/>
      </c>
      <c r="R66" s="13" t="str">
        <f t="shared" si="91"/>
        <v/>
      </c>
      <c r="S66" s="11" t="str">
        <f t="shared" si="92"/>
        <v/>
      </c>
      <c r="T66" s="14" t="str">
        <f t="shared" si="93"/>
        <v/>
      </c>
      <c r="U66" s="15"/>
      <c r="V66" s="16" t="str">
        <f t="shared" si="94"/>
        <v/>
      </c>
      <c r="W66" s="13" t="str">
        <f t="shared" si="95"/>
        <v/>
      </c>
      <c r="X66" s="11" t="str">
        <f t="shared" si="96"/>
        <v/>
      </c>
      <c r="Y66" s="14" t="str">
        <f t="shared" si="97"/>
        <v/>
      </c>
      <c r="Z66" s="15"/>
      <c r="AA66" s="16" t="str">
        <f t="shared" si="98"/>
        <v/>
      </c>
      <c r="AB66" s="13" t="str">
        <f t="shared" si="99"/>
        <v/>
      </c>
      <c r="AC66" s="11" t="str">
        <f t="shared" si="100"/>
        <v/>
      </c>
      <c r="AD66" s="14" t="str">
        <f t="shared" si="101"/>
        <v/>
      </c>
      <c r="AE66" s="15"/>
      <c r="AF66" s="16" t="str">
        <f t="shared" si="102"/>
        <v/>
      </c>
      <c r="AG66" s="13" t="str">
        <f t="shared" si="103"/>
        <v/>
      </c>
      <c r="AH66" s="11" t="str">
        <f t="shared" si="104"/>
        <v/>
      </c>
      <c r="AI66" s="14" t="str">
        <f t="shared" si="105"/>
        <v/>
      </c>
      <c r="AJ66" s="15"/>
      <c r="AK66" s="16" t="str">
        <f t="shared" si="106"/>
        <v/>
      </c>
    </row>
    <row r="67" spans="2:37">
      <c r="B67" s="11"/>
      <c r="C67" s="13" t="str">
        <f t="shared" si="80"/>
        <v/>
      </c>
      <c r="D67" s="11" t="str">
        <f t="shared" si="80"/>
        <v/>
      </c>
      <c r="E67" s="14" t="str">
        <f t="shared" si="81"/>
        <v/>
      </c>
      <c r="F67" s="15"/>
      <c r="G67" s="16" t="str">
        <f t="shared" si="82"/>
        <v/>
      </c>
      <c r="H67" s="13" t="str">
        <f t="shared" si="83"/>
        <v/>
      </c>
      <c r="I67" s="11" t="str">
        <f t="shared" si="84"/>
        <v/>
      </c>
      <c r="J67" s="14" t="str">
        <f t="shared" si="85"/>
        <v/>
      </c>
      <c r="K67" s="15"/>
      <c r="L67" s="16" t="str">
        <f t="shared" si="86"/>
        <v/>
      </c>
      <c r="M67" s="13" t="str">
        <f t="shared" si="87"/>
        <v/>
      </c>
      <c r="N67" s="11" t="str">
        <f t="shared" si="88"/>
        <v/>
      </c>
      <c r="O67" s="14" t="str">
        <f t="shared" si="89"/>
        <v/>
      </c>
      <c r="P67" s="15"/>
      <c r="Q67" s="16" t="str">
        <f t="shared" si="90"/>
        <v/>
      </c>
      <c r="R67" s="13" t="str">
        <f t="shared" si="91"/>
        <v/>
      </c>
      <c r="S67" s="11" t="str">
        <f t="shared" si="92"/>
        <v/>
      </c>
      <c r="T67" s="14" t="str">
        <f t="shared" si="93"/>
        <v/>
      </c>
      <c r="U67" s="15"/>
      <c r="V67" s="16" t="str">
        <f t="shared" si="94"/>
        <v/>
      </c>
      <c r="W67" s="13" t="str">
        <f t="shared" si="95"/>
        <v/>
      </c>
      <c r="X67" s="11" t="str">
        <f t="shared" si="96"/>
        <v/>
      </c>
      <c r="Y67" s="14" t="str">
        <f t="shared" si="97"/>
        <v/>
      </c>
      <c r="Z67" s="15"/>
      <c r="AA67" s="16" t="str">
        <f t="shared" si="98"/>
        <v/>
      </c>
      <c r="AB67" s="13" t="str">
        <f t="shared" si="99"/>
        <v/>
      </c>
      <c r="AC67" s="11" t="str">
        <f t="shared" si="100"/>
        <v/>
      </c>
      <c r="AD67" s="14" t="str">
        <f t="shared" si="101"/>
        <v/>
      </c>
      <c r="AE67" s="15"/>
      <c r="AF67" s="16" t="str">
        <f t="shared" si="102"/>
        <v/>
      </c>
      <c r="AG67" s="13" t="str">
        <f t="shared" si="103"/>
        <v/>
      </c>
      <c r="AH67" s="11" t="str">
        <f t="shared" si="104"/>
        <v/>
      </c>
      <c r="AI67" s="14" t="str">
        <f t="shared" si="105"/>
        <v/>
      </c>
      <c r="AJ67" s="15"/>
      <c r="AK67" s="16" t="str">
        <f t="shared" si="106"/>
        <v/>
      </c>
    </row>
    <row r="68" spans="2:37">
      <c r="B68" s="11"/>
      <c r="C68" s="13" t="str">
        <f t="shared" si="80"/>
        <v/>
      </c>
      <c r="D68" s="11" t="str">
        <f t="shared" si="80"/>
        <v/>
      </c>
      <c r="E68" s="14" t="str">
        <f t="shared" si="81"/>
        <v/>
      </c>
      <c r="F68" s="15"/>
      <c r="G68" s="16" t="str">
        <f t="shared" si="82"/>
        <v/>
      </c>
      <c r="H68" s="13" t="str">
        <f t="shared" si="83"/>
        <v/>
      </c>
      <c r="I68" s="11" t="str">
        <f t="shared" si="84"/>
        <v/>
      </c>
      <c r="J68" s="14" t="str">
        <f t="shared" si="85"/>
        <v/>
      </c>
      <c r="K68" s="15"/>
      <c r="L68" s="16" t="str">
        <f t="shared" si="86"/>
        <v/>
      </c>
      <c r="M68" s="13" t="str">
        <f t="shared" si="87"/>
        <v/>
      </c>
      <c r="N68" s="11" t="str">
        <f t="shared" si="88"/>
        <v/>
      </c>
      <c r="O68" s="14" t="str">
        <f t="shared" si="89"/>
        <v/>
      </c>
      <c r="P68" s="15"/>
      <c r="Q68" s="16" t="str">
        <f t="shared" si="90"/>
        <v/>
      </c>
      <c r="R68" s="13" t="str">
        <f t="shared" si="91"/>
        <v/>
      </c>
      <c r="S68" s="11" t="str">
        <f t="shared" si="92"/>
        <v/>
      </c>
      <c r="T68" s="14" t="str">
        <f t="shared" si="93"/>
        <v/>
      </c>
      <c r="U68" s="15"/>
      <c r="V68" s="16" t="str">
        <f t="shared" si="94"/>
        <v/>
      </c>
      <c r="W68" s="13" t="str">
        <f t="shared" si="95"/>
        <v/>
      </c>
      <c r="X68" s="11" t="str">
        <f t="shared" si="96"/>
        <v/>
      </c>
      <c r="Y68" s="14" t="str">
        <f t="shared" si="97"/>
        <v/>
      </c>
      <c r="Z68" s="15"/>
      <c r="AA68" s="16" t="str">
        <f t="shared" si="98"/>
        <v/>
      </c>
      <c r="AB68" s="13" t="str">
        <f t="shared" si="99"/>
        <v/>
      </c>
      <c r="AC68" s="11" t="str">
        <f t="shared" si="100"/>
        <v/>
      </c>
      <c r="AD68" s="14" t="str">
        <f t="shared" si="101"/>
        <v/>
      </c>
      <c r="AE68" s="15"/>
      <c r="AF68" s="16" t="str">
        <f t="shared" si="102"/>
        <v/>
      </c>
      <c r="AG68" s="13" t="str">
        <f t="shared" si="103"/>
        <v/>
      </c>
      <c r="AH68" s="11" t="str">
        <f t="shared" si="104"/>
        <v/>
      </c>
      <c r="AI68" s="14" t="str">
        <f t="shared" si="105"/>
        <v/>
      </c>
      <c r="AJ68" s="15"/>
      <c r="AK68" s="16" t="str">
        <f t="shared" si="106"/>
        <v/>
      </c>
    </row>
    <row r="69" spans="2:37">
      <c r="B69" s="11"/>
      <c r="C69" s="13" t="str">
        <f t="shared" si="80"/>
        <v/>
      </c>
      <c r="D69" s="11" t="str">
        <f t="shared" si="80"/>
        <v/>
      </c>
      <c r="E69" s="14" t="str">
        <f t="shared" si="81"/>
        <v/>
      </c>
      <c r="F69" s="15"/>
      <c r="G69" s="16" t="str">
        <f t="shared" si="82"/>
        <v/>
      </c>
      <c r="H69" s="13" t="str">
        <f t="shared" si="83"/>
        <v/>
      </c>
      <c r="I69" s="11" t="str">
        <f t="shared" si="84"/>
        <v/>
      </c>
      <c r="J69" s="14" t="str">
        <f t="shared" si="85"/>
        <v/>
      </c>
      <c r="K69" s="15"/>
      <c r="L69" s="16" t="str">
        <f t="shared" si="86"/>
        <v/>
      </c>
      <c r="M69" s="13" t="str">
        <f t="shared" si="87"/>
        <v/>
      </c>
      <c r="N69" s="11" t="str">
        <f t="shared" si="88"/>
        <v/>
      </c>
      <c r="O69" s="14" t="str">
        <f t="shared" si="89"/>
        <v/>
      </c>
      <c r="P69" s="15"/>
      <c r="Q69" s="16" t="str">
        <f t="shared" si="90"/>
        <v/>
      </c>
      <c r="R69" s="13" t="str">
        <f t="shared" si="91"/>
        <v/>
      </c>
      <c r="S69" s="11" t="str">
        <f t="shared" si="92"/>
        <v/>
      </c>
      <c r="T69" s="14" t="str">
        <f t="shared" si="93"/>
        <v/>
      </c>
      <c r="U69" s="15"/>
      <c r="V69" s="16" t="str">
        <f t="shared" si="94"/>
        <v/>
      </c>
      <c r="W69" s="13" t="str">
        <f t="shared" si="95"/>
        <v/>
      </c>
      <c r="X69" s="11" t="str">
        <f t="shared" si="96"/>
        <v/>
      </c>
      <c r="Y69" s="14" t="str">
        <f t="shared" si="97"/>
        <v/>
      </c>
      <c r="Z69" s="15"/>
      <c r="AA69" s="16" t="str">
        <f t="shared" si="98"/>
        <v/>
      </c>
      <c r="AB69" s="13" t="str">
        <f t="shared" si="99"/>
        <v/>
      </c>
      <c r="AC69" s="11" t="str">
        <f t="shared" si="100"/>
        <v/>
      </c>
      <c r="AD69" s="14" t="str">
        <f t="shared" si="101"/>
        <v/>
      </c>
      <c r="AE69" s="15"/>
      <c r="AF69" s="16" t="str">
        <f t="shared" si="102"/>
        <v/>
      </c>
      <c r="AG69" s="13" t="str">
        <f t="shared" si="103"/>
        <v/>
      </c>
      <c r="AH69" s="11" t="str">
        <f t="shared" si="104"/>
        <v/>
      </c>
      <c r="AI69" s="14" t="str">
        <f t="shared" si="105"/>
        <v/>
      </c>
      <c r="AJ69" s="15"/>
      <c r="AK69" s="16" t="str">
        <f t="shared" si="106"/>
        <v/>
      </c>
    </row>
    <row r="70" spans="2:37">
      <c r="B70" s="11"/>
      <c r="C70" s="13" t="str">
        <f t="shared" si="80"/>
        <v/>
      </c>
      <c r="D70" s="11" t="str">
        <f t="shared" si="80"/>
        <v/>
      </c>
      <c r="E70" s="14" t="str">
        <f t="shared" si="81"/>
        <v/>
      </c>
      <c r="F70" s="15"/>
      <c r="G70" s="16" t="str">
        <f t="shared" si="82"/>
        <v/>
      </c>
      <c r="H70" s="13" t="str">
        <f t="shared" si="83"/>
        <v/>
      </c>
      <c r="I70" s="11" t="str">
        <f t="shared" si="84"/>
        <v/>
      </c>
      <c r="J70" s="14" t="str">
        <f t="shared" si="85"/>
        <v/>
      </c>
      <c r="K70" s="15"/>
      <c r="L70" s="16" t="str">
        <f t="shared" si="86"/>
        <v/>
      </c>
      <c r="M70" s="13" t="str">
        <f t="shared" si="87"/>
        <v/>
      </c>
      <c r="N70" s="11" t="str">
        <f t="shared" si="88"/>
        <v/>
      </c>
      <c r="O70" s="14" t="str">
        <f t="shared" si="89"/>
        <v/>
      </c>
      <c r="P70" s="15"/>
      <c r="Q70" s="16" t="str">
        <f t="shared" si="90"/>
        <v/>
      </c>
      <c r="R70" s="13" t="str">
        <f t="shared" si="91"/>
        <v/>
      </c>
      <c r="S70" s="11" t="str">
        <f t="shared" si="92"/>
        <v/>
      </c>
      <c r="T70" s="14" t="str">
        <f t="shared" si="93"/>
        <v/>
      </c>
      <c r="U70" s="15"/>
      <c r="V70" s="16" t="str">
        <f t="shared" si="94"/>
        <v/>
      </c>
      <c r="W70" s="13" t="str">
        <f t="shared" si="95"/>
        <v/>
      </c>
      <c r="X70" s="11" t="str">
        <f t="shared" si="96"/>
        <v/>
      </c>
      <c r="Y70" s="14" t="str">
        <f t="shared" si="97"/>
        <v/>
      </c>
      <c r="Z70" s="15"/>
      <c r="AA70" s="16" t="str">
        <f t="shared" si="98"/>
        <v/>
      </c>
      <c r="AB70" s="13" t="str">
        <f t="shared" si="99"/>
        <v/>
      </c>
      <c r="AC70" s="11" t="str">
        <f t="shared" si="100"/>
        <v/>
      </c>
      <c r="AD70" s="14" t="str">
        <f t="shared" si="101"/>
        <v/>
      </c>
      <c r="AE70" s="15"/>
      <c r="AF70" s="16" t="str">
        <f t="shared" si="102"/>
        <v/>
      </c>
      <c r="AG70" s="13" t="str">
        <f t="shared" si="103"/>
        <v/>
      </c>
      <c r="AH70" s="11" t="str">
        <f t="shared" si="104"/>
        <v/>
      </c>
      <c r="AI70" s="14" t="str">
        <f t="shared" si="105"/>
        <v/>
      </c>
      <c r="AJ70" s="15"/>
      <c r="AK70" s="16" t="str">
        <f t="shared" si="106"/>
        <v/>
      </c>
    </row>
  </sheetData>
  <mergeCells count="41">
    <mergeCell ref="H33:L33"/>
    <mergeCell ref="AG47:AK47"/>
    <mergeCell ref="C61:G61"/>
    <mergeCell ref="M47:Q47"/>
    <mergeCell ref="M61:Q61"/>
    <mergeCell ref="AB1:AD1"/>
    <mergeCell ref="AB19:AF19"/>
    <mergeCell ref="AE1:AG1"/>
    <mergeCell ref="C19:G19"/>
    <mergeCell ref="AB5:AF5"/>
    <mergeCell ref="H5:L5"/>
    <mergeCell ref="W19:AA19"/>
    <mergeCell ref="M5:Q5"/>
    <mergeCell ref="R5:V5"/>
    <mergeCell ref="W5:AA5"/>
    <mergeCell ref="M19:Q19"/>
    <mergeCell ref="H61:L61"/>
    <mergeCell ref="C59:AK59"/>
    <mergeCell ref="C47:G47"/>
    <mergeCell ref="R61:V61"/>
    <mergeCell ref="AB61:AF61"/>
    <mergeCell ref="R47:V47"/>
    <mergeCell ref="W61:AA61"/>
    <mergeCell ref="H47:L47"/>
    <mergeCell ref="AG61:AK61"/>
    <mergeCell ref="AB47:AF47"/>
    <mergeCell ref="C45:AK45"/>
    <mergeCell ref="AG5:AK5"/>
    <mergeCell ref="C17:AK17"/>
    <mergeCell ref="R19:V19"/>
    <mergeCell ref="AG19:AK19"/>
    <mergeCell ref="W47:AA47"/>
    <mergeCell ref="C5:G5"/>
    <mergeCell ref="C31:AK31"/>
    <mergeCell ref="H19:L19"/>
    <mergeCell ref="R33:V33"/>
    <mergeCell ref="AB33:AF33"/>
    <mergeCell ref="W33:AA33"/>
    <mergeCell ref="M33:Q33"/>
    <mergeCell ref="AG33:AK33"/>
    <mergeCell ref="C33:G33"/>
  </mergeCells>
  <conditionalFormatting sqref="R50:V56">
    <cfRule type="expression" dxfId="31" priority="32">
      <formula>SUMPRODUCT(($R$47&gt;=INDIRECT("Leave[departure]"))*($R$47&lt;=INDIRECT("Leave[return]"))*($B50=INDIRECT("Leave[workers]")))</formula>
    </cfRule>
  </conditionalFormatting>
  <conditionalFormatting sqref="H8:L14">
    <cfRule type="expression" dxfId="30" priority="55">
      <formula>SUMPRODUCT(($H$5&gt;=INDIRECT("Leave[departure]"))*($H$5&lt;=INDIRECT("Leave[return]"))*($B8=INDIRECT("Leave[workers]")))</formula>
    </cfRule>
  </conditionalFormatting>
  <conditionalFormatting sqref="W36:AA42">
    <cfRule type="expression" dxfId="29" priority="38">
      <formula>SUMPRODUCT(($W$33&gt;=INDIRECT("Leave[departure]"))*($W$33&lt;=INDIRECT("Leave[return]"))*($B36=INDIRECT("Leave[workers]")))</formula>
    </cfRule>
  </conditionalFormatting>
  <conditionalFormatting sqref="R64:V70">
    <cfRule type="expression" dxfId="28" priority="25">
      <formula>SUMPRODUCT(($R$61&gt;=INDIRECT("Leave[departure]"))*($R$61&lt;=INDIRECT("Leave[return]"))*($B64=INDIRECT("Leave[workers]")))</formula>
    </cfRule>
  </conditionalFormatting>
  <conditionalFormatting sqref="R36:V42">
    <cfRule type="expression" dxfId="27" priority="39">
      <formula>SUMPRODUCT(($R$33&gt;=INDIRECT("Leave[departure]"))*($R$33&lt;=INDIRECT("Leave[return]"))*($B36=INDIRECT("Leave[workers]")))</formula>
    </cfRule>
  </conditionalFormatting>
  <conditionalFormatting sqref="M64:Q70">
    <cfRule type="expression" dxfId="26" priority="26">
      <formula>SUMPRODUCT(($M$61&gt;=INDIRECT("Leave[departure]"))*($M$61&lt;=INDIRECT("Leave[return]"))*($B64=INDIRECT("Leave[workers]")))</formula>
    </cfRule>
  </conditionalFormatting>
  <conditionalFormatting sqref="AG64:AK70">
    <cfRule type="expression" dxfId="25" priority="22">
      <formula>SUMPRODUCT(($AG$61&gt;=INDIRECT("Leave[departure]"))*($AG$61&lt;=INDIRECT("Leave[return]"))*($B64=INDIRECT("Leave[workers]")))</formula>
    </cfRule>
  </conditionalFormatting>
  <conditionalFormatting sqref="C50:G56">
    <cfRule type="expression" dxfId="24" priority="35">
      <formula>SUMPRODUCT(($C$47&gt;=INDIRECT("Leave[departure]"))*($C$47&lt;=INDIRECT("Leave[return]"))*($B50=INDIRECT("Leave[workers]")))</formula>
    </cfRule>
  </conditionalFormatting>
  <conditionalFormatting sqref="C36:G42">
    <cfRule type="expression" dxfId="23" priority="42">
      <formula>SUMPRODUCT(($C$33&gt;=INDIRECT("Leave[departure]"))*($C$33&lt;=INDIRECT("Leave[return]"))*($B36=INDIRECT("Leave[workers]")))</formula>
    </cfRule>
  </conditionalFormatting>
  <conditionalFormatting sqref="AG50:AK56">
    <cfRule type="expression" dxfId="22" priority="29">
      <formula>SUMPRODUCT(($AG$47&gt;=INDIRECT("Leave[departure]"))*($AG$47&lt;=INDIRECT("Leave[return]"))*($B50=INDIRECT("Leave[workers]")))</formula>
    </cfRule>
  </conditionalFormatting>
  <conditionalFormatting sqref="W50:AA56">
    <cfRule type="expression" dxfId="21" priority="31">
      <formula>SUMPRODUCT(($W$47&gt;=INDIRECT("Leave[departure]"))*($W$47&lt;=INDIRECT("Leave[return]"))*($B50=INDIRECT("Leave[workers]")))</formula>
    </cfRule>
  </conditionalFormatting>
  <conditionalFormatting sqref="C22:G28">
    <cfRule type="expression" dxfId="20" priority="49">
      <formula>SUMPRODUCT(($C$19&gt;=INDIRECT("Leave[departure]"))*($C$19&lt;=INDIRECT("Leave[return]"))*($B22=INDIRECT("Leave[workers]")))</formula>
    </cfRule>
  </conditionalFormatting>
  <conditionalFormatting sqref="H50:L56">
    <cfRule type="expression" dxfId="19" priority="34">
      <formula>SUMPRODUCT(($H$47&gt;=INDIRECT("Leave[departure]"))*($H$47&lt;=INDIRECT("Leave[return]"))*($B50=INDIRECT("Leave[workers]")))</formula>
    </cfRule>
  </conditionalFormatting>
  <conditionalFormatting sqref="C8:G14">
    <cfRule type="expression" dxfId="18" priority="57">
      <formula>SUMPRODUCT(($C$5&gt;=INDIRECT("Leave[departure]"))*($C$5&lt;=INDIRECT("Leave[return]"))*($B8=INDIRECT("Leave[workers]")))</formula>
    </cfRule>
  </conditionalFormatting>
  <conditionalFormatting sqref="M36:Q42">
    <cfRule type="expression" dxfId="17" priority="40">
      <formula>SUMPRODUCT(($M$33&gt;=INDIRECT("Leave[departure]"))*($M$33&lt;=INDIRECT("Leave[return]"))*($B36=INDIRECT("Leave[workers]")))</formula>
    </cfRule>
  </conditionalFormatting>
  <conditionalFormatting sqref="W64:AA70">
    <cfRule type="expression" dxfId="16" priority="24">
      <formula>SUMPRODUCT(($W$61&gt;=INDIRECT("Leave[departure]"))*($W$61&lt;=INDIRECT("Leave[return]"))*($B64=INDIRECT("Leave[workers]")))</formula>
    </cfRule>
  </conditionalFormatting>
  <conditionalFormatting sqref="R22:V28">
    <cfRule type="expression" dxfId="15" priority="46">
      <formula>SUMPRODUCT(($R$19&gt;=INDIRECT("Leave[departure]"))*($R$19&lt;=INDIRECT("Leave[return]"))*($B22=INDIRECT("Leave[workers]")))</formula>
    </cfRule>
  </conditionalFormatting>
  <conditionalFormatting sqref="M8:Q14">
    <cfRule type="expression" dxfId="14" priority="54">
      <formula>SUMPRODUCT(($M$5&gt;=INDIRECT("Leave[departure]"))*($M$5&lt;=INDIRECT("Leave[return]"))*($B8=INDIRECT("Leave[workers]")))</formula>
    </cfRule>
  </conditionalFormatting>
  <conditionalFormatting sqref="AB64:AF70">
    <cfRule type="expression" dxfId="13" priority="23">
      <formula>SUMPRODUCT(($AB$61&gt;=INDIRECT("Leave[departure]"))*($AB$61&lt;=INDIRECT("Leave[return]"))*($B64=INDIRECT("Leave[workers]")))</formula>
    </cfRule>
  </conditionalFormatting>
  <conditionalFormatting sqref="M50:Q56">
    <cfRule type="expression" dxfId="12" priority="33">
      <formula>SUMPRODUCT(($M$47&gt;=INDIRECT("Leave[departure]"))*($M$47&lt;=INDIRECT("Leave[return]"))*($B50=INDIRECT("Leave[workers]")))</formula>
    </cfRule>
  </conditionalFormatting>
  <conditionalFormatting sqref="W22:AA28">
    <cfRule type="expression" dxfId="11" priority="45">
      <formula>SUMPRODUCT(($W$19&gt;=INDIRECT("Leave[departure]"))*($W$19&lt;=INDIRECT("Leave[return]"))*($B22=INDIRECT("Leave[workers]")))</formula>
    </cfRule>
  </conditionalFormatting>
  <conditionalFormatting sqref="H22:L28">
    <cfRule type="expression" dxfId="10" priority="48">
      <formula>SUMPRODUCT(($H$19&gt;=INDIRECT("Leave[departure]"))*($H$19&lt;=INDIRECT("Leave[return]"))*($B22=INDIRECT("Leave[workers]")))</formula>
    </cfRule>
  </conditionalFormatting>
  <conditionalFormatting sqref="AB36:AF42">
    <cfRule type="expression" dxfId="9" priority="37">
      <formula>SUMPRODUCT(($AB$33&gt;=INDIRECT("Leave[departure]"))*($AB$33&lt;=INDIRECT("Leave[return]"))*($B36=INDIRECT("Leave[workers]")))</formula>
    </cfRule>
  </conditionalFormatting>
  <conditionalFormatting sqref="AG22:AK28">
    <cfRule type="expression" dxfId="8" priority="43">
      <formula>SUMPRODUCT(($AG$19&gt;=INDIRECT("Leave[departure]"))*($AG$19&lt;=INDIRECT("Leave[return]"))*($B22=INDIRECT("Leave[workers]")))</formula>
    </cfRule>
  </conditionalFormatting>
  <conditionalFormatting sqref="M22:Q28">
    <cfRule type="expression" dxfId="7" priority="47">
      <formula>SUMPRODUCT(($M$19&gt;=INDIRECT("Leave[departure]"))*($M$19&lt;=INDIRECT("Leave[return]"))*($B22=INDIRECT("Leave[workers]")))</formula>
    </cfRule>
  </conditionalFormatting>
  <conditionalFormatting sqref="H64:L70">
    <cfRule type="expression" dxfId="6" priority="27">
      <formula>SUMPRODUCT(($H$61&gt;=INDIRECT("Leave[departure]"))*($H$61&lt;=INDIRECT("Leave[return]"))*($B64=INDIRECT("Leave[workers]")))</formula>
    </cfRule>
  </conditionalFormatting>
  <conditionalFormatting sqref="C64:G70">
    <cfRule type="expression" dxfId="5" priority="28">
      <formula>SUMPRODUCT(($C$61&gt;=INDIRECT("Leave[departure]"))*($C$61&lt;=INDIRECT("Leave[return]"))*($B64=INDIRECT("Leave[workers]")))</formula>
    </cfRule>
  </conditionalFormatting>
  <conditionalFormatting sqref="H36:L42">
    <cfRule type="expression" dxfId="4" priority="41">
      <formula>SUMPRODUCT(($H$33&gt;=INDIRECT("Leave[departure]"))*($H$33&lt;=INDIRECT("Leave[return]"))*($B36=INDIRECT("Leave[workers]")))</formula>
    </cfRule>
  </conditionalFormatting>
  <conditionalFormatting sqref="AB50:AF56">
    <cfRule type="expression" dxfId="3" priority="30">
      <formula>SUMPRODUCT(($AB$47&gt;=INDIRECT("Leave[departure]"))*($AB$47&lt;=INDIRECT("Leave[return]"))*($B50=INDIRECT("Leave[workers]")))</formula>
    </cfRule>
  </conditionalFormatting>
  <conditionalFormatting sqref="AG36:AK42">
    <cfRule type="expression" dxfId="2" priority="36">
      <formula>SUMPRODUCT(($AG$33&gt;=INDIRECT("Leave[departure]"))*($AG$33&lt;=INDIRECT("Leave[return]"))*($B36=INDIRECT("Leave[workers]")))</formula>
    </cfRule>
  </conditionalFormatting>
  <conditionalFormatting sqref="AB22:AF28">
    <cfRule type="expression" dxfId="1" priority="44">
      <formula>SUMPRODUCT(($AB$19&gt;=INDIRECT("Leave[departure]"))*($AB$19&lt;=INDIRECT("Leave[return]"))*($B22=INDIRECT("Leave[workers]")))</formula>
    </cfRule>
  </conditionalFormatting>
  <pageMargins left="0.7" right="0.7" top="0.75" bottom="0.75" header="0.3" footer="0.3"/>
  <pageSetup paperSize="9" scale="58" orientation="landscape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N13"/>
  <sheetViews>
    <sheetView topLeftCell="A3" workbookViewId="0">
      <selection activeCell="AC3" sqref="AC3:AE3"/>
    </sheetView>
  </sheetViews>
  <sheetFormatPr baseColWidth="10" defaultColWidth="9" defaultRowHeight="15"/>
  <cols>
    <col min="1" max="1" width="15.5703125" customWidth="1"/>
    <col min="2" max="2" width="7.28515625" customWidth="1"/>
    <col min="3" max="20" width="3" customWidth="1"/>
    <col min="21" max="21" width="3" style="21" customWidth="1"/>
    <col min="22" max="26" width="3" customWidth="1"/>
    <col min="27" max="27" width="3" style="22" customWidth="1"/>
    <col min="28" max="33" width="3" customWidth="1"/>
    <col min="34" max="34" width="6" style="23" customWidth="1"/>
    <col min="35" max="253" width="9.140625" customWidth="1"/>
    <col min="254" max="254" width="15.5703125" customWidth="1"/>
    <col min="255" max="255" width="7.28515625" customWidth="1"/>
  </cols>
  <sheetData>
    <row r="1" spans="1:40" ht="18.75">
      <c r="A1" s="24"/>
      <c r="B1" s="25"/>
      <c r="C1" s="25"/>
      <c r="D1" s="25"/>
      <c r="E1" s="25"/>
      <c r="F1" s="25"/>
      <c r="G1" s="25"/>
      <c r="H1" s="25"/>
      <c r="I1" s="26"/>
      <c r="J1" s="25" t="s">
        <v>6</v>
      </c>
      <c r="K1" s="25"/>
      <c r="L1" s="25"/>
      <c r="M1" s="25"/>
      <c r="N1" s="25"/>
      <c r="O1" s="25"/>
      <c r="P1" s="25"/>
      <c r="Q1" s="25"/>
      <c r="R1" s="25"/>
      <c r="S1" s="25"/>
      <c r="T1" s="25"/>
      <c r="U1" s="27"/>
      <c r="V1" s="25"/>
      <c r="W1" s="25"/>
      <c r="X1" s="25"/>
      <c r="Y1" s="25"/>
      <c r="Z1" s="25"/>
      <c r="AA1" s="27"/>
      <c r="AB1" s="25"/>
      <c r="AC1" s="25"/>
      <c r="AD1" s="25"/>
      <c r="AE1" s="25"/>
      <c r="AF1" s="25"/>
      <c r="AG1" s="25"/>
      <c r="AH1" s="28"/>
    </row>
    <row r="2" spans="1:40" ht="16.5">
      <c r="A2" s="29"/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7"/>
      <c r="V2" s="25"/>
      <c r="W2" s="25"/>
      <c r="X2" s="25"/>
      <c r="Y2" s="25"/>
      <c r="Z2" s="25"/>
      <c r="AA2" s="27"/>
      <c r="AB2" s="25"/>
      <c r="AC2" s="30"/>
      <c r="AD2" s="31"/>
      <c r="AE2" s="31"/>
      <c r="AF2" s="31"/>
      <c r="AG2" s="31"/>
      <c r="AH2" s="28"/>
    </row>
    <row r="3" spans="1:40" ht="15.6" customHeight="1">
      <c r="A3" s="32"/>
      <c r="B3" s="25"/>
      <c r="C3" s="25"/>
      <c r="D3" s="25"/>
      <c r="E3" s="25"/>
      <c r="F3" s="25"/>
      <c r="H3" s="25"/>
      <c r="I3" s="25"/>
      <c r="J3" s="25"/>
      <c r="K3" s="25"/>
      <c r="L3" s="25"/>
      <c r="M3" s="31"/>
      <c r="N3" s="25"/>
      <c r="O3" s="25"/>
      <c r="P3" s="25"/>
      <c r="Q3" s="25"/>
      <c r="R3" s="25"/>
      <c r="S3" s="25"/>
      <c r="T3" s="25"/>
      <c r="U3" s="27"/>
      <c r="V3" s="25"/>
      <c r="W3" s="25"/>
      <c r="X3" s="25"/>
      <c r="Y3" s="31"/>
      <c r="Z3" s="80" t="s">
        <v>18</v>
      </c>
      <c r="AA3" s="80"/>
      <c r="AB3" s="80"/>
      <c r="AC3" s="81">
        <f>shift!AE1</f>
        <v>43101</v>
      </c>
      <c r="AD3" s="81"/>
      <c r="AE3" s="81"/>
      <c r="AF3" s="4"/>
      <c r="AG3" s="31"/>
      <c r="AH3" s="28"/>
    </row>
    <row r="4" spans="1:40" ht="16.5">
      <c r="A4" s="31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33"/>
      <c r="V4" s="34"/>
      <c r="W4" s="35"/>
      <c r="X4" s="34"/>
      <c r="Y4" s="34"/>
      <c r="Z4" s="34"/>
      <c r="AA4" s="33"/>
      <c r="AB4" s="34"/>
      <c r="AC4" s="31"/>
      <c r="AD4" s="31"/>
      <c r="AE4" s="31"/>
      <c r="AF4" s="31"/>
      <c r="AG4" s="31"/>
      <c r="AH4" s="36"/>
    </row>
    <row r="5" spans="1:40">
      <c r="A5" s="37"/>
      <c r="B5" s="38" t="s">
        <v>7</v>
      </c>
      <c r="C5" s="39">
        <f>IFERROR(IF(MONTH($AC$3+(COLUMN()-3))=MONTH($AC$3),($AC$3+(COLUMN()-3)),#N/A),"")</f>
        <v>43101</v>
      </c>
      <c r="D5" s="39">
        <f t="shared" ref="D5:AG5" si="0">IFERROR(IF(MONTH($AC$3+(COLUMN()-3))=MONTH($AC$3),($AC$3+(COLUMN()-3)),#N/A),"")</f>
        <v>43102</v>
      </c>
      <c r="E5" s="39">
        <f t="shared" si="0"/>
        <v>43103</v>
      </c>
      <c r="F5" s="39">
        <f t="shared" si="0"/>
        <v>43104</v>
      </c>
      <c r="G5" s="39">
        <f t="shared" si="0"/>
        <v>43105</v>
      </c>
      <c r="H5" s="39">
        <f t="shared" si="0"/>
        <v>43106</v>
      </c>
      <c r="I5" s="39">
        <f t="shared" si="0"/>
        <v>43107</v>
      </c>
      <c r="J5" s="39">
        <f t="shared" si="0"/>
        <v>43108</v>
      </c>
      <c r="K5" s="39">
        <f t="shared" si="0"/>
        <v>43109</v>
      </c>
      <c r="L5" s="39">
        <f t="shared" si="0"/>
        <v>43110</v>
      </c>
      <c r="M5" s="39">
        <f t="shared" si="0"/>
        <v>43111</v>
      </c>
      <c r="N5" s="39">
        <f t="shared" si="0"/>
        <v>43112</v>
      </c>
      <c r="O5" s="39">
        <f t="shared" si="0"/>
        <v>43113</v>
      </c>
      <c r="P5" s="39">
        <f t="shared" si="0"/>
        <v>43114</v>
      </c>
      <c r="Q5" s="39">
        <f t="shared" si="0"/>
        <v>43115</v>
      </c>
      <c r="R5" s="39">
        <f t="shared" si="0"/>
        <v>43116</v>
      </c>
      <c r="S5" s="39">
        <f t="shared" si="0"/>
        <v>43117</v>
      </c>
      <c r="T5" s="39">
        <f t="shared" si="0"/>
        <v>43118</v>
      </c>
      <c r="U5" s="39">
        <f t="shared" si="0"/>
        <v>43119</v>
      </c>
      <c r="V5" s="39">
        <f t="shared" si="0"/>
        <v>43120</v>
      </c>
      <c r="W5" s="39">
        <f t="shared" si="0"/>
        <v>43121</v>
      </c>
      <c r="X5" s="39">
        <f t="shared" si="0"/>
        <v>43122</v>
      </c>
      <c r="Y5" s="39">
        <f t="shared" si="0"/>
        <v>43123</v>
      </c>
      <c r="Z5" s="39">
        <f t="shared" si="0"/>
        <v>43124</v>
      </c>
      <c r="AA5" s="39">
        <f t="shared" si="0"/>
        <v>43125</v>
      </c>
      <c r="AB5" s="39">
        <f t="shared" si="0"/>
        <v>43126</v>
      </c>
      <c r="AC5" s="39">
        <f t="shared" si="0"/>
        <v>43127</v>
      </c>
      <c r="AD5" s="39">
        <f t="shared" si="0"/>
        <v>43128</v>
      </c>
      <c r="AE5" s="39">
        <f t="shared" si="0"/>
        <v>43129</v>
      </c>
      <c r="AF5" s="39">
        <f t="shared" si="0"/>
        <v>43130</v>
      </c>
      <c r="AG5" s="39">
        <f t="shared" si="0"/>
        <v>43131</v>
      </c>
      <c r="AH5" s="40" t="s">
        <v>8</v>
      </c>
    </row>
    <row r="6" spans="1:40">
      <c r="A6" s="41" t="s">
        <v>23</v>
      </c>
      <c r="B6" s="42"/>
      <c r="C6" s="43"/>
      <c r="D6" s="43"/>
      <c r="E6" s="43"/>
      <c r="F6" s="43"/>
      <c r="G6" s="43"/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  <c r="S6" s="43"/>
      <c r="T6" s="43"/>
      <c r="U6" s="43"/>
      <c r="V6" s="43"/>
      <c r="W6" s="43"/>
      <c r="X6" s="43"/>
      <c r="Y6" s="43"/>
      <c r="Z6" s="43"/>
      <c r="AA6" s="43"/>
      <c r="AB6" s="43"/>
      <c r="AC6" s="43"/>
      <c r="AD6" s="43"/>
      <c r="AE6" s="43"/>
      <c r="AF6" s="43"/>
      <c r="AG6" s="43"/>
      <c r="AH6" s="44"/>
    </row>
    <row r="7" spans="1:40">
      <c r="A7" s="45"/>
      <c r="B7" s="46"/>
      <c r="C7" s="47"/>
      <c r="D7" s="47"/>
      <c r="E7" s="47"/>
      <c r="F7" s="47"/>
      <c r="G7" s="47"/>
      <c r="H7" s="47"/>
      <c r="I7" s="47"/>
      <c r="J7" s="47"/>
      <c r="K7" s="47"/>
      <c r="L7" s="47"/>
      <c r="M7" s="47"/>
      <c r="N7" s="47"/>
      <c r="O7" s="47"/>
      <c r="P7" s="47"/>
      <c r="Q7" s="47"/>
      <c r="R7" s="47"/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  <c r="AE7" s="47"/>
      <c r="AF7" s="47"/>
      <c r="AG7" s="47"/>
      <c r="AH7" s="48"/>
    </row>
    <row r="8" spans="1:40" s="49" customFormat="1">
      <c r="A8" s="45" t="str">
        <f>shift!B8</f>
        <v>agent1</v>
      </c>
      <c r="B8" s="50"/>
      <c r="C8" s="51"/>
      <c r="D8" s="51"/>
      <c r="E8" s="51"/>
      <c r="F8" s="51"/>
      <c r="G8" s="51"/>
      <c r="H8" s="51"/>
      <c r="I8" s="51"/>
      <c r="J8" s="51"/>
      <c r="K8" s="51"/>
      <c r="L8" s="51"/>
      <c r="M8" s="51"/>
      <c r="N8" s="51"/>
      <c r="O8" s="51"/>
      <c r="P8" s="51"/>
      <c r="Q8" s="51"/>
      <c r="R8" s="51"/>
      <c r="S8" s="51"/>
      <c r="T8" s="51"/>
      <c r="U8" s="51"/>
      <c r="V8" s="51"/>
      <c r="W8" s="51"/>
      <c r="X8" s="51"/>
      <c r="Y8" s="51"/>
      <c r="Z8" s="51"/>
      <c r="AA8" s="51"/>
      <c r="AB8" s="51"/>
      <c r="AC8" s="51"/>
      <c r="AD8" s="51"/>
      <c r="AE8" s="51"/>
      <c r="AF8" s="51"/>
      <c r="AG8" s="51"/>
      <c r="AH8" s="52"/>
      <c r="AN8" s="21"/>
    </row>
    <row r="9" spans="1:40">
      <c r="A9" s="53" t="s">
        <v>24</v>
      </c>
      <c r="B9" s="46"/>
      <c r="C9" s="54">
        <v>0</v>
      </c>
      <c r="D9" s="54">
        <v>0</v>
      </c>
      <c r="E9" s="54">
        <v>0</v>
      </c>
      <c r="F9" s="54">
        <v>0</v>
      </c>
      <c r="G9" s="54">
        <v>0</v>
      </c>
      <c r="H9" s="54">
        <v>0</v>
      </c>
      <c r="I9" s="54">
        <v>0</v>
      </c>
      <c r="J9" s="54">
        <v>0</v>
      </c>
      <c r="K9" s="54">
        <v>0</v>
      </c>
      <c r="L9" s="54">
        <v>0</v>
      </c>
      <c r="M9" s="54">
        <v>0</v>
      </c>
      <c r="N9" s="54">
        <v>0</v>
      </c>
      <c r="O9" s="54">
        <v>0</v>
      </c>
      <c r="P9" s="54">
        <v>0</v>
      </c>
      <c r="Q9" s="54">
        <v>0</v>
      </c>
      <c r="R9" s="54">
        <v>0</v>
      </c>
      <c r="S9" s="54">
        <v>0</v>
      </c>
      <c r="T9" s="54">
        <v>0</v>
      </c>
      <c r="U9" s="54">
        <v>0</v>
      </c>
      <c r="V9" s="54">
        <v>0</v>
      </c>
      <c r="W9" s="54">
        <v>0</v>
      </c>
      <c r="X9" s="54">
        <v>0</v>
      </c>
      <c r="Y9" s="54">
        <v>0</v>
      </c>
      <c r="Z9" s="54">
        <v>0</v>
      </c>
      <c r="AA9" s="54">
        <v>0</v>
      </c>
      <c r="AB9" s="54">
        <v>0</v>
      </c>
      <c r="AC9" s="54">
        <v>0</v>
      </c>
      <c r="AD9" s="54">
        <v>0</v>
      </c>
      <c r="AE9" s="54">
        <v>0</v>
      </c>
      <c r="AF9" s="54">
        <v>0</v>
      </c>
      <c r="AG9" s="54">
        <v>0</v>
      </c>
      <c r="AH9" s="55">
        <f>SUM(C9:AG9)</f>
        <v>0</v>
      </c>
    </row>
    <row r="10" spans="1:40">
      <c r="A10" s="53" t="s">
        <v>25</v>
      </c>
      <c r="B10" s="46"/>
      <c r="C10" s="54">
        <v>0</v>
      </c>
      <c r="D10" s="54">
        <v>0</v>
      </c>
      <c r="E10" s="54">
        <v>0</v>
      </c>
      <c r="F10" s="54">
        <v>0</v>
      </c>
      <c r="G10" s="54">
        <v>0</v>
      </c>
      <c r="H10" s="54">
        <v>0</v>
      </c>
      <c r="I10" s="54">
        <v>0</v>
      </c>
      <c r="J10" s="54">
        <v>0</v>
      </c>
      <c r="K10" s="54">
        <v>0</v>
      </c>
      <c r="L10" s="54">
        <v>0</v>
      </c>
      <c r="M10" s="54">
        <v>0</v>
      </c>
      <c r="N10" s="54">
        <v>0</v>
      </c>
      <c r="O10" s="54">
        <v>0</v>
      </c>
      <c r="P10" s="54">
        <v>0</v>
      </c>
      <c r="Q10" s="54">
        <v>0</v>
      </c>
      <c r="R10" s="54">
        <v>0</v>
      </c>
      <c r="S10" s="54">
        <v>0</v>
      </c>
      <c r="T10" s="54">
        <v>0</v>
      </c>
      <c r="U10" s="54">
        <v>0</v>
      </c>
      <c r="V10" s="54">
        <v>0</v>
      </c>
      <c r="W10" s="54">
        <v>0</v>
      </c>
      <c r="X10" s="54">
        <v>0</v>
      </c>
      <c r="Y10" s="54">
        <v>0</v>
      </c>
      <c r="Z10" s="54">
        <v>0</v>
      </c>
      <c r="AA10" s="54">
        <v>0</v>
      </c>
      <c r="AB10" s="54">
        <v>0</v>
      </c>
      <c r="AC10" s="54">
        <v>0</v>
      </c>
      <c r="AD10" s="54">
        <v>0</v>
      </c>
      <c r="AE10" s="54">
        <v>0</v>
      </c>
      <c r="AF10" s="54">
        <v>0</v>
      </c>
      <c r="AG10" s="54">
        <v>0</v>
      </c>
      <c r="AH10" s="55">
        <f>SUM(C10:AG10)</f>
        <v>0</v>
      </c>
    </row>
    <row r="11" spans="1:40">
      <c r="A11" s="53" t="s">
        <v>24</v>
      </c>
      <c r="B11" s="46"/>
      <c r="C11" s="54">
        <v>0</v>
      </c>
      <c r="D11" s="54">
        <v>0</v>
      </c>
      <c r="E11" s="54">
        <v>0</v>
      </c>
      <c r="F11" s="54">
        <v>0</v>
      </c>
      <c r="G11" s="54">
        <v>0</v>
      </c>
      <c r="H11" s="54">
        <v>0</v>
      </c>
      <c r="I11" s="54">
        <v>0</v>
      </c>
      <c r="J11" s="54">
        <v>0</v>
      </c>
      <c r="K11" s="54">
        <v>0</v>
      </c>
      <c r="L11" s="54">
        <v>0</v>
      </c>
      <c r="M11" s="54">
        <v>0</v>
      </c>
      <c r="N11" s="54">
        <v>0</v>
      </c>
      <c r="O11" s="54">
        <v>0</v>
      </c>
      <c r="P11" s="54">
        <v>0</v>
      </c>
      <c r="Q11" s="54">
        <v>0</v>
      </c>
      <c r="R11" s="54">
        <v>0</v>
      </c>
      <c r="S11" s="54">
        <v>0</v>
      </c>
      <c r="T11" s="54">
        <v>0</v>
      </c>
      <c r="U11" s="54">
        <v>0</v>
      </c>
      <c r="V11" s="54">
        <v>0</v>
      </c>
      <c r="W11" s="54">
        <v>0</v>
      </c>
      <c r="X11" s="54">
        <v>0</v>
      </c>
      <c r="Y11" s="54">
        <v>0</v>
      </c>
      <c r="Z11" s="54">
        <v>0</v>
      </c>
      <c r="AA11" s="54">
        <v>0</v>
      </c>
      <c r="AB11" s="54">
        <v>0</v>
      </c>
      <c r="AC11" s="54">
        <v>0</v>
      </c>
      <c r="AD11" s="54">
        <v>0</v>
      </c>
      <c r="AE11" s="54">
        <v>0</v>
      </c>
      <c r="AF11" s="54">
        <v>0</v>
      </c>
      <c r="AG11" s="54">
        <v>0</v>
      </c>
      <c r="AH11" s="55">
        <f t="shared" ref="AH11:AH13" si="1">SUM(C11:AG11)</f>
        <v>0</v>
      </c>
      <c r="AK11" s="56"/>
    </row>
    <row r="12" spans="1:40">
      <c r="A12" s="53" t="s">
        <v>25</v>
      </c>
      <c r="B12" s="46"/>
      <c r="C12" s="54">
        <v>0</v>
      </c>
      <c r="D12" s="54">
        <v>0</v>
      </c>
      <c r="E12" s="54">
        <v>0</v>
      </c>
      <c r="F12" s="54">
        <v>0</v>
      </c>
      <c r="G12" s="54">
        <v>0</v>
      </c>
      <c r="H12" s="54">
        <v>0</v>
      </c>
      <c r="I12" s="54">
        <v>0</v>
      </c>
      <c r="J12" s="54">
        <v>0</v>
      </c>
      <c r="K12" s="54">
        <v>0</v>
      </c>
      <c r="L12" s="54">
        <v>0</v>
      </c>
      <c r="M12" s="54">
        <v>0</v>
      </c>
      <c r="N12" s="54">
        <v>0</v>
      </c>
      <c r="O12" s="54">
        <v>0</v>
      </c>
      <c r="P12" s="54">
        <v>0</v>
      </c>
      <c r="Q12" s="54">
        <v>0</v>
      </c>
      <c r="R12" s="54">
        <v>0</v>
      </c>
      <c r="S12" s="54">
        <v>0</v>
      </c>
      <c r="T12" s="54">
        <v>0</v>
      </c>
      <c r="U12" s="54">
        <v>0</v>
      </c>
      <c r="V12" s="54">
        <v>0</v>
      </c>
      <c r="W12" s="54">
        <v>0</v>
      </c>
      <c r="X12" s="54">
        <v>0</v>
      </c>
      <c r="Y12" s="54">
        <v>0</v>
      </c>
      <c r="Z12" s="54">
        <v>0</v>
      </c>
      <c r="AA12" s="54">
        <v>0</v>
      </c>
      <c r="AB12" s="54">
        <v>0</v>
      </c>
      <c r="AC12" s="54">
        <v>0</v>
      </c>
      <c r="AD12" s="54">
        <v>0</v>
      </c>
      <c r="AE12" s="54">
        <v>0</v>
      </c>
      <c r="AF12" s="54">
        <v>0</v>
      </c>
      <c r="AG12" s="54">
        <v>0</v>
      </c>
      <c r="AH12" s="55">
        <f t="shared" si="1"/>
        <v>0</v>
      </c>
    </row>
    <row r="13" spans="1:40">
      <c r="A13" s="53" t="s">
        <v>26</v>
      </c>
      <c r="B13" s="46"/>
      <c r="C13" s="54">
        <f>IF(C9="","",IF(SUM($C9:C9)*24&gt;180,SUM($C9:C9)-(180/24)-SUM(B13:$C13),0))</f>
        <v>0</v>
      </c>
      <c r="D13" s="54">
        <f>IF(D9="","",IF(SUM($C9:D9)*24&gt;180,SUM($C9:D9)-(180/24)-SUM(C13:$C13),0))</f>
        <v>0</v>
      </c>
      <c r="E13" s="54">
        <f>IF(E9="","",IF(SUM($C9:E9)*24&gt;180,SUM($C9:E9)-(180/24)-SUM($C13:D13),0))</f>
        <v>0</v>
      </c>
      <c r="F13" s="54">
        <f>IF(F9="","",IF(SUM($C9:F9)*24&gt;180,SUM($C9:F9)-(180/24)-SUM($C13:E13),0))</f>
        <v>0</v>
      </c>
      <c r="G13" s="54">
        <f>IF(G9="","",IF(SUM($C9:G9)*24&gt;180,SUM($C9:G9)-(180/24)-SUM($C13:F13),0))</f>
        <v>0</v>
      </c>
      <c r="H13" s="54">
        <f>IF(H9="","",IF(SUM($C9:H9)*24&gt;180,SUM($C9:H9)-(180/24)-SUM($C13:G13),0))</f>
        <v>0</v>
      </c>
      <c r="I13" s="54">
        <f>IF(I9="","",IF(SUM($C9:I9)*24&gt;180,SUM($C9:I9)-(180/24)-SUM($C13:H13),0))</f>
        <v>0</v>
      </c>
      <c r="J13" s="54">
        <f>IF(J9="","",IF(SUM($C9:J9)*24&gt;180,SUM($C9:J9)-(180/24)-SUM($C13:I13),0))</f>
        <v>0</v>
      </c>
      <c r="K13" s="54">
        <f>IF(K9="","",IF(SUM($C9:K9)*24&gt;180,SUM($C9:K9)-(180/24)-SUM($C13:J13),0))</f>
        <v>0</v>
      </c>
      <c r="L13" s="54">
        <f>IF(L9="","",IF(SUM($C9:L9)*24&gt;180,SUM($C9:L9)-(180/24)-SUM($C13:K13),0))</f>
        <v>0</v>
      </c>
      <c r="M13" s="54">
        <f>IF(M9="","",IF(SUM($C9:M9)*24&gt;180,SUM($C9:M9)-(180/24)-SUM($C13:L13),0))</f>
        <v>0</v>
      </c>
      <c r="N13" s="54">
        <f>IF(N9="","",IF(SUM($C9:N9)*24&gt;180,SUM($C9:N9)-(180/24)-SUM($C13:M13),0))</f>
        <v>0</v>
      </c>
      <c r="O13" s="54">
        <f>IF(O9="","",IF(SUM($C9:O9)*24&gt;180,SUM($C9:O9)-(180/24)-SUM($C13:N13),0))</f>
        <v>0</v>
      </c>
      <c r="P13" s="54">
        <f>IF(P9="","",IF(SUM($C9:P9)*24&gt;180,SUM($C9:P9)-(180/24)-SUM($C13:O13),0))</f>
        <v>0</v>
      </c>
      <c r="Q13" s="54">
        <f>IF(Q9="","",IF(SUM($C9:Q9)*24&gt;180,SUM($C9:Q9)-(180/24)-SUM($C13:P13),0))</f>
        <v>0</v>
      </c>
      <c r="R13" s="54">
        <f>IF(R9="","",IF(SUM($C9:R9)*24&gt;180,SUM($C9:R9)-(180/24)-SUM($C13:Q13),0))</f>
        <v>0</v>
      </c>
      <c r="S13" s="54">
        <f>IF(S9="","",IF(SUM($C9:S9)*24&gt;180,SUM($C9:S9)-(180/24)-SUM($C13:R13),0))</f>
        <v>0</v>
      </c>
      <c r="T13" s="54">
        <f>IF(T9="","",IF(SUM($C9:T9)*24&gt;180,SUM($C9:T9)-(180/24)-SUM($C13:S13),0))</f>
        <v>0</v>
      </c>
      <c r="U13" s="54">
        <f>IF(U9="","",IF(SUM($C9:U9)*24&gt;180,SUM($C9:U9)-(180/24)-SUM($C13:T13),0))</f>
        <v>0</v>
      </c>
      <c r="V13" s="54">
        <f>IF(V9="","",IF(SUM($C9:V9)*24&gt;180,SUM($C9:V9)-(180/24)-SUM($C13:U13),0))</f>
        <v>0</v>
      </c>
      <c r="W13" s="54">
        <f>IF(W9="","",IF(SUM($C9:W9)*24&gt;180,SUM($C9:W9)-(180/24)-SUM($C13:V13),0))</f>
        <v>0</v>
      </c>
      <c r="X13" s="54">
        <f>IF(X9="","",IF(SUM($C9:X9)*24&gt;180,SUM($C9:X9)-(180/24)-SUM($C13:W13),0))</f>
        <v>0</v>
      </c>
      <c r="Y13" s="54">
        <f>IF(Y9="","",IF(SUM($C9:Y9)*24&gt;180,SUM($C9:Y9)-(180/24)-SUM($C13:X13),0))</f>
        <v>0</v>
      </c>
      <c r="Z13" s="54">
        <f>IF(Z9="","",IF(SUM($C9:Z9)*24&gt;180,SUM($C9:Z9)-(180/24)-SUM($C13:Y13),0))</f>
        <v>0</v>
      </c>
      <c r="AA13" s="54">
        <f>IF(AA9="","",IF(SUM($C9:AA9)*24&gt;180,SUM($C9:AA9)-(180/24)-SUM($C13:Z13),0))</f>
        <v>0</v>
      </c>
      <c r="AB13" s="54">
        <f>IF(AB9="","",IF(SUM($C9:AB9)*24&gt;180,SUM($C9:AB9)-(180/24)-SUM($C13:AA13),0))</f>
        <v>0</v>
      </c>
      <c r="AC13" s="54">
        <f>IF(AC9="","",IF(SUM($C9:AC9)*24&gt;180,SUM($C9:AC9)-(180/24)-SUM($C13:AB13),0))</f>
        <v>0</v>
      </c>
      <c r="AD13" s="54">
        <f>IF(AD9="","",IF(SUM($C9:AD9)*24&gt;180,SUM($C9:AD9)-(180/24)-SUM($C13:AC13),0))</f>
        <v>0</v>
      </c>
      <c r="AE13" s="54">
        <f>IF(AE9="","",IF(SUM($C9:AE9)*24&gt;180,SUM($C9:AE9)-(180/24)-SUM($C13:AD13),0))</f>
        <v>0</v>
      </c>
      <c r="AF13" s="54">
        <f>IF(AF9="","",IF(SUM($C9:AF9)*24&gt;180,SUM($C9:AF9)-(180/24)-SUM($C13:AE13),0))</f>
        <v>0</v>
      </c>
      <c r="AG13" s="54">
        <f>IF(AG9="","",IF(SUM($C9:AG9)*24&gt;180,SUM($C9:AG9)-(180/24)-SUM($C13:AF13),0))</f>
        <v>0</v>
      </c>
      <c r="AH13" s="55">
        <f t="shared" si="1"/>
        <v>0</v>
      </c>
    </row>
  </sheetData>
  <mergeCells count="2">
    <mergeCell ref="Z3:AB3"/>
    <mergeCell ref="AC3:AE3"/>
  </mergeCells>
  <conditionalFormatting sqref="C5:AG13">
    <cfRule type="expression" dxfId="0" priority="2">
      <formula>ISNUMBER(MATCH(C$5,INDIRECT("Days_off[Day Off]"),0))</formula>
    </cfRule>
  </conditionalFormatting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3"/>
  <sheetViews>
    <sheetView workbookViewId="0">
      <selection activeCell="A2" sqref="A2"/>
    </sheetView>
  </sheetViews>
  <sheetFormatPr baseColWidth="10" defaultColWidth="9" defaultRowHeight="15"/>
  <cols>
    <col min="1" max="1" width="10.7109375" customWidth="1"/>
    <col min="2" max="255" width="9.140625" customWidth="1"/>
  </cols>
  <sheetData>
    <row r="1" spans="1:1">
      <c r="A1" s="67" t="s">
        <v>27</v>
      </c>
    </row>
    <row r="2" spans="1:1">
      <c r="A2" s="57">
        <v>42729</v>
      </c>
    </row>
    <row r="3" spans="1:1">
      <c r="A3" s="57">
        <v>42735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D7"/>
  <sheetViews>
    <sheetView workbookViewId="0">
      <selection activeCell="A4" sqref="A4:A7"/>
    </sheetView>
  </sheetViews>
  <sheetFormatPr baseColWidth="10" defaultColWidth="9" defaultRowHeight="15"/>
  <cols>
    <col min="1" max="1" width="10.28515625" customWidth="1"/>
    <col min="2" max="2" width="12" customWidth="1"/>
    <col min="3" max="3" width="10.7109375" customWidth="1"/>
  </cols>
  <sheetData>
    <row r="2" spans="1:4">
      <c r="A2" s="58" t="s">
        <v>28</v>
      </c>
      <c r="B2" s="58" t="s">
        <v>29</v>
      </c>
      <c r="C2" s="58" t="s">
        <v>30</v>
      </c>
      <c r="D2" s="58" t="s">
        <v>15</v>
      </c>
    </row>
    <row r="3" spans="1:4">
      <c r="A3" s="59" t="s">
        <v>1</v>
      </c>
      <c r="B3" s="60"/>
      <c r="C3" s="60"/>
      <c r="D3" s="61"/>
    </row>
    <row r="4" spans="1:4">
      <c r="A4" s="59"/>
      <c r="B4" s="60"/>
      <c r="C4" s="60"/>
      <c r="D4" s="62"/>
    </row>
    <row r="5" spans="1:4">
      <c r="A5" s="59"/>
      <c r="B5" s="60"/>
      <c r="C5" s="60"/>
      <c r="D5" s="62"/>
    </row>
    <row r="6" spans="1:4">
      <c r="A6" s="59"/>
      <c r="B6" s="60"/>
      <c r="C6" s="60"/>
      <c r="D6" s="62"/>
    </row>
    <row r="7" spans="1:4">
      <c r="A7" s="59"/>
      <c r="B7" s="60"/>
      <c r="C7" s="60"/>
      <c r="D7" s="62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IV7"/>
  <sheetViews>
    <sheetView workbookViewId="0">
      <selection activeCell="F1" sqref="F1:AQ65536"/>
    </sheetView>
  </sheetViews>
  <sheetFormatPr baseColWidth="10" defaultColWidth="9" defaultRowHeight="15"/>
  <cols>
    <col min="1" max="256" width="9.140625" style="63" customWidth="1"/>
  </cols>
  <sheetData>
    <row r="1" spans="1:5">
      <c r="A1" s="64" t="s">
        <v>9</v>
      </c>
      <c r="B1" s="64" t="s">
        <v>10</v>
      </c>
      <c r="C1" s="64" t="s">
        <v>11</v>
      </c>
      <c r="D1" s="64" t="s">
        <v>12</v>
      </c>
      <c r="E1" s="64" t="s">
        <v>13</v>
      </c>
    </row>
    <row r="2" spans="1:5">
      <c r="A2" s="65">
        <v>0</v>
      </c>
      <c r="B2" s="65">
        <v>0.25</v>
      </c>
      <c r="C2" s="65">
        <v>0.54166666666666663</v>
      </c>
      <c r="D2" s="65">
        <v>0.75</v>
      </c>
      <c r="E2" s="65">
        <v>0.83333333333333337</v>
      </c>
    </row>
    <row r="3" spans="1:5">
      <c r="A3" s="66">
        <v>0.25</v>
      </c>
      <c r="B3" s="66">
        <v>0.54166666666666663</v>
      </c>
      <c r="C3" s="66">
        <v>0.75</v>
      </c>
      <c r="D3" s="66">
        <v>0.83333333333333337</v>
      </c>
      <c r="E3" s="66">
        <v>1</v>
      </c>
    </row>
    <row r="4" spans="1:5">
      <c r="A4" s="66">
        <v>0</v>
      </c>
      <c r="B4" s="66">
        <v>0.25</v>
      </c>
      <c r="C4" s="66">
        <v>0.54166666666666663</v>
      </c>
      <c r="D4" s="66">
        <v>0.75</v>
      </c>
      <c r="E4" s="66">
        <v>0</v>
      </c>
    </row>
    <row r="5" spans="1:5">
      <c r="A5" s="66">
        <v>0</v>
      </c>
      <c r="B5" s="66">
        <v>0.54166666666666663</v>
      </c>
      <c r="C5" s="66">
        <v>0.75</v>
      </c>
      <c r="D5" s="66">
        <v>0.83333333333333337</v>
      </c>
      <c r="E5" s="66">
        <v>0</v>
      </c>
    </row>
    <row r="6" spans="1:5">
      <c r="A6" s="66">
        <v>0</v>
      </c>
      <c r="B6" s="66">
        <v>0</v>
      </c>
      <c r="C6" s="66">
        <v>0</v>
      </c>
      <c r="D6" s="66">
        <v>0</v>
      </c>
      <c r="E6" s="65">
        <v>0.875</v>
      </c>
    </row>
    <row r="7" spans="1:5">
      <c r="A7" s="66">
        <v>0.25</v>
      </c>
      <c r="B7" s="66">
        <v>0</v>
      </c>
      <c r="C7" s="66">
        <v>0</v>
      </c>
      <c r="D7" s="66">
        <v>0</v>
      </c>
      <c r="E7" s="66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Home</vt:lpstr>
      <vt:lpstr>shift</vt:lpstr>
      <vt:lpstr>recap</vt:lpstr>
      <vt:lpstr>day off</vt:lpstr>
      <vt:lpstr>leave</vt:lpstr>
      <vt:lpstr>TOV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AIM</dc:creator>
  <cp:lastModifiedBy>Saloum TOURE</cp:lastModifiedBy>
  <dcterms:created xsi:type="dcterms:W3CDTF">2016-12-20T19:37:30Z</dcterms:created>
  <dcterms:modified xsi:type="dcterms:W3CDTF">2017-12-23T16:39:24Z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66679e85-1c3e-4ec4-a369-97b8c407e87d</vt:lpwstr>
  </property>
</Properties>
</file>