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aloum TOURE\Desktop\"/>
    </mc:Choice>
  </mc:AlternateContent>
  <bookViews>
    <workbookView xWindow="0" yWindow="0" windowWidth="20490" windowHeight="7275" tabRatio="705" activeTab="8"/>
  </bookViews>
  <sheets>
    <sheet name="MENU PRINCIPAL" sheetId="1" r:id="rId1"/>
    <sheet name="QUART2018-01" sheetId="21" r:id="rId2"/>
    <sheet name="QUART PAR AGENT" sheetId="19" r:id="rId3"/>
    <sheet name="QUART" sheetId="2" state="hidden" r:id="rId4"/>
    <sheet name="EQUIPE" sheetId="16" r:id="rId5"/>
    <sheet name="HEURES" sheetId="6" r:id="rId6"/>
    <sheet name="ABSENCES" sheetId="13" r:id="rId7"/>
    <sheet name="FERIES" sheetId="14" r:id="rId8"/>
    <sheet name="RECAP" sheetId="18" r:id="rId9"/>
  </sheets>
  <functionGroups builtInGroupCount="18"/>
  <definedNames>
    <definedName name="Anec">'MENU PRINCIPAL'!$I$1</definedName>
    <definedName name="_xlnm.Print_Titles" localSheetId="2">'QUART PAR AGENT'!$1:$1</definedName>
    <definedName name="MoisSem">'MENU PRINCIPAL'!$L$7:$L$60</definedName>
    <definedName name="Msec">'MENU PRINCIPAL'!$I$2</definedName>
    <definedName name="_xlnm.Print_Area" localSheetId="2">'QUART PAR AGENT'!$A$1:$AD$66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9" i="6" l="1"/>
  <c r="A22" i="6"/>
  <c r="A8" i="6"/>
  <c r="A15" i="6"/>
  <c r="Y1" i="21"/>
  <c r="C3" i="21" s="1"/>
  <c r="D8" i="18"/>
  <c r="D9" i="18"/>
  <c r="D10" i="18"/>
  <c r="B3" i="21"/>
  <c r="C13" i="21" l="1"/>
  <c r="N2" i="21"/>
  <c r="B13" i="21"/>
  <c r="B23" i="21" s="1"/>
  <c r="B33" i="21" s="1"/>
  <c r="B43" i="21" s="1"/>
  <c r="B53" i="21" s="1"/>
  <c r="N12" i="21"/>
  <c r="C23" i="21"/>
  <c r="G13" i="21"/>
  <c r="K13" i="21" s="1"/>
  <c r="O13" i="21" s="1"/>
  <c r="S13" i="21" s="1"/>
  <c r="W13" i="21" s="1"/>
  <c r="AA13" i="21" s="1"/>
  <c r="G3" i="21"/>
  <c r="K3" i="21" s="1"/>
  <c r="O3" i="21" s="1"/>
  <c r="S3" i="21" s="1"/>
  <c r="W3" i="21" s="1"/>
  <c r="AA3" i="21" s="1"/>
  <c r="Y1" i="19"/>
  <c r="B3" i="19"/>
  <c r="C33" i="21" l="1"/>
  <c r="G23" i="21"/>
  <c r="K23" i="21" s="1"/>
  <c r="O23" i="21" s="1"/>
  <c r="S23" i="21" s="1"/>
  <c r="W23" i="21" s="1"/>
  <c r="AA23" i="21" s="1"/>
  <c r="N22" i="21"/>
  <c r="C3" i="19"/>
  <c r="C16" i="19" s="1"/>
  <c r="C29" i="19" s="1"/>
  <c r="B16" i="19"/>
  <c r="N32" i="21" l="1"/>
  <c r="C43" i="21"/>
  <c r="G33" i="21"/>
  <c r="K33" i="21" s="1"/>
  <c r="O33" i="21" s="1"/>
  <c r="S33" i="21" s="1"/>
  <c r="W33" i="21" s="1"/>
  <c r="AA33" i="21" s="1"/>
  <c r="B29" i="19"/>
  <c r="G16" i="19"/>
  <c r="K16" i="19" s="1"/>
  <c r="O16" i="19" s="1"/>
  <c r="S16" i="19" s="1"/>
  <c r="W16" i="19" s="1"/>
  <c r="AA16" i="19" s="1"/>
  <c r="N15" i="19"/>
  <c r="G3" i="19"/>
  <c r="K3" i="19" s="1"/>
  <c r="O3" i="19" s="1"/>
  <c r="S3" i="19" s="1"/>
  <c r="W3" i="19" s="1"/>
  <c r="AA3" i="19" s="1"/>
  <c r="N2" i="19"/>
  <c r="C42" i="19"/>
  <c r="G29" i="19"/>
  <c r="K29" i="19" s="1"/>
  <c r="O29" i="19" s="1"/>
  <c r="S29" i="19" s="1"/>
  <c r="W29" i="19" s="1"/>
  <c r="AA29" i="19" s="1"/>
  <c r="N28" i="19"/>
  <c r="AH2" i="6"/>
  <c r="C53" i="21" l="1"/>
  <c r="G43" i="21"/>
  <c r="K43" i="21" s="1"/>
  <c r="O43" i="21" s="1"/>
  <c r="S43" i="21" s="1"/>
  <c r="W43" i="21" s="1"/>
  <c r="AA43" i="21" s="1"/>
  <c r="N42" i="21"/>
  <c r="B42" i="19"/>
  <c r="N41" i="19"/>
  <c r="C55" i="19"/>
  <c r="G42" i="19"/>
  <c r="K42" i="19" s="1"/>
  <c r="O42" i="19" s="1"/>
  <c r="S42" i="19" s="1"/>
  <c r="W42" i="19" s="1"/>
  <c r="AA42" i="19" s="1"/>
  <c r="AE4" i="6"/>
  <c r="AG4" i="6"/>
  <c r="AD4" i="6"/>
  <c r="AF4" i="6"/>
  <c r="E4" i="6"/>
  <c r="G4" i="6"/>
  <c r="I4" i="6"/>
  <c r="K4" i="6"/>
  <c r="M4" i="6"/>
  <c r="O4" i="6"/>
  <c r="Q4" i="6"/>
  <c r="S4" i="6"/>
  <c r="U4" i="6"/>
  <c r="W4" i="6"/>
  <c r="Y4" i="6"/>
  <c r="AA4" i="6"/>
  <c r="AC4" i="6"/>
  <c r="C4" i="6"/>
  <c r="D4" i="6"/>
  <c r="F4" i="6"/>
  <c r="H4" i="6"/>
  <c r="J4" i="6"/>
  <c r="L4" i="6"/>
  <c r="N4" i="6"/>
  <c r="P4" i="6"/>
  <c r="R4" i="6"/>
  <c r="T4" i="6"/>
  <c r="V4" i="6"/>
  <c r="X4" i="6"/>
  <c r="Z4" i="6"/>
  <c r="AB4" i="6"/>
  <c r="N52" i="21" l="1"/>
  <c r="G53" i="21"/>
  <c r="K53" i="21" s="1"/>
  <c r="O53" i="21" s="1"/>
  <c r="S53" i="21" s="1"/>
  <c r="W53" i="21" s="1"/>
  <c r="AA53" i="21" s="1"/>
  <c r="P68" i="6"/>
  <c r="P54" i="6"/>
  <c r="P40" i="6"/>
  <c r="P67" i="6"/>
  <c r="P53" i="6"/>
  <c r="P39" i="6"/>
  <c r="P61" i="6"/>
  <c r="P47" i="6"/>
  <c r="P33" i="6"/>
  <c r="P19" i="6"/>
  <c r="P60" i="6"/>
  <c r="P18" i="6"/>
  <c r="P32" i="6"/>
  <c r="P25" i="6"/>
  <c r="P46" i="6"/>
  <c r="P26" i="6"/>
  <c r="AC68" i="6"/>
  <c r="AC54" i="6"/>
  <c r="AC40" i="6"/>
  <c r="AC67" i="6"/>
  <c r="AC53" i="6"/>
  <c r="AC39" i="6"/>
  <c r="AC61" i="6"/>
  <c r="AC47" i="6"/>
  <c r="AC33" i="6"/>
  <c r="AC32" i="6"/>
  <c r="AC19" i="6"/>
  <c r="AC18" i="6"/>
  <c r="AC46" i="6"/>
  <c r="AC25" i="6"/>
  <c r="AC60" i="6"/>
  <c r="AC26" i="6"/>
  <c r="M67" i="6"/>
  <c r="M53" i="6"/>
  <c r="M39" i="6"/>
  <c r="M61" i="6"/>
  <c r="M47" i="6"/>
  <c r="M33" i="6"/>
  <c r="M60" i="6"/>
  <c r="M46" i="6"/>
  <c r="M68" i="6"/>
  <c r="M32" i="6"/>
  <c r="M18" i="6"/>
  <c r="M54" i="6"/>
  <c r="M26" i="6"/>
  <c r="M19" i="6"/>
  <c r="M40" i="6"/>
  <c r="M25" i="6"/>
  <c r="AE61" i="6"/>
  <c r="AE47" i="6"/>
  <c r="AE33" i="6"/>
  <c r="AE60" i="6"/>
  <c r="AE46" i="6"/>
  <c r="AE32" i="6"/>
  <c r="AE68" i="6"/>
  <c r="AE54" i="6"/>
  <c r="AE40" i="6"/>
  <c r="AE53" i="6"/>
  <c r="AE26" i="6"/>
  <c r="AE39" i="6"/>
  <c r="AE25" i="6"/>
  <c r="AE19" i="6"/>
  <c r="AE67" i="6"/>
  <c r="AE18" i="6"/>
  <c r="N61" i="6"/>
  <c r="N47" i="6"/>
  <c r="N33" i="6"/>
  <c r="N60" i="6"/>
  <c r="N46" i="6"/>
  <c r="N32" i="6"/>
  <c r="N68" i="6"/>
  <c r="N54" i="6"/>
  <c r="N40" i="6"/>
  <c r="N53" i="6"/>
  <c r="N26" i="6"/>
  <c r="N18" i="6"/>
  <c r="N39" i="6"/>
  <c r="N25" i="6"/>
  <c r="N19" i="6"/>
  <c r="N67" i="6"/>
  <c r="F61" i="6"/>
  <c r="F47" i="6"/>
  <c r="F33" i="6"/>
  <c r="F60" i="6"/>
  <c r="F46" i="6"/>
  <c r="F68" i="6"/>
  <c r="F54" i="6"/>
  <c r="F40" i="6"/>
  <c r="F26" i="6"/>
  <c r="F32" i="6"/>
  <c r="F67" i="6"/>
  <c r="F25" i="6"/>
  <c r="F39" i="6"/>
  <c r="F18" i="6"/>
  <c r="F53" i="6"/>
  <c r="F19" i="6"/>
  <c r="S60" i="6"/>
  <c r="S46" i="6"/>
  <c r="S32" i="6"/>
  <c r="S68" i="6"/>
  <c r="S54" i="6"/>
  <c r="S40" i="6"/>
  <c r="S67" i="6"/>
  <c r="S53" i="6"/>
  <c r="S39" i="6"/>
  <c r="S25" i="6"/>
  <c r="S61" i="6"/>
  <c r="S19" i="6"/>
  <c r="S26" i="6"/>
  <c r="S47" i="6"/>
  <c r="S18" i="6"/>
  <c r="S33" i="6"/>
  <c r="AF60" i="6"/>
  <c r="AF46" i="6"/>
  <c r="AF32" i="6"/>
  <c r="AF68" i="6"/>
  <c r="AF54" i="6"/>
  <c r="AF40" i="6"/>
  <c r="AF67" i="6"/>
  <c r="AF53" i="6"/>
  <c r="AF39" i="6"/>
  <c r="AF33" i="6"/>
  <c r="AF25" i="6"/>
  <c r="AF19" i="6"/>
  <c r="AF47" i="6"/>
  <c r="AF26" i="6"/>
  <c r="AF61" i="6"/>
  <c r="AF18" i="6"/>
  <c r="AB60" i="6"/>
  <c r="AB46" i="6"/>
  <c r="AB32" i="6"/>
  <c r="AB68" i="6"/>
  <c r="AB54" i="6"/>
  <c r="AB40" i="6"/>
  <c r="AB67" i="6"/>
  <c r="AB53" i="6"/>
  <c r="AB39" i="6"/>
  <c r="AB47" i="6"/>
  <c r="AB25" i="6"/>
  <c r="AB33" i="6"/>
  <c r="AB19" i="6"/>
  <c r="AB61" i="6"/>
  <c r="AB18" i="6"/>
  <c r="AB26" i="6"/>
  <c r="T68" i="6"/>
  <c r="T54" i="6"/>
  <c r="T40" i="6"/>
  <c r="T67" i="6"/>
  <c r="T53" i="6"/>
  <c r="T39" i="6"/>
  <c r="T61" i="6"/>
  <c r="T47" i="6"/>
  <c r="T33" i="6"/>
  <c r="T60" i="6"/>
  <c r="T19" i="6"/>
  <c r="T25" i="6"/>
  <c r="T46" i="6"/>
  <c r="T18" i="6"/>
  <c r="T32" i="6"/>
  <c r="T26" i="6"/>
  <c r="L68" i="6"/>
  <c r="L54" i="6"/>
  <c r="L40" i="6"/>
  <c r="L67" i="6"/>
  <c r="L53" i="6"/>
  <c r="L39" i="6"/>
  <c r="L61" i="6"/>
  <c r="L47" i="6"/>
  <c r="L33" i="6"/>
  <c r="L19" i="6"/>
  <c r="L46" i="6"/>
  <c r="L32" i="6"/>
  <c r="L18" i="6"/>
  <c r="L60" i="6"/>
  <c r="L26" i="6"/>
  <c r="L25" i="6"/>
  <c r="D68" i="6"/>
  <c r="D54" i="6"/>
  <c r="D40" i="6"/>
  <c r="D67" i="6"/>
  <c r="D53" i="6"/>
  <c r="D39" i="6"/>
  <c r="D61" i="6"/>
  <c r="D47" i="6"/>
  <c r="D33" i="6"/>
  <c r="D60" i="6"/>
  <c r="D19" i="6"/>
  <c r="D46" i="6"/>
  <c r="D32" i="6"/>
  <c r="D18" i="6"/>
  <c r="D25" i="6"/>
  <c r="D26" i="6"/>
  <c r="Y68" i="6"/>
  <c r="Y54" i="6"/>
  <c r="Y40" i="6"/>
  <c r="Y67" i="6"/>
  <c r="Y53" i="6"/>
  <c r="Y39" i="6"/>
  <c r="Y61" i="6"/>
  <c r="Y47" i="6"/>
  <c r="Y33" i="6"/>
  <c r="Y46" i="6"/>
  <c r="Y19" i="6"/>
  <c r="Y32" i="6"/>
  <c r="Y18" i="6"/>
  <c r="Y26" i="6"/>
  <c r="Y60" i="6"/>
  <c r="Y25" i="6"/>
  <c r="Q67" i="6"/>
  <c r="Q53" i="6"/>
  <c r="Q39" i="6"/>
  <c r="Q61" i="6"/>
  <c r="Q47" i="6"/>
  <c r="Q33" i="6"/>
  <c r="Q60" i="6"/>
  <c r="Q46" i="6"/>
  <c r="Q32" i="6"/>
  <c r="Q54" i="6"/>
  <c r="Q18" i="6"/>
  <c r="Q19" i="6"/>
  <c r="Q40" i="6"/>
  <c r="Q26" i="6"/>
  <c r="Q68" i="6"/>
  <c r="Q25" i="6"/>
  <c r="I67" i="6"/>
  <c r="I53" i="6"/>
  <c r="I39" i="6"/>
  <c r="I61" i="6"/>
  <c r="I47" i="6"/>
  <c r="I33" i="6"/>
  <c r="I60" i="6"/>
  <c r="I46" i="6"/>
  <c r="I32" i="6"/>
  <c r="I18" i="6"/>
  <c r="I68" i="6"/>
  <c r="I26" i="6"/>
  <c r="I40" i="6"/>
  <c r="I54" i="6"/>
  <c r="I25" i="6"/>
  <c r="I19" i="6"/>
  <c r="AD67" i="6"/>
  <c r="AD53" i="6"/>
  <c r="AD39" i="6"/>
  <c r="AD61" i="6"/>
  <c r="AD47" i="6"/>
  <c r="AD33" i="6"/>
  <c r="AD60" i="6"/>
  <c r="AD46" i="6"/>
  <c r="AD32" i="6"/>
  <c r="AD68" i="6"/>
  <c r="AD18" i="6"/>
  <c r="AD19" i="6"/>
  <c r="AD54" i="6"/>
  <c r="AD26" i="6"/>
  <c r="AD40" i="6"/>
  <c r="AD25" i="6"/>
  <c r="X60" i="6"/>
  <c r="X46" i="6"/>
  <c r="X32" i="6"/>
  <c r="X68" i="6"/>
  <c r="X54" i="6"/>
  <c r="X40" i="6"/>
  <c r="X67" i="6"/>
  <c r="X53" i="6"/>
  <c r="X39" i="6"/>
  <c r="X61" i="6"/>
  <c r="X25" i="6"/>
  <c r="X26" i="6"/>
  <c r="X47" i="6"/>
  <c r="X19" i="6"/>
  <c r="X33" i="6"/>
  <c r="X18" i="6"/>
  <c r="H68" i="6"/>
  <c r="H54" i="6"/>
  <c r="H40" i="6"/>
  <c r="H67" i="6"/>
  <c r="H53" i="6"/>
  <c r="H39" i="6"/>
  <c r="H61" i="6"/>
  <c r="H47" i="6"/>
  <c r="H33" i="6"/>
  <c r="H46" i="6"/>
  <c r="H19" i="6"/>
  <c r="H25" i="6"/>
  <c r="H32" i="6"/>
  <c r="H18" i="6"/>
  <c r="H60" i="6"/>
  <c r="H26" i="6"/>
  <c r="U67" i="6"/>
  <c r="U53" i="6"/>
  <c r="U39" i="6"/>
  <c r="U61" i="6"/>
  <c r="U47" i="6"/>
  <c r="U33" i="6"/>
  <c r="U60" i="6"/>
  <c r="U46" i="6"/>
  <c r="U32" i="6"/>
  <c r="U40" i="6"/>
  <c r="U18" i="6"/>
  <c r="U26" i="6"/>
  <c r="U19" i="6"/>
  <c r="U68" i="6"/>
  <c r="U25" i="6"/>
  <c r="U54" i="6"/>
  <c r="E67" i="6"/>
  <c r="E53" i="6"/>
  <c r="E39" i="6"/>
  <c r="E61" i="6"/>
  <c r="E47" i="6"/>
  <c r="E33" i="6"/>
  <c r="E60" i="6"/>
  <c r="E46" i="6"/>
  <c r="E40" i="6"/>
  <c r="E32" i="6"/>
  <c r="E18" i="6"/>
  <c r="E26" i="6"/>
  <c r="E54" i="6"/>
  <c r="E19" i="6"/>
  <c r="E68" i="6"/>
  <c r="E25" i="6"/>
  <c r="AA61" i="6"/>
  <c r="AA47" i="6"/>
  <c r="AA33" i="6"/>
  <c r="AA60" i="6"/>
  <c r="AA46" i="6"/>
  <c r="AA32" i="6"/>
  <c r="AA68" i="6"/>
  <c r="AA54" i="6"/>
  <c r="AA40" i="6"/>
  <c r="AA67" i="6"/>
  <c r="AA26" i="6"/>
  <c r="AA18" i="6"/>
  <c r="AA53" i="6"/>
  <c r="AA25" i="6"/>
  <c r="AA39" i="6"/>
  <c r="AA19" i="6"/>
  <c r="K60" i="6"/>
  <c r="K46" i="6"/>
  <c r="K68" i="6"/>
  <c r="K54" i="6"/>
  <c r="K40" i="6"/>
  <c r="K67" i="6"/>
  <c r="K53" i="6"/>
  <c r="K39" i="6"/>
  <c r="K47" i="6"/>
  <c r="K25" i="6"/>
  <c r="K26" i="6"/>
  <c r="K33" i="6"/>
  <c r="K19" i="6"/>
  <c r="K61" i="6"/>
  <c r="K32" i="6"/>
  <c r="K18" i="6"/>
  <c r="Z67" i="6"/>
  <c r="Z53" i="6"/>
  <c r="Z39" i="6"/>
  <c r="Z61" i="6"/>
  <c r="Z47" i="6"/>
  <c r="Z33" i="6"/>
  <c r="Z60" i="6"/>
  <c r="Z46" i="6"/>
  <c r="Z32" i="6"/>
  <c r="Z18" i="6"/>
  <c r="Z68" i="6"/>
  <c r="Z26" i="6"/>
  <c r="Z54" i="6"/>
  <c r="Z25" i="6"/>
  <c r="Z40" i="6"/>
  <c r="Z19" i="6"/>
  <c r="R61" i="6"/>
  <c r="R47" i="6"/>
  <c r="R33" i="6"/>
  <c r="R60" i="6"/>
  <c r="R46" i="6"/>
  <c r="R32" i="6"/>
  <c r="R68" i="6"/>
  <c r="R54" i="6"/>
  <c r="R40" i="6"/>
  <c r="R39" i="6"/>
  <c r="R26" i="6"/>
  <c r="R25" i="6"/>
  <c r="R18" i="6"/>
  <c r="R67" i="6"/>
  <c r="R19" i="6"/>
  <c r="R53" i="6"/>
  <c r="J61" i="6"/>
  <c r="J47" i="6"/>
  <c r="J33" i="6"/>
  <c r="J60" i="6"/>
  <c r="J46" i="6"/>
  <c r="J68" i="6"/>
  <c r="J54" i="6"/>
  <c r="J40" i="6"/>
  <c r="J67" i="6"/>
  <c r="J26" i="6"/>
  <c r="J53" i="6"/>
  <c r="J25" i="6"/>
  <c r="J39" i="6"/>
  <c r="J19" i="6"/>
  <c r="J32" i="6"/>
  <c r="J18" i="6"/>
  <c r="W61" i="6"/>
  <c r="W47" i="6"/>
  <c r="W33" i="6"/>
  <c r="W60" i="6"/>
  <c r="W46" i="6"/>
  <c r="W32" i="6"/>
  <c r="W68" i="6"/>
  <c r="W54" i="6"/>
  <c r="W40" i="6"/>
  <c r="W26" i="6"/>
  <c r="W67" i="6"/>
  <c r="W25" i="6"/>
  <c r="W39" i="6"/>
  <c r="W53" i="6"/>
  <c r="W19" i="6"/>
  <c r="W18" i="6"/>
  <c r="O60" i="6"/>
  <c r="O46" i="6"/>
  <c r="O32" i="6"/>
  <c r="O68" i="6"/>
  <c r="O54" i="6"/>
  <c r="O40" i="6"/>
  <c r="O67" i="6"/>
  <c r="O53" i="6"/>
  <c r="O39" i="6"/>
  <c r="O33" i="6"/>
  <c r="O25" i="6"/>
  <c r="O19" i="6"/>
  <c r="O61" i="6"/>
  <c r="O18" i="6"/>
  <c r="O47" i="6"/>
  <c r="O26" i="6"/>
  <c r="G60" i="6"/>
  <c r="G46" i="6"/>
  <c r="G68" i="6"/>
  <c r="G54" i="6"/>
  <c r="G40" i="6"/>
  <c r="G67" i="6"/>
  <c r="G53" i="6"/>
  <c r="G39" i="6"/>
  <c r="G61" i="6"/>
  <c r="G25" i="6"/>
  <c r="G47" i="6"/>
  <c r="G19" i="6"/>
  <c r="G26" i="6"/>
  <c r="G33" i="6"/>
  <c r="G32" i="6"/>
  <c r="G18" i="6"/>
  <c r="AG68" i="6"/>
  <c r="AG54" i="6"/>
  <c r="AG40" i="6"/>
  <c r="AG67" i="6"/>
  <c r="AG53" i="6"/>
  <c r="AG39" i="6"/>
  <c r="AG61" i="6"/>
  <c r="AG47" i="6"/>
  <c r="AG33" i="6"/>
  <c r="AG19" i="6"/>
  <c r="AG32" i="6"/>
  <c r="AG60" i="6"/>
  <c r="AG18" i="6"/>
  <c r="AG46" i="6"/>
  <c r="AG26" i="6"/>
  <c r="AG25" i="6"/>
  <c r="P12" i="6"/>
  <c r="P11" i="6"/>
  <c r="AC12" i="6"/>
  <c r="AC11" i="6"/>
  <c r="M11" i="6"/>
  <c r="M12" i="6"/>
  <c r="AE11" i="6"/>
  <c r="AE12" i="6"/>
  <c r="N11" i="6"/>
  <c r="N12" i="6"/>
  <c r="AA11" i="6"/>
  <c r="AA12" i="6"/>
  <c r="K12" i="6"/>
  <c r="K11" i="6"/>
  <c r="AF12" i="6"/>
  <c r="AF11" i="6"/>
  <c r="AB12" i="6"/>
  <c r="AB11" i="6"/>
  <c r="T12" i="6"/>
  <c r="T11" i="6"/>
  <c r="L12" i="6"/>
  <c r="L11" i="6"/>
  <c r="D12" i="6"/>
  <c r="D11" i="6"/>
  <c r="Y12" i="6"/>
  <c r="Y11" i="6"/>
  <c r="Q11" i="6"/>
  <c r="Q12" i="6"/>
  <c r="I11" i="6"/>
  <c r="I12" i="6"/>
  <c r="AD11" i="6"/>
  <c r="AD12" i="6"/>
  <c r="X12" i="6"/>
  <c r="X11" i="6"/>
  <c r="H12" i="6"/>
  <c r="H11" i="6"/>
  <c r="U11" i="6"/>
  <c r="U12" i="6"/>
  <c r="E11" i="6"/>
  <c r="E12" i="6"/>
  <c r="F11" i="6"/>
  <c r="F12" i="6"/>
  <c r="S12" i="6"/>
  <c r="S11" i="6"/>
  <c r="Z11" i="6"/>
  <c r="Z12" i="6"/>
  <c r="R12" i="6"/>
  <c r="R11" i="6"/>
  <c r="J12" i="6"/>
  <c r="J11" i="6"/>
  <c r="W11" i="6"/>
  <c r="W12" i="6"/>
  <c r="O12" i="6"/>
  <c r="O11" i="6"/>
  <c r="G12" i="6"/>
  <c r="G11" i="6"/>
  <c r="AG12" i="6"/>
  <c r="AG11" i="6"/>
  <c r="B55" i="19"/>
  <c r="C68" i="19"/>
  <c r="G55" i="19"/>
  <c r="K55" i="19" s="1"/>
  <c r="O55" i="19" s="1"/>
  <c r="S55" i="19" s="1"/>
  <c r="W55" i="19" s="1"/>
  <c r="AA55" i="19" s="1"/>
  <c r="N54" i="19"/>
  <c r="Y1" i="2"/>
  <c r="G16" i="6"/>
  <c r="G23" i="6"/>
  <c r="G30" i="6"/>
  <c r="G37" i="6"/>
  <c r="G44" i="6"/>
  <c r="G51" i="6"/>
  <c r="G58" i="6"/>
  <c r="G65" i="6"/>
  <c r="J16" i="6"/>
  <c r="J23" i="6"/>
  <c r="J30" i="6"/>
  <c r="J38" i="6"/>
  <c r="J44" i="6"/>
  <c r="J52" i="6"/>
  <c r="J58" i="6"/>
  <c r="J66" i="6"/>
  <c r="K16" i="6"/>
  <c r="K23" i="6"/>
  <c r="K30" i="6"/>
  <c r="K37" i="6"/>
  <c r="K44" i="6"/>
  <c r="K51" i="6"/>
  <c r="K58" i="6"/>
  <c r="K65" i="6"/>
  <c r="H16" i="6"/>
  <c r="H23" i="6"/>
  <c r="H30" i="6"/>
  <c r="H37" i="6"/>
  <c r="H44" i="6"/>
  <c r="H51" i="6"/>
  <c r="H58" i="6"/>
  <c r="H65" i="6"/>
  <c r="G17" i="6"/>
  <c r="G24" i="6"/>
  <c r="G31" i="6"/>
  <c r="G38" i="6"/>
  <c r="G45" i="6"/>
  <c r="G52" i="6"/>
  <c r="G59" i="6"/>
  <c r="G66" i="6"/>
  <c r="J17" i="6"/>
  <c r="J24" i="6"/>
  <c r="J31" i="6"/>
  <c r="J37" i="6"/>
  <c r="J45" i="6"/>
  <c r="J51" i="6"/>
  <c r="J59" i="6"/>
  <c r="J65" i="6"/>
  <c r="K17" i="6"/>
  <c r="K24" i="6"/>
  <c r="K31" i="6"/>
  <c r="K38" i="6"/>
  <c r="K45" i="6"/>
  <c r="K52" i="6"/>
  <c r="K59" i="6"/>
  <c r="K66" i="6"/>
  <c r="H17" i="6"/>
  <c r="H31" i="6"/>
  <c r="H45" i="6"/>
  <c r="H59" i="6"/>
  <c r="I17" i="6"/>
  <c r="I24" i="6"/>
  <c r="I31" i="6"/>
  <c r="I38" i="6"/>
  <c r="I45" i="6"/>
  <c r="I52" i="6"/>
  <c r="I59" i="6"/>
  <c r="I66" i="6"/>
  <c r="L17" i="6"/>
  <c r="L24" i="6"/>
  <c r="L31" i="6"/>
  <c r="L38" i="6"/>
  <c r="L45" i="6"/>
  <c r="L52" i="6"/>
  <c r="L59" i="6"/>
  <c r="L66" i="6"/>
  <c r="M17" i="6"/>
  <c r="M24" i="6"/>
  <c r="M31" i="6"/>
  <c r="M38" i="6"/>
  <c r="M45" i="6"/>
  <c r="M52" i="6"/>
  <c r="M59" i="6"/>
  <c r="M66" i="6"/>
  <c r="H24" i="6"/>
  <c r="H38" i="6"/>
  <c r="H52" i="6"/>
  <c r="H66" i="6"/>
  <c r="I16" i="6"/>
  <c r="I23" i="6"/>
  <c r="I30" i="6"/>
  <c r="I37" i="6"/>
  <c r="I44" i="6"/>
  <c r="I51" i="6"/>
  <c r="I58" i="6"/>
  <c r="I65" i="6"/>
  <c r="L16" i="6"/>
  <c r="L23" i="6"/>
  <c r="L30" i="6"/>
  <c r="L37" i="6"/>
  <c r="L44" i="6"/>
  <c r="L51" i="6"/>
  <c r="L58" i="6"/>
  <c r="L65" i="6"/>
  <c r="M16" i="6"/>
  <c r="M23" i="6"/>
  <c r="M30" i="6"/>
  <c r="M37" i="6"/>
  <c r="M44" i="6"/>
  <c r="M51" i="6"/>
  <c r="M58" i="6"/>
  <c r="M65" i="6"/>
  <c r="G10" i="6"/>
  <c r="J9" i="6"/>
  <c r="H9" i="6"/>
  <c r="I9" i="6"/>
  <c r="L10" i="6"/>
  <c r="K10" i="6"/>
  <c r="M9" i="6"/>
  <c r="G9" i="6"/>
  <c r="J10" i="6"/>
  <c r="H10" i="6"/>
  <c r="I10" i="6"/>
  <c r="L9" i="6"/>
  <c r="K9" i="6"/>
  <c r="M10" i="6"/>
  <c r="Y11" i="1"/>
  <c r="Y9" i="1"/>
  <c r="Y17" i="1"/>
  <c r="Y12" i="1"/>
  <c r="Y14" i="1"/>
  <c r="Y16" i="1"/>
  <c r="Y10" i="1"/>
  <c r="Y18" i="1"/>
  <c r="B3" i="2"/>
  <c r="Y8" i="1"/>
  <c r="J7" i="1"/>
  <c r="Y15" i="1"/>
  <c r="Y13" i="1"/>
  <c r="Y7" i="1"/>
  <c r="B68" i="19" l="1"/>
  <c r="N67" i="19"/>
  <c r="G68" i="19"/>
  <c r="K68" i="19" s="1"/>
  <c r="O68" i="19" s="1"/>
  <c r="S68" i="19" s="1"/>
  <c r="W68" i="19" s="1"/>
  <c r="AA68" i="19" s="1"/>
  <c r="L7" i="1"/>
  <c r="J8" i="1"/>
  <c r="L8" i="1" s="1"/>
  <c r="B13" i="2"/>
  <c r="B23" i="2" s="1"/>
  <c r="B33" i="2" s="1"/>
  <c r="B43" i="2" s="1"/>
  <c r="B53" i="2" s="1"/>
  <c r="AC10" i="6"/>
  <c r="AE9" i="6"/>
  <c r="AF9" i="6"/>
  <c r="AB10" i="6"/>
  <c r="AD10" i="6"/>
  <c r="AG10" i="6"/>
  <c r="AC9" i="6"/>
  <c r="AE10" i="6"/>
  <c r="AF10" i="6"/>
  <c r="AB9" i="6"/>
  <c r="AD9" i="6"/>
  <c r="AG9" i="6"/>
  <c r="AC65" i="6"/>
  <c r="AC58" i="6"/>
  <c r="AC51" i="6"/>
  <c r="AC44" i="6"/>
  <c r="AC37" i="6"/>
  <c r="AC30" i="6"/>
  <c r="AC23" i="6"/>
  <c r="AC16" i="6"/>
  <c r="AE65" i="6"/>
  <c r="AE58" i="6"/>
  <c r="AE51" i="6"/>
  <c r="AE44" i="6"/>
  <c r="AE37" i="6"/>
  <c r="AE30" i="6"/>
  <c r="AE23" i="6"/>
  <c r="AE16" i="6"/>
  <c r="AF65" i="6"/>
  <c r="AF58" i="6"/>
  <c r="AF51" i="6"/>
  <c r="AF44" i="6"/>
  <c r="AF37" i="6"/>
  <c r="AF30" i="6"/>
  <c r="AF23" i="6"/>
  <c r="AF16" i="6"/>
  <c r="AB65" i="6"/>
  <c r="AB58" i="6"/>
  <c r="AB51" i="6"/>
  <c r="AB44" i="6"/>
  <c r="AB37" i="6"/>
  <c r="AB30" i="6"/>
  <c r="AB23" i="6"/>
  <c r="AB16" i="6"/>
  <c r="AD65" i="6"/>
  <c r="AD51" i="6"/>
  <c r="AD37" i="6"/>
  <c r="AD23" i="6"/>
  <c r="AC66" i="6"/>
  <c r="AC59" i="6"/>
  <c r="AC52" i="6"/>
  <c r="AC45" i="6"/>
  <c r="AC38" i="6"/>
  <c r="AC31" i="6"/>
  <c r="AC24" i="6"/>
  <c r="AC17" i="6"/>
  <c r="AE66" i="6"/>
  <c r="AE59" i="6"/>
  <c r="AE52" i="6"/>
  <c r="AE45" i="6"/>
  <c r="AE38" i="6"/>
  <c r="AE31" i="6"/>
  <c r="AE24" i="6"/>
  <c r="AE17" i="6"/>
  <c r="AF66" i="6"/>
  <c r="AF59" i="6"/>
  <c r="AF52" i="6"/>
  <c r="AF45" i="6"/>
  <c r="AF38" i="6"/>
  <c r="AF31" i="6"/>
  <c r="AF24" i="6"/>
  <c r="AF17" i="6"/>
  <c r="AB66" i="6"/>
  <c r="AB59" i="6"/>
  <c r="AB52" i="6"/>
  <c r="AB45" i="6"/>
  <c r="AB38" i="6"/>
  <c r="AB31" i="6"/>
  <c r="AB24" i="6"/>
  <c r="AB17" i="6"/>
  <c r="AD66" i="6"/>
  <c r="AD59" i="6"/>
  <c r="AD45" i="6"/>
  <c r="AD30" i="6"/>
  <c r="AD17" i="6"/>
  <c r="AG66" i="6"/>
  <c r="AG59" i="6"/>
  <c r="AG52" i="6"/>
  <c r="AG45" i="6"/>
  <c r="AG38" i="6"/>
  <c r="AG31" i="6"/>
  <c r="AG24" i="6"/>
  <c r="AG17" i="6"/>
  <c r="AD58" i="6"/>
  <c r="AD52" i="6"/>
  <c r="AD44" i="6"/>
  <c r="AD38" i="6"/>
  <c r="AD31" i="6"/>
  <c r="AD24" i="6"/>
  <c r="AD16" i="6"/>
  <c r="AG65" i="6"/>
  <c r="AG58" i="6"/>
  <c r="AG51" i="6"/>
  <c r="AG44" i="6"/>
  <c r="AG37" i="6"/>
  <c r="AG30" i="6"/>
  <c r="AG23" i="6"/>
  <c r="AG16" i="6"/>
  <c r="AA9" i="6"/>
  <c r="Y10" i="6"/>
  <c r="X9" i="6"/>
  <c r="U10" i="6"/>
  <c r="V10" i="6"/>
  <c r="Z10" i="6"/>
  <c r="W9" i="6"/>
  <c r="AA10" i="6"/>
  <c r="Y9" i="6"/>
  <c r="X10" i="6"/>
  <c r="U9" i="6"/>
  <c r="V9" i="6"/>
  <c r="Z9" i="6"/>
  <c r="W10" i="6"/>
  <c r="Y65" i="6"/>
  <c r="Y58" i="6"/>
  <c r="Y51" i="6"/>
  <c r="Y44" i="6"/>
  <c r="Y37" i="6"/>
  <c r="Y30" i="6"/>
  <c r="Y23" i="6"/>
  <c r="Y16" i="6"/>
  <c r="X66" i="6"/>
  <c r="X52" i="6"/>
  <c r="X38" i="6"/>
  <c r="X24" i="6"/>
  <c r="Y66" i="6"/>
  <c r="Y59" i="6"/>
  <c r="Y52" i="6"/>
  <c r="Y45" i="6"/>
  <c r="Y38" i="6"/>
  <c r="Y31" i="6"/>
  <c r="Y24" i="6"/>
  <c r="Y17" i="6"/>
  <c r="X59" i="6"/>
  <c r="X45" i="6"/>
  <c r="X31" i="6"/>
  <c r="X17" i="6"/>
  <c r="U66" i="6"/>
  <c r="U59" i="6"/>
  <c r="U52" i="6"/>
  <c r="U45" i="6"/>
  <c r="U38" i="6"/>
  <c r="U31" i="6"/>
  <c r="U24" i="6"/>
  <c r="U17" i="6"/>
  <c r="V65" i="6"/>
  <c r="V59" i="6"/>
  <c r="V52" i="6"/>
  <c r="V45" i="6"/>
  <c r="V38" i="6"/>
  <c r="V31" i="6"/>
  <c r="V24" i="6"/>
  <c r="V16" i="6"/>
  <c r="AA66" i="6"/>
  <c r="AA59" i="6"/>
  <c r="AA52" i="6"/>
  <c r="AA45" i="6"/>
  <c r="AA38" i="6"/>
  <c r="AA31" i="6"/>
  <c r="AA24" i="6"/>
  <c r="AA17" i="6"/>
  <c r="Z66" i="6"/>
  <c r="Z58" i="6"/>
  <c r="Z52" i="6"/>
  <c r="Z44" i="6"/>
  <c r="Z38" i="6"/>
  <c r="Z31" i="6"/>
  <c r="Z23" i="6"/>
  <c r="Z17" i="6"/>
  <c r="W66" i="6"/>
  <c r="W59" i="6"/>
  <c r="W52" i="6"/>
  <c r="W45" i="6"/>
  <c r="W38" i="6"/>
  <c r="W31" i="6"/>
  <c r="W24" i="6"/>
  <c r="W17" i="6"/>
  <c r="X65" i="6"/>
  <c r="X58" i="6"/>
  <c r="X51" i="6"/>
  <c r="X44" i="6"/>
  <c r="X37" i="6"/>
  <c r="X30" i="6"/>
  <c r="X23" i="6"/>
  <c r="X16" i="6"/>
  <c r="U65" i="6"/>
  <c r="U58" i="6"/>
  <c r="U51" i="6"/>
  <c r="U44" i="6"/>
  <c r="U37" i="6"/>
  <c r="U30" i="6"/>
  <c r="U23" i="6"/>
  <c r="U16" i="6"/>
  <c r="V66" i="6"/>
  <c r="V58" i="6"/>
  <c r="V51" i="6"/>
  <c r="V44" i="6"/>
  <c r="V37" i="6"/>
  <c r="V30" i="6"/>
  <c r="V23" i="6"/>
  <c r="V17" i="6"/>
  <c r="AA65" i="6"/>
  <c r="AA58" i="6"/>
  <c r="AA51" i="6"/>
  <c r="AA44" i="6"/>
  <c r="AA37" i="6"/>
  <c r="AA30" i="6"/>
  <c r="AA23" i="6"/>
  <c r="AA16" i="6"/>
  <c r="Z65" i="6"/>
  <c r="Z59" i="6"/>
  <c r="Z51" i="6"/>
  <c r="Z45" i="6"/>
  <c r="Z37" i="6"/>
  <c r="Z30" i="6"/>
  <c r="Z24" i="6"/>
  <c r="Z16" i="6"/>
  <c r="W65" i="6"/>
  <c r="W58" i="6"/>
  <c r="W51" i="6"/>
  <c r="W44" i="6"/>
  <c r="W37" i="6"/>
  <c r="W30" i="6"/>
  <c r="W23" i="6"/>
  <c r="W16" i="6"/>
  <c r="P9" i="6"/>
  <c r="P10" i="6"/>
  <c r="N10" i="6"/>
  <c r="T9" i="6"/>
  <c r="Q10" i="6"/>
  <c r="S9" i="6"/>
  <c r="R10" i="6"/>
  <c r="O9" i="6"/>
  <c r="P65" i="6"/>
  <c r="P58" i="6"/>
  <c r="P51" i="6"/>
  <c r="P44" i="6"/>
  <c r="P37" i="6"/>
  <c r="N9" i="6"/>
  <c r="T10" i="6"/>
  <c r="Q9" i="6"/>
  <c r="S10" i="6"/>
  <c r="R9" i="6"/>
  <c r="O10" i="6"/>
  <c r="P66" i="6"/>
  <c r="P59" i="6"/>
  <c r="P52" i="6"/>
  <c r="P45" i="6"/>
  <c r="P38" i="6"/>
  <c r="P31" i="6"/>
  <c r="P30" i="6"/>
  <c r="P23" i="6"/>
  <c r="P16" i="6"/>
  <c r="N65" i="6"/>
  <c r="N58" i="6"/>
  <c r="N51" i="6"/>
  <c r="N44" i="6"/>
  <c r="N37" i="6"/>
  <c r="N31" i="6"/>
  <c r="N24" i="6"/>
  <c r="N16" i="6"/>
  <c r="S65" i="6"/>
  <c r="S58" i="6"/>
  <c r="S51" i="6"/>
  <c r="S44" i="6"/>
  <c r="S37" i="6"/>
  <c r="S30" i="6"/>
  <c r="S23" i="6"/>
  <c r="S16" i="6"/>
  <c r="T65" i="6"/>
  <c r="T58" i="6"/>
  <c r="T51" i="6"/>
  <c r="T44" i="6"/>
  <c r="T37" i="6"/>
  <c r="T30" i="6"/>
  <c r="T23" i="6"/>
  <c r="T16" i="6"/>
  <c r="Q65" i="6"/>
  <c r="Q58" i="6"/>
  <c r="Q51" i="6"/>
  <c r="Q44" i="6"/>
  <c r="Q37" i="6"/>
  <c r="Q30" i="6"/>
  <c r="Q23" i="6"/>
  <c r="Q16" i="6"/>
  <c r="P24" i="6"/>
  <c r="P17" i="6"/>
  <c r="N66" i="6"/>
  <c r="N59" i="6"/>
  <c r="N52" i="6"/>
  <c r="N45" i="6"/>
  <c r="N38" i="6"/>
  <c r="N30" i="6"/>
  <c r="N23" i="6"/>
  <c r="N17" i="6"/>
  <c r="S66" i="6"/>
  <c r="S59" i="6"/>
  <c r="S52" i="6"/>
  <c r="S45" i="6"/>
  <c r="S38" i="6"/>
  <c r="S31" i="6"/>
  <c r="S24" i="6"/>
  <c r="S17" i="6"/>
  <c r="T66" i="6"/>
  <c r="T59" i="6"/>
  <c r="T52" i="6"/>
  <c r="T45" i="6"/>
  <c r="T38" i="6"/>
  <c r="T31" i="6"/>
  <c r="T24" i="6"/>
  <c r="T17" i="6"/>
  <c r="Q66" i="6"/>
  <c r="Q59" i="6"/>
  <c r="Q52" i="6"/>
  <c r="Q45" i="6"/>
  <c r="Q38" i="6"/>
  <c r="Q31" i="6"/>
  <c r="Q24" i="6"/>
  <c r="Q17" i="6"/>
  <c r="R66" i="6"/>
  <c r="R59" i="6"/>
  <c r="R52" i="6"/>
  <c r="R44" i="6"/>
  <c r="R38" i="6"/>
  <c r="R30" i="6"/>
  <c r="R24" i="6"/>
  <c r="R17" i="6"/>
  <c r="O66" i="6"/>
  <c r="O59" i="6"/>
  <c r="O52" i="6"/>
  <c r="O45" i="6"/>
  <c r="O38" i="6"/>
  <c r="O31" i="6"/>
  <c r="O24" i="6"/>
  <c r="O17" i="6"/>
  <c r="R65" i="6"/>
  <c r="R58" i="6"/>
  <c r="R51" i="6"/>
  <c r="R45" i="6"/>
  <c r="R37" i="6"/>
  <c r="R31" i="6"/>
  <c r="R23" i="6"/>
  <c r="R16" i="6"/>
  <c r="O65" i="6"/>
  <c r="O58" i="6"/>
  <c r="O51" i="6"/>
  <c r="O44" i="6"/>
  <c r="O37" i="6"/>
  <c r="O30" i="6"/>
  <c r="O23" i="6"/>
  <c r="O16" i="6"/>
  <c r="C9" i="6"/>
  <c r="C10" i="6"/>
  <c r="F65" i="6"/>
  <c r="F58" i="6"/>
  <c r="F52" i="6"/>
  <c r="F45" i="6"/>
  <c r="F38" i="6"/>
  <c r="F31" i="6"/>
  <c r="F24" i="6"/>
  <c r="F17" i="6"/>
  <c r="D65" i="6"/>
  <c r="D58" i="6"/>
  <c r="D51" i="6"/>
  <c r="D44" i="6"/>
  <c r="D37" i="6"/>
  <c r="D30" i="6"/>
  <c r="D23" i="6"/>
  <c r="D16" i="6"/>
  <c r="F66" i="6"/>
  <c r="F59" i="6"/>
  <c r="F51" i="6"/>
  <c r="F44" i="6"/>
  <c r="F37" i="6"/>
  <c r="F30" i="6"/>
  <c r="F23" i="6"/>
  <c r="F16" i="6"/>
  <c r="D66" i="6"/>
  <c r="D59" i="6"/>
  <c r="D52" i="6"/>
  <c r="D45" i="6"/>
  <c r="D38" i="6"/>
  <c r="D31" i="6"/>
  <c r="D24" i="6"/>
  <c r="D17" i="6"/>
  <c r="E66" i="6"/>
  <c r="E59" i="6"/>
  <c r="E52" i="6"/>
  <c r="E45" i="6"/>
  <c r="E38" i="6"/>
  <c r="E31" i="6"/>
  <c r="E24" i="6"/>
  <c r="E17" i="6"/>
  <c r="C66" i="6"/>
  <c r="C59" i="6"/>
  <c r="C52" i="6"/>
  <c r="C45" i="6"/>
  <c r="C38" i="6"/>
  <c r="C31" i="6"/>
  <c r="C24" i="6"/>
  <c r="C17" i="6"/>
  <c r="E65" i="6"/>
  <c r="E58" i="6"/>
  <c r="E51" i="6"/>
  <c r="E44" i="6"/>
  <c r="E37" i="6"/>
  <c r="E30" i="6"/>
  <c r="E23" i="6"/>
  <c r="E16" i="6"/>
  <c r="C65" i="6"/>
  <c r="C58" i="6"/>
  <c r="C51" i="6"/>
  <c r="C44" i="6"/>
  <c r="C37" i="6"/>
  <c r="C30" i="6"/>
  <c r="C23" i="6"/>
  <c r="C16" i="6"/>
  <c r="F9" i="6"/>
  <c r="E9" i="6"/>
  <c r="F10" i="6"/>
  <c r="E10" i="6"/>
  <c r="D9" i="6"/>
  <c r="D10" i="6"/>
  <c r="H7" i="1"/>
  <c r="H8" i="1"/>
  <c r="C18" i="6" l="1"/>
  <c r="C25" i="6"/>
  <c r="C32" i="6"/>
  <c r="C39" i="6"/>
  <c r="C46" i="6"/>
  <c r="C53" i="6"/>
  <c r="C60" i="6"/>
  <c r="C67" i="6"/>
  <c r="C19" i="6"/>
  <c r="C26" i="6"/>
  <c r="C33" i="6"/>
  <c r="C40" i="6"/>
  <c r="C47" i="6"/>
  <c r="C54" i="6"/>
  <c r="C61" i="6"/>
  <c r="C68" i="6"/>
  <c r="C12" i="6"/>
  <c r="C11" i="6"/>
  <c r="V19" i="6"/>
  <c r="V25" i="6"/>
  <c r="V32" i="6"/>
  <c r="V39" i="6"/>
  <c r="V46" i="6"/>
  <c r="V53" i="6"/>
  <c r="V60" i="6"/>
  <c r="V68" i="6"/>
  <c r="V18" i="6"/>
  <c r="V26" i="6"/>
  <c r="V33" i="6"/>
  <c r="V40" i="6"/>
  <c r="V47" i="6"/>
  <c r="V54" i="6"/>
  <c r="V61" i="6"/>
  <c r="V67" i="6"/>
  <c r="V11" i="6"/>
  <c r="V12" i="6"/>
  <c r="AH16" i="6"/>
  <c r="D11" i="18" s="1"/>
  <c r="AH23" i="6"/>
  <c r="AH30" i="6"/>
  <c r="AH37" i="6"/>
  <c r="AH44" i="6"/>
  <c r="AH51" i="6"/>
  <c r="AH58" i="6"/>
  <c r="AH65" i="6"/>
  <c r="AH17" i="6"/>
  <c r="D12" i="18" s="1"/>
  <c r="AH24" i="6"/>
  <c r="AI24" i="6" s="1"/>
  <c r="AH31" i="6"/>
  <c r="AI31" i="6" s="1"/>
  <c r="AH38" i="6"/>
  <c r="AI38" i="6" s="1"/>
  <c r="AH45" i="6"/>
  <c r="AI45" i="6" s="1"/>
  <c r="AH52" i="6"/>
  <c r="AI52" i="6" s="1"/>
  <c r="AH59" i="6"/>
  <c r="AI59" i="6" s="1"/>
  <c r="AH66" i="6"/>
  <c r="AI66" i="6" s="1"/>
  <c r="AH10" i="6"/>
  <c r="AI10" i="6" s="1"/>
  <c r="AH9" i="6"/>
  <c r="D4" i="18" s="1"/>
  <c r="AH60" i="6"/>
  <c r="AJ60" i="6" s="1"/>
  <c r="J9" i="1"/>
  <c r="L9" i="1" s="1"/>
  <c r="C3" i="2"/>
  <c r="N2" i="2" s="1"/>
  <c r="H9" i="1"/>
  <c r="AH12" i="6" l="1"/>
  <c r="AI12" i="6" s="1"/>
  <c r="AH11" i="6"/>
  <c r="AJ11" i="6" s="1"/>
  <c r="AH68" i="6"/>
  <c r="AI68" i="6" s="1"/>
  <c r="AH54" i="6"/>
  <c r="AI54" i="6" s="1"/>
  <c r="AH40" i="6"/>
  <c r="AI40" i="6" s="1"/>
  <c r="AH26" i="6"/>
  <c r="AI26" i="6" s="1"/>
  <c r="AH67" i="6"/>
  <c r="AJ67" i="6" s="1"/>
  <c r="AH53" i="6"/>
  <c r="AJ53" i="6" s="1"/>
  <c r="AH39" i="6"/>
  <c r="AJ39" i="6" s="1"/>
  <c r="AH25" i="6"/>
  <c r="AJ25" i="6" s="1"/>
  <c r="AH61" i="6"/>
  <c r="AI61" i="6" s="1"/>
  <c r="AH47" i="6"/>
  <c r="AI47" i="6" s="1"/>
  <c r="AH33" i="6"/>
  <c r="AI33" i="6" s="1"/>
  <c r="AH19" i="6"/>
  <c r="AI19" i="6" s="1"/>
  <c r="AH46" i="6"/>
  <c r="AJ46" i="6" s="1"/>
  <c r="AH32" i="6"/>
  <c r="AJ32" i="6" s="1"/>
  <c r="AH18" i="6"/>
  <c r="AI17" i="6"/>
  <c r="D5" i="18"/>
  <c r="D6" i="18"/>
  <c r="J10" i="1"/>
  <c r="G3" i="2"/>
  <c r="K3" i="2" s="1"/>
  <c r="O3" i="2" s="1"/>
  <c r="S3" i="2" s="1"/>
  <c r="W3" i="2" s="1"/>
  <c r="AA3" i="2" s="1"/>
  <c r="C13" i="2"/>
  <c r="N12" i="2" s="1"/>
  <c r="H10" i="1"/>
  <c r="D7" i="18" l="1"/>
  <c r="AJ18" i="6"/>
  <c r="D13" i="18"/>
  <c r="L10" i="1"/>
  <c r="J11" i="1"/>
  <c r="J12" i="1" s="1"/>
  <c r="J13" i="1" s="1"/>
  <c r="J14" i="1" s="1"/>
  <c r="J15" i="1" s="1"/>
  <c r="J16" i="1" s="1"/>
  <c r="C23" i="2"/>
  <c r="N22" i="2" s="1"/>
  <c r="G13" i="2"/>
  <c r="K13" i="2" s="1"/>
  <c r="O13" i="2" s="1"/>
  <c r="S13" i="2" s="1"/>
  <c r="W13" i="2" s="1"/>
  <c r="AA13" i="2" s="1"/>
  <c r="H11" i="1"/>
  <c r="L11" i="1" l="1"/>
  <c r="L12" i="1"/>
  <c r="C33" i="2"/>
  <c r="N32" i="2" s="1"/>
  <c r="G23" i="2"/>
  <c r="K23" i="2" s="1"/>
  <c r="O23" i="2" s="1"/>
  <c r="S23" i="2" s="1"/>
  <c r="W23" i="2" s="1"/>
  <c r="AA23" i="2" s="1"/>
  <c r="H12" i="1"/>
  <c r="L13" i="1" l="1"/>
  <c r="C43" i="2"/>
  <c r="G33" i="2"/>
  <c r="K33" i="2" s="1"/>
  <c r="O33" i="2" s="1"/>
  <c r="S33" i="2" s="1"/>
  <c r="W33" i="2" s="1"/>
  <c r="AA33" i="2" s="1"/>
  <c r="H13" i="1"/>
  <c r="L14" i="1" l="1"/>
  <c r="C53" i="2"/>
  <c r="N52" i="2" s="1"/>
  <c r="N42" i="2"/>
  <c r="G53" i="2"/>
  <c r="K53" i="2" s="1"/>
  <c r="O53" i="2" s="1"/>
  <c r="S53" i="2" s="1"/>
  <c r="W53" i="2" s="1"/>
  <c r="AA53" i="2" s="1"/>
  <c r="G43" i="2"/>
  <c r="K43" i="2" s="1"/>
  <c r="O43" i="2" s="1"/>
  <c r="S43" i="2" s="1"/>
  <c r="W43" i="2" s="1"/>
  <c r="AA43" i="2" s="1"/>
  <c r="H14" i="1"/>
  <c r="L15" i="1" l="1"/>
  <c r="H15" i="1"/>
  <c r="L16" i="1" l="1"/>
  <c r="H16" i="1"/>
  <c r="J17" i="1" l="1"/>
  <c r="L17" i="1" s="1"/>
  <c r="H17" i="1"/>
  <c r="J18" i="1" l="1"/>
  <c r="L18" i="1" s="1"/>
  <c r="H18" i="1"/>
  <c r="J19" i="1" l="1"/>
  <c r="L19" i="1" s="1"/>
  <c r="H19" i="1"/>
  <c r="J20" i="1" l="1"/>
  <c r="L20" i="1" s="1"/>
  <c r="H20" i="1"/>
  <c r="J21" i="1" l="1"/>
  <c r="L21" i="1" s="1"/>
  <c r="H21" i="1"/>
  <c r="J22" i="1" l="1"/>
  <c r="L22" i="1" s="1"/>
  <c r="H22" i="1"/>
  <c r="J23" i="1" l="1"/>
  <c r="L23" i="1" s="1"/>
  <c r="H23" i="1"/>
  <c r="J24" i="1" l="1"/>
  <c r="L24" i="1" s="1"/>
  <c r="H24" i="1"/>
  <c r="J25" i="1" l="1"/>
  <c r="L25" i="1" s="1"/>
  <c r="H25" i="1"/>
  <c r="J26" i="1" l="1"/>
  <c r="L26" i="1" s="1"/>
  <c r="H26" i="1"/>
  <c r="J27" i="1" l="1"/>
  <c r="L27" i="1" s="1"/>
  <c r="H27" i="1"/>
  <c r="J28" i="1" l="1"/>
  <c r="L28" i="1" s="1"/>
  <c r="H28" i="1"/>
  <c r="J29" i="1" l="1"/>
  <c r="L29" i="1" s="1"/>
  <c r="H29" i="1"/>
  <c r="J30" i="1" l="1"/>
  <c r="L30" i="1" s="1"/>
  <c r="H30" i="1"/>
  <c r="J31" i="1" l="1"/>
  <c r="L31" i="1" s="1"/>
  <c r="H31" i="1"/>
  <c r="J32" i="1" l="1"/>
  <c r="L32" i="1" s="1"/>
  <c r="H32" i="1"/>
  <c r="J33" i="1" l="1"/>
  <c r="L33" i="1" s="1"/>
  <c r="H33" i="1"/>
  <c r="J34" i="1" l="1"/>
  <c r="L34" i="1" s="1"/>
  <c r="H34" i="1"/>
  <c r="J35" i="1" l="1"/>
  <c r="L35" i="1" s="1"/>
  <c r="H35" i="1"/>
  <c r="J36" i="1" l="1"/>
  <c r="L36" i="1" s="1"/>
  <c r="H36" i="1"/>
  <c r="J37" i="1" l="1"/>
  <c r="L37" i="1" s="1"/>
  <c r="H37" i="1"/>
  <c r="J38" i="1" l="1"/>
  <c r="L38" i="1" s="1"/>
  <c r="H38" i="1"/>
  <c r="J39" i="1" l="1"/>
  <c r="L39" i="1" s="1"/>
  <c r="H39" i="1"/>
  <c r="J40" i="1" l="1"/>
  <c r="L40" i="1" s="1"/>
  <c r="H40" i="1"/>
  <c r="J41" i="1" l="1"/>
  <c r="L41" i="1" s="1"/>
  <c r="H41" i="1"/>
  <c r="J42" i="1" l="1"/>
  <c r="L42" i="1" s="1"/>
  <c r="H42" i="1"/>
  <c r="J43" i="1" l="1"/>
  <c r="L43" i="1" s="1"/>
  <c r="H43" i="1"/>
  <c r="J44" i="1" l="1"/>
  <c r="L44" i="1" s="1"/>
  <c r="H44" i="1"/>
  <c r="J45" i="1" l="1"/>
  <c r="L45" i="1" s="1"/>
  <c r="H45" i="1"/>
  <c r="J46" i="1" l="1"/>
  <c r="L46" i="1" s="1"/>
  <c r="H46" i="1"/>
  <c r="J47" i="1" l="1"/>
  <c r="L47" i="1" s="1"/>
  <c r="H47" i="1"/>
  <c r="J48" i="1" l="1"/>
  <c r="L48" i="1" s="1"/>
  <c r="H48" i="1"/>
  <c r="J49" i="1" l="1"/>
  <c r="L49" i="1" s="1"/>
  <c r="H49" i="1"/>
  <c r="J50" i="1" l="1"/>
  <c r="L50" i="1" s="1"/>
  <c r="H50" i="1"/>
  <c r="J51" i="1" l="1"/>
  <c r="L51" i="1" s="1"/>
  <c r="H51" i="1"/>
  <c r="J52" i="1" l="1"/>
  <c r="L52" i="1" s="1"/>
  <c r="H52" i="1"/>
  <c r="J53" i="1" l="1"/>
  <c r="L53" i="1" s="1"/>
  <c r="H53" i="1"/>
  <c r="J54" i="1" l="1"/>
  <c r="L54" i="1" s="1"/>
  <c r="H54" i="1"/>
  <c r="J55" i="1" l="1"/>
  <c r="H55" i="1"/>
  <c r="J56" i="1" l="1"/>
  <c r="J57" i="1" s="1"/>
  <c r="L57" i="1" s="1"/>
  <c r="L55" i="1"/>
  <c r="H56" i="1"/>
  <c r="H57" i="1"/>
  <c r="L56" i="1" l="1"/>
  <c r="J58" i="1"/>
  <c r="L58" i="1" s="1"/>
  <c r="H58" i="1"/>
  <c r="J59" i="1" l="1"/>
  <c r="J60" i="1"/>
  <c r="H59" i="1"/>
  <c r="L59" i="1" l="1"/>
  <c r="H60" i="1"/>
</calcChain>
</file>

<file path=xl/sharedStrings.xml><?xml version="1.0" encoding="utf-8"?>
<sst xmlns="http://schemas.openxmlformats.org/spreadsheetml/2006/main" count="671" uniqueCount="73">
  <si>
    <t>Mois</t>
  </si>
  <si>
    <t>Janvier</t>
  </si>
  <si>
    <t>Année</t>
  </si>
  <si>
    <t>LISTE DES AGENTS</t>
  </si>
  <si>
    <t>Prénoms et NOM</t>
  </si>
  <si>
    <t>Matricule</t>
  </si>
  <si>
    <t>TABLEAU DE QUART</t>
  </si>
  <si>
    <t>H.fin</t>
  </si>
  <si>
    <t>H.début</t>
  </si>
  <si>
    <t>N° Sem</t>
  </si>
  <si>
    <t>Roulement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</si>
  <si>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</si>
  <si>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</si>
  <si>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</si>
  <si>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</si>
  <si>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</si>
  <si>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</si>
  <si>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</si>
  <si>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</si>
  <si>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</si>
  <si>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</si>
  <si>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</si>
  <si>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Dates</t>
  </si>
  <si>
    <t>R. en cours</t>
  </si>
  <si>
    <t>Modif.</t>
  </si>
  <si>
    <t>X</t>
  </si>
  <si>
    <t>N°matr.</t>
  </si>
  <si>
    <t>TOTAL</t>
  </si>
  <si>
    <t>H.N</t>
  </si>
  <si>
    <t>HS</t>
  </si>
  <si>
    <t>Jours fériés</t>
  </si>
  <si>
    <t>Heures travaillées</t>
  </si>
  <si>
    <t>Heures de nuit</t>
  </si>
  <si>
    <t>JFHDJ</t>
  </si>
  <si>
    <t>JFHDN</t>
  </si>
  <si>
    <t>jours fériés</t>
  </si>
  <si>
    <t>Autres</t>
  </si>
  <si>
    <t>Liste des agents par équipes</t>
  </si>
  <si>
    <t>Equipe 1</t>
  </si>
  <si>
    <t>Equipe 2</t>
  </si>
  <si>
    <t>Equipe 3</t>
  </si>
  <si>
    <t>Equipe 4</t>
  </si>
  <si>
    <t>Equipe 5</t>
  </si>
  <si>
    <t>Equipe 6</t>
  </si>
  <si>
    <t>agent1</t>
  </si>
  <si>
    <t>agent2</t>
  </si>
  <si>
    <t>agent5</t>
  </si>
  <si>
    <t>agent6</t>
  </si>
  <si>
    <t>agent7</t>
  </si>
  <si>
    <t>agant8</t>
  </si>
  <si>
    <t>Agents</t>
  </si>
  <si>
    <t>depart</t>
  </si>
  <si>
    <t>retour</t>
  </si>
  <si>
    <t>Noms et Prénoms</t>
  </si>
  <si>
    <t>Matricules</t>
  </si>
  <si>
    <t>HTT</t>
  </si>
  <si>
    <t>HNN</t>
  </si>
  <si>
    <t>Agent 1</t>
  </si>
  <si>
    <t>Agent2</t>
  </si>
  <si>
    <t>Agent 3</t>
  </si>
  <si>
    <t>Agent 4</t>
  </si>
  <si>
    <t>Agent 5</t>
  </si>
  <si>
    <t>Agent 6</t>
  </si>
  <si>
    <t>Agent 7</t>
  </si>
  <si>
    <t>Agent 8</t>
  </si>
  <si>
    <t>Agent 9</t>
  </si>
  <si>
    <t>Agent5</t>
  </si>
  <si>
    <t>Agent6</t>
  </si>
  <si>
    <t>Agent8</t>
  </si>
  <si>
    <t>Agent9</t>
  </si>
  <si>
    <t>Agent7</t>
  </si>
  <si>
    <t>agent3</t>
  </si>
  <si>
    <t>agent10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</si>
</sst>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[$-F800]dddd\,\ mmmm\ dd\,\ yyyy"/>
    <numFmt numFmtId="165" formatCode="dddd\ dd\ mmmm\ yyyy"/>
    <numFmt numFmtId="166" formatCode="dddd\ dd"/>
    <numFmt numFmtId="167" formatCode="hh"/>
    <numFmt numFmtId="168" formatCode="mmmm\ yyyy"/>
    <numFmt numFmtId="169" formatCode="dd"/>
    <numFmt numFmtId="170" formatCode="h"/>
    <numFmt numFmtId="171" formatCode="[hh]"/>
  </numFmts>
  <fonts count="3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indexed="17"/>
      <name val="Calibri"/>
      <family val="2"/>
    </font>
    <font>
      <sz val="11"/>
      <name val="Calibri"/>
      <family val="2"/>
    </font>
    <font>
      <sz val="10"/>
      <name val="Arial Unicode MS"/>
      <family val="2"/>
    </font>
    <font>
      <b/>
      <sz val="11"/>
      <color theme="0"/>
      <name val="Calibri"/>
      <family val="2"/>
    </font>
    <font>
      <b/>
      <sz val="16"/>
      <name val="Calibri"/>
      <family val="2"/>
    </font>
    <font>
      <b/>
      <sz val="11"/>
      <name val="Calibri"/>
      <family val="2"/>
    </font>
    <font>
      <sz val="10"/>
      <name val="Arial"/>
      <family val="2"/>
    </font>
    <font>
      <u/>
      <sz val="20"/>
      <name val="Arial"/>
      <family val="2"/>
    </font>
    <font>
      <b/>
      <sz val="11"/>
      <name val="Arial Narrow"/>
      <family val="2"/>
    </font>
    <font>
      <b/>
      <sz val="14"/>
      <color theme="1" tint="0.34998626667073579"/>
      <name val="Arial Narrow"/>
      <family val="2"/>
    </font>
    <font>
      <b/>
      <sz val="1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theme="1"/>
      <name val="Calibri"/>
      <family val="2"/>
    </font>
    <font>
      <b/>
      <sz val="11"/>
      <color theme="0"/>
      <name val="Arial Narrow"/>
      <family val="2"/>
    </font>
    <font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Arial"/>
      <family val="2"/>
    </font>
    <font>
      <sz val="11"/>
      <color theme="0"/>
      <name val="Calibri"/>
      <family val="2"/>
      <scheme val="minor"/>
    </font>
    <font>
      <b/>
      <sz val="9"/>
      <name val="Arial Narrow"/>
      <family val="2"/>
    </font>
    <font>
      <sz val="9"/>
      <name val="Arial Narrow"/>
      <family val="2"/>
    </font>
    <font>
      <sz val="9"/>
      <color indexed="10"/>
      <name val="Arial Narrow"/>
      <family val="2"/>
    </font>
    <font>
      <sz val="9"/>
      <color rgb="FFFF0000"/>
      <name val="Arial Narrow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808080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BFDF9"/>
        <bgColor indexed="64"/>
      </patternFill>
    </fill>
    <fill>
      <patternFill patternType="solid">
        <fgColor rgb="FFFBFDF9"/>
        <bgColor theme="9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/>
      <bottom style="thin">
        <color theme="9"/>
      </bottom>
      <diagonal/>
    </border>
    <border>
      <left style="thin">
        <color theme="9"/>
      </left>
      <right/>
      <top/>
      <bottom/>
      <diagonal/>
    </border>
    <border>
      <left style="thin">
        <color theme="9"/>
      </left>
      <right style="thin">
        <color theme="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indexed="64"/>
      </top>
      <bottom/>
      <diagonal/>
    </border>
    <border>
      <left style="thin">
        <color theme="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4"/>
      </right>
      <top style="medium">
        <color indexed="64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/>
      </right>
      <top style="medium">
        <color indexed="64"/>
      </top>
      <bottom style="thin">
        <color theme="4" tint="0.39997558519241921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>
      <protection locked="0"/>
    </xf>
  </cellStyleXfs>
  <cellXfs count="142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20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/>
    <xf numFmtId="20" fontId="8" fillId="0" borderId="0" xfId="0" applyNumberFormat="1" applyFont="1" applyAlignment="1"/>
    <xf numFmtId="165" fontId="8" fillId="0" borderId="0" xfId="0" applyNumberFormat="1" applyFont="1" applyAlignment="1"/>
    <xf numFmtId="0" fontId="9" fillId="0" borderId="0" xfId="0" applyFont="1" applyAlignment="1"/>
    <xf numFmtId="166" fontId="1" fillId="0" borderId="0" xfId="0" applyNumberFormat="1" applyFont="1" applyAlignment="1"/>
    <xf numFmtId="0" fontId="13" fillId="0" borderId="0" xfId="0" applyFont="1" applyAlignment="1"/>
    <xf numFmtId="0" fontId="14" fillId="0" borderId="1" xfId="0" applyFont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0" fillId="0" borderId="0" xfId="1" applyFont="1" applyFill="1" applyAlignment="1" applyProtection="1"/>
    <xf numFmtId="167" fontId="14" fillId="3" borderId="1" xfId="0" applyNumberFormat="1" applyFont="1" applyFill="1" applyBorder="1" applyAlignment="1">
      <alignment horizontal="center" vertical="center"/>
    </xf>
    <xf numFmtId="167" fontId="14" fillId="3" borderId="1" xfId="0" applyNumberFormat="1" applyFont="1" applyFill="1" applyBorder="1" applyAlignment="1">
      <alignment horizontal="center"/>
    </xf>
    <xf numFmtId="167" fontId="14" fillId="4" borderId="1" xfId="0" applyNumberFormat="1" applyFont="1" applyFill="1" applyBorder="1" applyAlignment="1">
      <alignment horizontal="center" vertical="center"/>
    </xf>
    <xf numFmtId="167" fontId="14" fillId="4" borderId="1" xfId="0" applyNumberFormat="1" applyFont="1" applyFill="1" applyBorder="1" applyAlignment="1">
      <alignment horizontal="center"/>
    </xf>
    <xf numFmtId="0" fontId="8" fillId="0" borderId="0" xfId="0" applyFont="1" applyFill="1" applyAlignment="1"/>
    <xf numFmtId="0" fontId="0" fillId="2" borderId="9" xfId="0" applyFont="1" applyFill="1" applyBorder="1" applyAlignment="1">
      <alignment horizontal="center" vertical="center"/>
    </xf>
    <xf numFmtId="0" fontId="0" fillId="7" borderId="9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8" borderId="9" xfId="0" applyFont="1" applyFill="1" applyBorder="1" applyAlignment="1">
      <alignment horizontal="center" vertical="center"/>
    </xf>
    <xf numFmtId="0" fontId="0" fillId="8" borderId="10" xfId="0" applyFont="1" applyFill="1" applyBorder="1" applyAlignment="1">
      <alignment horizontal="center" vertical="center"/>
    </xf>
    <xf numFmtId="0" fontId="0" fillId="6" borderId="9" xfId="0" applyFont="1" applyFill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0" fillId="8" borderId="11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15" fillId="8" borderId="8" xfId="0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8" borderId="9" xfId="0" applyFont="1" applyFill="1" applyBorder="1" applyAlignment="1">
      <alignment horizontal="center" vertical="center"/>
    </xf>
    <xf numFmtId="0" fontId="15" fillId="8" borderId="11" xfId="0" applyFont="1" applyFill="1" applyBorder="1" applyAlignment="1">
      <alignment horizontal="center" vertical="center"/>
    </xf>
    <xf numFmtId="0" fontId="0" fillId="7" borderId="13" xfId="0" applyFont="1" applyFill="1" applyBorder="1" applyAlignment="1">
      <alignment horizontal="center" vertical="center"/>
    </xf>
    <xf numFmtId="0" fontId="15" fillId="5" borderId="13" xfId="0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horizontal="center" vertical="center"/>
    </xf>
    <xf numFmtId="0" fontId="0" fillId="6" borderId="1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15" fillId="8" borderId="12" xfId="0" applyFont="1" applyFill="1" applyBorder="1" applyAlignment="1">
      <alignment horizontal="center" vertical="center"/>
    </xf>
    <xf numFmtId="0" fontId="0" fillId="8" borderId="12" xfId="0" applyFont="1" applyFill="1" applyBorder="1" applyAlignment="1">
      <alignment horizontal="center" vertical="center"/>
    </xf>
    <xf numFmtId="0" fontId="16" fillId="0" borderId="0" xfId="1" applyNumberFormat="1" applyFont="1" applyFill="1" applyAlignment="1" applyProtection="1"/>
    <xf numFmtId="0" fontId="17" fillId="0" borderId="0" xfId="0" applyFont="1" applyAlignment="1"/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right" vertical="center" indent="1"/>
    </xf>
    <xf numFmtId="0" fontId="4" fillId="0" borderId="0" xfId="0" applyFont="1" applyAlignment="1">
      <alignment horizontal="right" vertical="center" indent="1"/>
    </xf>
    <xf numFmtId="0" fontId="5" fillId="0" borderId="0" xfId="0" applyFont="1" applyFill="1" applyBorder="1" applyAlignment="1">
      <alignment vertical="center"/>
    </xf>
    <xf numFmtId="0" fontId="19" fillId="0" borderId="0" xfId="0" applyFont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right" vertical="center"/>
    </xf>
    <xf numFmtId="0" fontId="0" fillId="0" borderId="16" xfId="0" applyBorder="1" applyAlignment="1">
      <alignment vertical="center"/>
    </xf>
    <xf numFmtId="0" fontId="20" fillId="0" borderId="0" xfId="0" applyFont="1"/>
    <xf numFmtId="0" fontId="21" fillId="0" borderId="17" xfId="1" applyFont="1" applyFill="1" applyBorder="1" applyAlignment="1" applyProtection="1">
      <alignment horizontal="center"/>
    </xf>
    <xf numFmtId="0" fontId="21" fillId="0" borderId="18" xfId="1" applyFont="1" applyFill="1" applyBorder="1" applyAlignment="1" applyProtection="1">
      <alignment horizontal="center"/>
    </xf>
    <xf numFmtId="169" fontId="21" fillId="0" borderId="19" xfId="1" applyNumberFormat="1" applyFont="1" applyFill="1" applyBorder="1" applyAlignment="1" applyProtection="1">
      <alignment horizontal="center"/>
    </xf>
    <xf numFmtId="0" fontId="21" fillId="0" borderId="23" xfId="1" applyFont="1" applyFill="1" applyBorder="1" applyAlignment="1" applyProtection="1"/>
    <xf numFmtId="0" fontId="22" fillId="0" borderId="24" xfId="1" applyFont="1" applyFill="1" applyBorder="1" applyAlignment="1" applyProtection="1"/>
    <xf numFmtId="0" fontId="22" fillId="0" borderId="25" xfId="1" applyFont="1" applyFill="1" applyBorder="1" applyAlignment="1" applyProtection="1"/>
    <xf numFmtId="0" fontId="22" fillId="0" borderId="26" xfId="1" applyFont="1" applyFill="1" applyBorder="1" applyAlignment="1" applyProtection="1"/>
    <xf numFmtId="0" fontId="23" fillId="0" borderId="26" xfId="1" applyFont="1" applyFill="1" applyBorder="1" applyAlignment="1" applyProtection="1"/>
    <xf numFmtId="0" fontId="22" fillId="0" borderId="26" xfId="1" applyFont="1" applyFill="1" applyBorder="1" applyAlignment="1" applyProtection="1">
      <alignment horizontal="center"/>
    </xf>
    <xf numFmtId="0" fontId="24" fillId="0" borderId="26" xfId="1" applyFont="1" applyFill="1" applyBorder="1" applyAlignment="1" applyProtection="1">
      <alignment horizontal="center"/>
    </xf>
    <xf numFmtId="0" fontId="24" fillId="0" borderId="26" xfId="1" applyFont="1" applyFill="1" applyBorder="1" applyAlignment="1" applyProtection="1"/>
    <xf numFmtId="0" fontId="21" fillId="0" borderId="30" xfId="1" applyFont="1" applyFill="1" applyBorder="1" applyProtection="1"/>
    <xf numFmtId="0" fontId="22" fillId="0" borderId="31" xfId="1" applyFont="1" applyFill="1" applyBorder="1" applyAlignment="1" applyProtection="1"/>
    <xf numFmtId="0" fontId="22" fillId="0" borderId="7" xfId="1" applyFont="1" applyFill="1" applyBorder="1" applyAlignment="1" applyProtection="1"/>
    <xf numFmtId="0" fontId="22" fillId="0" borderId="1" xfId="1" applyFont="1" applyFill="1" applyBorder="1" applyAlignment="1" applyProtection="1"/>
    <xf numFmtId="0" fontId="22" fillId="10" borderId="1" xfId="1" applyFont="1" applyFill="1" applyBorder="1" applyAlignment="1" applyProtection="1"/>
    <xf numFmtId="0" fontId="24" fillId="0" borderId="1" xfId="1" applyFont="1" applyFill="1" applyBorder="1" applyAlignment="1" applyProtection="1"/>
    <xf numFmtId="14" fontId="0" fillId="0" borderId="0" xfId="0" applyNumberFormat="1"/>
    <xf numFmtId="0" fontId="21" fillId="12" borderId="30" xfId="1" applyNumberFormat="1" applyFont="1" applyFill="1" applyBorder="1" applyAlignment="1" applyProtection="1"/>
    <xf numFmtId="3" fontId="21" fillId="12" borderId="36" xfId="1" applyNumberFormat="1" applyFont="1" applyFill="1" applyBorder="1" applyAlignment="1" applyProtection="1"/>
    <xf numFmtId="0" fontId="22" fillId="0" borderId="30" xfId="1" applyNumberFormat="1" applyFont="1" applyBorder="1" applyAlignment="1" applyProtection="1"/>
    <xf numFmtId="0" fontId="22" fillId="0" borderId="31" xfId="1" applyNumberFormat="1" applyFont="1" applyBorder="1" applyAlignment="1" applyProtection="1"/>
    <xf numFmtId="0" fontId="22" fillId="12" borderId="30" xfId="1" applyNumberFormat="1" applyFont="1" applyFill="1" applyBorder="1" applyAlignment="1" applyProtection="1"/>
    <xf numFmtId="0" fontId="22" fillId="12" borderId="31" xfId="1" applyNumberFormat="1" applyFont="1" applyFill="1" applyBorder="1" applyAlignment="1" applyProtection="1"/>
    <xf numFmtId="171" fontId="25" fillId="12" borderId="37" xfId="1" applyNumberFormat="1" applyFont="1" applyFill="1" applyBorder="1" applyAlignment="1" applyProtection="1"/>
    <xf numFmtId="170" fontId="25" fillId="0" borderId="37" xfId="1" applyNumberFormat="1" applyFont="1" applyBorder="1" applyAlignment="1" applyProtection="1"/>
    <xf numFmtId="170" fontId="25" fillId="12" borderId="37" xfId="1" applyNumberFormat="1" applyFont="1" applyFill="1" applyBorder="1" applyAlignment="1" applyProtection="1"/>
    <xf numFmtId="171" fontId="29" fillId="0" borderId="0" xfId="0" applyNumberFormat="1" applyFont="1"/>
    <xf numFmtId="171" fontId="21" fillId="0" borderId="20" xfId="1" applyNumberFormat="1" applyFont="1" applyFill="1" applyBorder="1" applyAlignment="1" applyProtection="1">
      <alignment horizontal="center"/>
    </xf>
    <xf numFmtId="171" fontId="21" fillId="0" borderId="21" xfId="1" applyNumberFormat="1" applyFont="1" applyFill="1" applyBorder="1" applyAlignment="1" applyProtection="1">
      <alignment horizontal="center"/>
    </xf>
    <xf numFmtId="171" fontId="21" fillId="0" borderId="22" xfId="1" applyNumberFormat="1" applyFont="1" applyFill="1" applyBorder="1" applyAlignment="1" applyProtection="1">
      <alignment horizontal="center"/>
    </xf>
    <xf numFmtId="171" fontId="21" fillId="0" borderId="28" xfId="1" applyNumberFormat="1" applyFont="1" applyFill="1" applyBorder="1" applyAlignment="1" applyProtection="1">
      <alignment horizontal="center"/>
    </xf>
    <xf numFmtId="171" fontId="21" fillId="0" borderId="29" xfId="1" applyNumberFormat="1" applyFont="1" applyFill="1" applyBorder="1" applyAlignment="1" applyProtection="1">
      <alignment horizontal="center"/>
    </xf>
    <xf numFmtId="171" fontId="21" fillId="0" borderId="33" xfId="1" applyNumberFormat="1" applyFont="1" applyFill="1" applyBorder="1" applyAlignment="1" applyProtection="1">
      <alignment horizontal="center"/>
    </xf>
    <xf numFmtId="171" fontId="21" fillId="0" borderId="34" xfId="1" applyNumberFormat="1" applyFont="1" applyFill="1" applyBorder="1" applyAlignment="1" applyProtection="1">
      <alignment horizontal="center"/>
    </xf>
    <xf numFmtId="171" fontId="26" fillId="0" borderId="35" xfId="1" applyNumberFormat="1" applyFont="1" applyBorder="1" applyAlignment="1" applyProtection="1">
      <alignment horizontal="center"/>
    </xf>
    <xf numFmtId="171" fontId="26" fillId="12" borderId="35" xfId="1" applyNumberFormat="1" applyFont="1" applyFill="1" applyBorder="1" applyAlignment="1" applyProtection="1">
      <alignment horizontal="center"/>
    </xf>
    <xf numFmtId="0" fontId="22" fillId="12" borderId="38" xfId="1" applyNumberFormat="1" applyFont="1" applyFill="1" applyBorder="1" applyAlignment="1" applyProtection="1"/>
    <xf numFmtId="171" fontId="22" fillId="12" borderId="38" xfId="1" applyNumberFormat="1" applyFont="1" applyFill="1" applyBorder="1" applyAlignment="1" applyProtection="1"/>
    <xf numFmtId="171" fontId="21" fillId="12" borderId="38" xfId="1" applyNumberFormat="1" applyFont="1" applyFill="1" applyBorder="1" applyAlignment="1" applyProtection="1"/>
    <xf numFmtId="0" fontId="21" fillId="12" borderId="38" xfId="1" applyNumberFormat="1" applyFont="1" applyFill="1" applyBorder="1" applyAlignment="1" applyProtection="1"/>
    <xf numFmtId="0" fontId="24" fillId="12" borderId="38" xfId="1" applyNumberFormat="1" applyFont="1" applyFill="1" applyBorder="1" applyAlignment="1" applyProtection="1"/>
    <xf numFmtId="171" fontId="21" fillId="12" borderId="38" xfId="1" applyNumberFormat="1" applyFont="1" applyFill="1" applyBorder="1" applyAlignment="1" applyProtection="1">
      <alignment horizontal="center"/>
    </xf>
    <xf numFmtId="171" fontId="21" fillId="12" borderId="39" xfId="1" applyNumberFormat="1" applyFont="1" applyFill="1" applyBorder="1" applyAlignment="1" applyProtection="1">
      <alignment horizontal="center"/>
    </xf>
    <xf numFmtId="171" fontId="28" fillId="0" borderId="40" xfId="0" applyNumberFormat="1" applyFont="1" applyBorder="1" applyAlignment="1">
      <alignment vertical="center"/>
    </xf>
    <xf numFmtId="171" fontId="28" fillId="0" borderId="41" xfId="0" applyNumberFormat="1" applyFont="1" applyBorder="1" applyAlignment="1">
      <alignment vertical="center"/>
    </xf>
    <xf numFmtId="171" fontId="26" fillId="0" borderId="42" xfId="1" applyNumberFormat="1" applyFont="1" applyBorder="1" applyAlignment="1" applyProtection="1">
      <alignment horizontal="center"/>
    </xf>
    <xf numFmtId="171" fontId="26" fillId="0" borderId="43" xfId="1" applyNumberFormat="1" applyFont="1" applyBorder="1" applyAlignment="1" applyProtection="1">
      <alignment horizontal="center"/>
    </xf>
    <xf numFmtId="171" fontId="25" fillId="12" borderId="44" xfId="1" applyNumberFormat="1" applyFont="1" applyFill="1" applyBorder="1" applyAlignment="1" applyProtection="1"/>
    <xf numFmtId="171" fontId="26" fillId="12" borderId="45" xfId="1" applyNumberFormat="1" applyFont="1" applyFill="1" applyBorder="1" applyAlignment="1" applyProtection="1">
      <alignment horizontal="center"/>
    </xf>
    <xf numFmtId="170" fontId="25" fillId="0" borderId="44" xfId="1" applyNumberFormat="1" applyFont="1" applyBorder="1" applyAlignment="1" applyProtection="1"/>
    <xf numFmtId="171" fontId="26" fillId="0" borderId="45" xfId="1" applyNumberFormat="1" applyFont="1" applyBorder="1" applyAlignment="1" applyProtection="1">
      <alignment horizontal="center"/>
    </xf>
    <xf numFmtId="170" fontId="25" fillId="12" borderId="44" xfId="1" applyNumberFormat="1" applyFont="1" applyFill="1" applyBorder="1" applyAlignment="1" applyProtection="1"/>
    <xf numFmtId="0" fontId="25" fillId="0" borderId="46" xfId="1" applyNumberFormat="1" applyFont="1" applyBorder="1" applyAlignment="1" applyProtection="1"/>
    <xf numFmtId="0" fontId="25" fillId="0" borderId="47" xfId="1" applyNumberFormat="1" applyFont="1" applyBorder="1" applyAlignment="1" applyProtection="1"/>
    <xf numFmtId="171" fontId="26" fillId="0" borderId="48" xfId="1" applyNumberFormat="1" applyFont="1" applyBorder="1" applyAlignment="1" applyProtection="1">
      <alignment horizontal="center"/>
    </xf>
    <xf numFmtId="171" fontId="26" fillId="0" borderId="49" xfId="1" applyNumberFormat="1" applyFont="1" applyBorder="1" applyAlignment="1" applyProtection="1">
      <alignment horizontal="center"/>
    </xf>
    <xf numFmtId="171" fontId="0" fillId="0" borderId="0" xfId="0" applyNumberFormat="1" applyFont="1" applyAlignment="1">
      <alignment horizontal="center"/>
    </xf>
    <xf numFmtId="171" fontId="29" fillId="0" borderId="0" xfId="0" applyNumberFormat="1" applyFont="1" applyAlignment="1">
      <alignment horizontal="center"/>
    </xf>
    <xf numFmtId="171" fontId="21" fillId="0" borderId="27" xfId="1" applyNumberFormat="1" applyFont="1" applyFill="1" applyBorder="1" applyAlignment="1" applyProtection="1">
      <alignment horizontal="center"/>
    </xf>
    <xf numFmtId="171" fontId="21" fillId="0" borderId="32" xfId="1" applyNumberFormat="1" applyFont="1" applyFill="1" applyBorder="1" applyAlignment="1" applyProtection="1">
      <alignment horizontal="center"/>
    </xf>
    <xf numFmtId="0" fontId="3" fillId="9" borderId="1" xfId="0" applyFont="1" applyFill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5" xfId="0" applyBorder="1" applyAlignment="1">
      <alignment vertical="center"/>
    </xf>
    <xf numFmtId="166" fontId="14" fillId="0" borderId="5" xfId="0" applyNumberFormat="1" applyFont="1" applyBorder="1" applyAlignment="1">
      <alignment horizontal="center"/>
    </xf>
    <xf numFmtId="166" fontId="14" fillId="0" borderId="6" xfId="0" applyNumberFormat="1" applyFont="1" applyBorder="1" applyAlignment="1">
      <alignment horizontal="center"/>
    </xf>
    <xf numFmtId="166" fontId="14" fillId="0" borderId="7" xfId="0" applyNumberFormat="1" applyFont="1" applyBorder="1" applyAlignment="1">
      <alignment horizontal="center"/>
    </xf>
    <xf numFmtId="168" fontId="11" fillId="0" borderId="2" xfId="1" applyNumberFormat="1" applyFont="1" applyFill="1" applyBorder="1" applyAlignment="1" applyProtection="1">
      <alignment horizontal="center"/>
    </xf>
    <xf numFmtId="168" fontId="11" fillId="0" borderId="3" xfId="1" applyNumberFormat="1" applyFont="1" applyFill="1" applyBorder="1" applyAlignment="1" applyProtection="1">
      <alignment horizontal="center"/>
    </xf>
    <xf numFmtId="168" fontId="11" fillId="0" borderId="4" xfId="1" applyNumberFormat="1" applyFont="1" applyFill="1" applyBorder="1" applyAlignment="1" applyProtection="1">
      <alignment horizontal="center"/>
    </xf>
    <xf numFmtId="0" fontId="27" fillId="11" borderId="2" xfId="0" applyFont="1" applyFill="1" applyBorder="1" applyAlignment="1">
      <alignment horizontal="center"/>
    </xf>
    <xf numFmtId="0" fontId="27" fillId="11" borderId="3" xfId="0" applyFont="1" applyFill="1" applyBorder="1" applyAlignment="1">
      <alignment horizontal="center"/>
    </xf>
    <xf numFmtId="0" fontId="27" fillId="11" borderId="4" xfId="0" applyFont="1" applyFill="1" applyBorder="1" applyAlignment="1">
      <alignment horizontal="center"/>
    </xf>
    <xf numFmtId="171" fontId="0" fillId="0" borderId="0" xfId="0" applyNumberFormat="1"/>
  </cellXfs>
  <cellStyles count="2">
    <cellStyle name="Normal" xfId="0" builtinId="0"/>
    <cellStyle name="Normal 2" xfId="1"/>
  </cellStyles>
  <dxfs count="79"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</dxfs>
  <tableStyles count="0" defaultTableStyle="TableStyleMedium2" defaultPivotStyle="PivotStyleLight16"/>
  <colors>
    <mruColors>
      <color rgb="FFFFFF99"/>
      <color rgb="FFFBFDF9"/>
      <color rgb="FFF2F8EE"/>
      <color rgb="FFDDDDDD"/>
      <color rgb="FFC0C0C0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704850</xdr:colOff>
          <xdr:row>0</xdr:row>
          <xdr:rowOff>85725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Initialiser Mois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619125</xdr:colOff>
      <xdr:row>16</xdr:row>
      <xdr:rowOff>9524</xdr:rowOff>
    </xdr:from>
    <xdr:to>
      <xdr:col>6</xdr:col>
      <xdr:colOff>161924</xdr:colOff>
      <xdr:row>33</xdr:row>
      <xdr:rowOff>180975</xdr:rowOff>
    </xdr:to>
    <xdr:sp macro="" textlink="">
      <xdr:nvSpPr>
        <xdr:cNvPr id="2" name="ZoneTexte 1"/>
        <xdr:cNvSpPr txBox="1"/>
      </xdr:nvSpPr>
      <xdr:spPr>
        <a:xfrm>
          <a:off x="619125" y="3133724"/>
          <a:ext cx="4800599" cy="3409951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/>
            <a:t>Lorsqu'il n'existe</a:t>
          </a:r>
          <a:r>
            <a:rPr lang="fr-FR" sz="1000" baseline="0"/>
            <a:t> pas de feuille QUART au titre du mois précédent le mois à initialiser, il convient de saisir un </a:t>
          </a:r>
          <a:r>
            <a:rPr lang="fr-FR" sz="1000" b="1" baseline="0"/>
            <a:t>code de position</a:t>
          </a:r>
          <a:r>
            <a:rPr lang="fr-FR" sz="1000" b="0" baseline="0"/>
            <a:t> dans la colonne </a:t>
          </a:r>
          <a:r>
            <a:rPr lang="fr-FR" sz="1000" b="0" i="1" baseline="0"/>
            <a:t>Roulement en cours</a:t>
          </a:r>
          <a:r>
            <a:rPr lang="fr-FR" sz="1000" b="0" baseline="0"/>
            <a:t> (D) de la </a:t>
          </a:r>
          <a:r>
            <a:rPr lang="fr-FR" sz="1000" b="0" i="1" baseline="0"/>
            <a:t>Liste des agents</a:t>
          </a:r>
          <a:r>
            <a:rPr lang="fr-FR" sz="1000" b="0" baseline="0"/>
            <a:t>. Ce code indiquera la position au lundi de la 1re semaine du mois (qui contient le 1er du mois à initialiser).</a:t>
          </a:r>
        </a:p>
        <a:p>
          <a:endParaRPr lang="fr-FR" sz="1000" b="0" baseline="0"/>
        </a:p>
        <a:p>
          <a:r>
            <a:rPr lang="fr-FR" sz="1000" b="1" u="sng" baseline="0"/>
            <a:t>Codes de position</a:t>
          </a:r>
          <a:r>
            <a:rPr lang="fr-FR" sz="1000" b="0" baseline="0"/>
            <a:t> :</a:t>
          </a:r>
        </a:p>
        <a:p>
          <a:r>
            <a:rPr lang="fr-FR" sz="1000" b="0" baseline="0"/>
            <a:t>- code </a:t>
          </a:r>
          <a:r>
            <a:rPr lang="fr-FR" sz="1000" b="1" baseline="0"/>
            <a:t>3</a:t>
          </a:r>
          <a:r>
            <a:rPr lang="fr-FR" sz="1000" b="0" baseline="0"/>
            <a:t> : position de travail sur le Quart3 (14-20) le lundi [tous roulements 3 à 6]</a:t>
          </a:r>
        </a:p>
        <a:p>
          <a:r>
            <a:rPr lang="fr-FR" sz="1000" b="0" baseline="0"/>
            <a:t>- code </a:t>
          </a:r>
          <a:r>
            <a:rPr lang="fr-FR" sz="1000" b="1" baseline="0"/>
            <a:t>2</a:t>
          </a:r>
          <a:r>
            <a:rPr lang="fr-FR" sz="1000" b="0" baseline="0"/>
            <a:t> : position de travail sur le Quart2 (07-14) le lundi [tous roulements 3 à 6]</a:t>
          </a:r>
        </a:p>
        <a:p>
          <a:r>
            <a:rPr lang="fr-FR" sz="1000" b="0" baseline="0"/>
            <a:t>- code </a:t>
          </a:r>
          <a:r>
            <a:rPr lang="fr-FR" sz="1000" b="1" baseline="0"/>
            <a:t>1</a:t>
          </a:r>
          <a:r>
            <a:rPr lang="fr-FR" sz="1000" b="0" baseline="0"/>
            <a:t> : position de travail sur le Quart1 (00-07) le lundi [tous roulements 3 à 6]</a:t>
          </a:r>
        </a:p>
        <a:p>
          <a:endParaRPr lang="fr-FR" sz="1000" b="0" baseline="0"/>
        </a:p>
        <a:p>
          <a:r>
            <a:rPr lang="fr-FR" sz="1000" b="0" baseline="0"/>
            <a:t>- code </a:t>
          </a:r>
          <a:r>
            <a:rPr lang="fr-FR" sz="1000" b="1" baseline="0"/>
            <a:t>0</a:t>
          </a:r>
          <a:r>
            <a:rPr lang="fr-FR" sz="1000" b="0" baseline="0"/>
            <a:t> : position de repos ou 1er repos le lundi [roulements 4 à 6]</a:t>
          </a:r>
        </a:p>
        <a:p>
          <a:r>
            <a:rPr lang="fr-FR" sz="1000" b="0" baseline="0"/>
            <a:t>       reprendra en Quart3 : le mardi [roul. 4] ou le mercredi [roul. 5] ou le jeudi [roul. 6]</a:t>
          </a:r>
        </a:p>
        <a:p>
          <a:endParaRPr lang="fr-FR" sz="1000" b="0" baseline="0"/>
        </a:p>
        <a:p>
          <a:r>
            <a:rPr lang="fr-FR" sz="1000" b="0" baseline="0"/>
            <a:t>- code </a:t>
          </a:r>
          <a:r>
            <a:rPr lang="fr-FR" sz="1000" b="1" baseline="0"/>
            <a:t>-1</a:t>
          </a:r>
          <a:r>
            <a:rPr lang="fr-FR" sz="1000" b="0" baseline="0"/>
            <a:t> : position de 2e repos le lundi [roulements 5 et 6]</a:t>
          </a:r>
        </a:p>
        <a:p>
          <a:r>
            <a:rPr lang="fr-FR" sz="1000" b="0" baseline="0"/>
            <a:t>       reprendra en Quart3 : le mardi [roul. 5] ou le mercredi [roul. 6]</a:t>
          </a:r>
        </a:p>
        <a:p>
          <a:endParaRPr lang="fr-FR" sz="1000" b="0"/>
        </a:p>
        <a:p>
          <a:r>
            <a:rPr lang="fr-FR" sz="1000" b="0"/>
            <a:t>- code </a:t>
          </a:r>
          <a:r>
            <a:rPr lang="fr-FR" sz="1000" b="1"/>
            <a:t>-2</a:t>
          </a:r>
          <a:r>
            <a:rPr lang="fr-FR" sz="1000" b="0"/>
            <a:t> : position de 3e repos le lundi [roulement 6]</a:t>
          </a:r>
        </a:p>
        <a:p>
          <a:r>
            <a:rPr lang="fr-FR" sz="1000" b="0"/>
            <a:t>       reprendra en Quart3 : le mardi.</a:t>
          </a:r>
        </a:p>
        <a:p>
          <a:endParaRPr lang="fr-FR" sz="1000" b="0"/>
        </a:p>
        <a:p>
          <a:r>
            <a:rPr lang="fr-FR" sz="1000" b="0"/>
            <a:t>Le roulement est déduit des indications portées. Il n'a pas à être mentionné. Le même</a:t>
          </a:r>
          <a:r>
            <a:rPr lang="fr-FR" sz="1000" b="0" baseline="0"/>
            <a:t> code ne peut figurer qu'une fois dans la colonne...</a:t>
          </a:r>
          <a:endParaRPr lang="fr-FR" sz="1000" b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30</xdr:col>
      <xdr:colOff>123825</xdr:colOff>
      <xdr:row>0</xdr:row>
      <xdr:rowOff>76200</xdr:rowOff>
    </xdr:from>
    <xdr:to>
      <xdr:col>30</xdr:col>
      <xdr:colOff>609600</xdr:colOff>
      <xdr:row>1</xdr:row>
      <xdr:rowOff>228600</xdr:rowOff>
    </xdr:to>
    <xdr:sp macro="[0]!QuartAgentMois" textlink="">
      <xdr:nvSpPr>
        <xdr:cNvPr id="2" name="Étoile à 7 branches 1"/>
        <xdr:cNvSpPr/>
      </xdr:nvSpPr>
      <xdr:spPr>
        <a:xfrm>
          <a:off x="8582025" y="76200"/>
          <a:ext cx="485775" cy="485775"/>
        </a:xfrm>
        <a:prstGeom prst="star7">
          <a:avLst/>
        </a:prstGeom>
        <a:gradFill flip="none" rotWithShape="1">
          <a:gsLst>
            <a:gs pos="0">
              <a:schemeClr val="accent6">
                <a:lumMod val="50000"/>
              </a:schemeClr>
            </a:gs>
            <a:gs pos="50000">
              <a:schemeClr val="accent6">
                <a:lumMod val="60000"/>
                <a:lumOff val="40000"/>
              </a:schemeClr>
            </a:gs>
            <a:gs pos="100000">
              <a:schemeClr val="accent6">
                <a:lumMod val="20000"/>
                <a:lumOff val="80000"/>
              </a:schemeClr>
            </a:gs>
          </a:gsLst>
          <a:path path="circle">
            <a:fillToRect l="50000" t="50000" r="50000" b="50000"/>
          </a:path>
          <a:tileRect/>
        </a:gradFill>
        <a:ln>
          <a:solidFill>
            <a:schemeClr val="accent6"/>
          </a:solidFill>
        </a:ln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1</xdr:row>
      <xdr:rowOff>104775</xdr:rowOff>
    </xdr:from>
    <xdr:to>
      <xdr:col>9</xdr:col>
      <xdr:colOff>552450</xdr:colOff>
      <xdr:row>10</xdr:row>
      <xdr:rowOff>85725</xdr:rowOff>
    </xdr:to>
    <xdr:sp macro="" textlink="">
      <xdr:nvSpPr>
        <xdr:cNvPr id="2" name="ZoneTexte 1"/>
        <xdr:cNvSpPr txBox="1"/>
      </xdr:nvSpPr>
      <xdr:spPr>
        <a:xfrm>
          <a:off x="3019425" y="295275"/>
          <a:ext cx="4438650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suppose agent 1 en absence</a:t>
          </a:r>
          <a:r>
            <a:rPr lang="fr-FR" sz="1100" baseline="0"/>
            <a:t> du 02 au 05 et il reprend le 6 avec son équipe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Liste_agents" displayName="Liste_agents" ref="B8:E15" totalsRowShown="0">
  <autoFilter ref="B8:E15"/>
  <tableColumns count="4">
    <tableColumn id="1" name="Prénoms et NOM"/>
    <tableColumn id="7" name="Matricule" dataDxfId="78"/>
    <tableColumn id="3" name="R. en cours" dataDxfId="77"/>
    <tableColumn id="4" name="Modif." dataDxfId="7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B6:G9" totalsRowShown="0">
  <autoFilter ref="B6:G9"/>
  <tableColumns count="6">
    <tableColumn id="1" name="Equipe 1"/>
    <tableColumn id="2" name="Equipe 2"/>
    <tableColumn id="3" name="Equipe 3"/>
    <tableColumn id="4" name="Equipe 4"/>
    <tableColumn id="5" name="Equipe 5"/>
    <tableColumn id="6" name="Equipe 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Leave" displayName="Leave" ref="A1:C7" totalsRowShown="0">
  <autoFilter ref="A1:C7"/>
  <tableColumns count="3">
    <tableColumn id="1" name="Agents"/>
    <tableColumn id="2" name="depart"/>
    <tableColumn id="3" name="retour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Days_off" displayName="Days_off" ref="A1:A5" totalsRowShown="0">
  <autoFilter ref="A1:A5"/>
  <tableColumns count="1">
    <tableColumn id="1" name="jours férié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B3:G13" totalsRowShown="0">
  <autoFilter ref="B3:G13"/>
  <tableColumns count="6">
    <tableColumn id="1" name="Noms et Prénoms"/>
    <tableColumn id="2" name="Matricules"/>
    <tableColumn id="3" name="HTT" dataDxfId="72">
      <calculatedColumnFormula>HEURES!AH9</calculatedColumnFormula>
    </tableColumn>
    <tableColumn id="4" name="HNN" dataDxfId="75"/>
    <tableColumn id="5" name="JFHDJ" dataDxfId="74"/>
    <tableColumn id="6" name="JFHDN" dataDxfId="7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60"/>
  <sheetViews>
    <sheetView zoomScaleNormal="100" workbookViewId="0">
      <selection activeCell="I2" sqref="I2"/>
    </sheetView>
  </sheetViews>
  <sheetFormatPr baseColWidth="10" defaultColWidth="11.42578125" defaultRowHeight="15" x14ac:dyDescent="0.25"/>
  <cols>
    <col min="1" max="1" width="11.42578125" style="2"/>
    <col min="2" max="2" width="26.85546875" style="2" bestFit="1" customWidth="1"/>
    <col min="3" max="3" width="11.85546875" style="2" bestFit="1" customWidth="1"/>
    <col min="4" max="4" width="12.85546875" style="2" bestFit="1" customWidth="1"/>
    <col min="5" max="5" width="10.7109375" style="2" bestFit="1" customWidth="1"/>
    <col min="6" max="7" width="7.85546875" style="2" bestFit="1" customWidth="1"/>
    <col min="8" max="11" width="11.42578125" style="2"/>
    <col min="12" max="12" width="10.7109375" style="2" customWidth="1"/>
    <col min="13" max="15" width="5.5703125" style="2" bestFit="1" customWidth="1"/>
    <col min="16" max="16384" width="11.42578125" style="2"/>
  </cols>
  <sheetData>
    <row r="1" spans="1:26" x14ac:dyDescent="0.25">
      <c r="A1" s="1"/>
      <c r="H1" s="56" t="s">
        <v>2</v>
      </c>
      <c r="I1" s="55">
        <v>2018</v>
      </c>
    </row>
    <row r="2" spans="1:26" x14ac:dyDescent="0.25">
      <c r="E2" s="3"/>
      <c r="F2" s="3"/>
      <c r="H2" s="57" t="s">
        <v>0</v>
      </c>
      <c r="I2" s="55" t="s">
        <v>1</v>
      </c>
    </row>
    <row r="3" spans="1:26" x14ac:dyDescent="0.25">
      <c r="B3" s="3"/>
      <c r="C3" s="3"/>
      <c r="E3" s="5"/>
      <c r="H3" s="4"/>
    </row>
    <row r="4" spans="1:26" x14ac:dyDescent="0.25">
      <c r="H4" s="3"/>
    </row>
    <row r="5" spans="1:26" x14ac:dyDescent="0.25">
      <c r="I5" s="58"/>
      <c r="J5" s="58"/>
    </row>
    <row r="6" spans="1:26" ht="21" x14ac:dyDescent="0.25">
      <c r="B6" s="6" t="s">
        <v>3</v>
      </c>
      <c r="C6" s="3"/>
      <c r="D6" s="7"/>
      <c r="H6" s="129" t="s">
        <v>22</v>
      </c>
      <c r="I6" s="129"/>
      <c r="J6" s="60" t="s">
        <v>9</v>
      </c>
      <c r="K6" s="60" t="s">
        <v>10</v>
      </c>
      <c r="L6" s="60" t="s">
        <v>0</v>
      </c>
    </row>
    <row r="7" spans="1:26" x14ac:dyDescent="0.25">
      <c r="D7" s="19"/>
      <c r="E7" s="19"/>
      <c r="F7" s="19"/>
      <c r="G7" s="19"/>
      <c r="H7" s="131" t="str">
        <f ca="1">DATESSEM($I$1,J7)</f>
        <v>01-janv au 07-janv 2018</v>
      </c>
      <c r="I7" s="131"/>
      <c r="J7" s="61">
        <f ca="1">NSEMAN(DATE(I1,1,1))</f>
        <v>1</v>
      </c>
      <c r="K7" s="62">
        <v>4</v>
      </c>
      <c r="L7" s="63" t="str">
        <f ca="1">IFERROR(OFFSET($Z$6,MATCH(J7,$Y$7:$Y$18,0),),"")</f>
        <v>Janvier</v>
      </c>
      <c r="Y7" s="2">
        <f ca="1">NSEMMOIS($I$1,ROW(1:1))</f>
        <v>1</v>
      </c>
      <c r="Z7" s="2" t="s">
        <v>1</v>
      </c>
    </row>
    <row r="8" spans="1:26" x14ac:dyDescent="0.25">
      <c r="B8" s="3" t="s">
        <v>4</v>
      </c>
      <c r="C8" s="3" t="s">
        <v>5</v>
      </c>
      <c r="D8" s="8" t="s">
        <v>23</v>
      </c>
      <c r="E8" s="8" t="s">
        <v>24</v>
      </c>
      <c r="H8" s="130" t="str">
        <f t="shared" ref="H8:H21" ca="1" si="0">DATESSEM($I$1,J8)</f>
        <v>08-janv au 14-janv 2018</v>
      </c>
      <c r="I8" s="130"/>
      <c r="J8" s="64">
        <f ca="1">J7+1</f>
        <v>2</v>
      </c>
      <c r="K8" s="64">
        <v>4</v>
      </c>
      <c r="L8" s="65" t="str">
        <f t="shared" ref="L8:L59" ca="1" si="1">IFERROR(OFFSET($Z$6,MATCH(J8,$Y$7:$Y$18,0),),"")</f>
        <v/>
      </c>
      <c r="Y8" s="2">
        <f t="shared" ref="Y8:Y18" ca="1" si="2">NSEMMOIS($I$1,ROW(2:2))</f>
        <v>5</v>
      </c>
      <c r="Z8" s="2" t="s">
        <v>11</v>
      </c>
    </row>
    <row r="9" spans="1:26" x14ac:dyDescent="0.25">
      <c r="B9" s="3" t="s">
        <v>38</v>
      </c>
      <c r="C9" s="3">
        <v>21356</v>
      </c>
      <c r="D9" s="9">
        <v>1</v>
      </c>
      <c r="E9" s="10"/>
      <c r="H9" s="130" t="str">
        <f t="shared" ca="1" si="0"/>
        <v>15-janv au 21-janv 2018</v>
      </c>
      <c r="I9" s="130"/>
      <c r="J9" s="64">
        <f t="shared" ref="J9:J59" ca="1" si="3">J8+1</f>
        <v>3</v>
      </c>
      <c r="K9" s="64">
        <v>4</v>
      </c>
      <c r="L9" s="65" t="str">
        <f t="shared" ca="1" si="1"/>
        <v/>
      </c>
      <c r="Y9" s="2">
        <f t="shared" ca="1" si="2"/>
        <v>9</v>
      </c>
      <c r="Z9" s="2" t="s">
        <v>12</v>
      </c>
    </row>
    <row r="10" spans="1:26" x14ac:dyDescent="0.25">
      <c r="B10" s="3" t="s">
        <v>39</v>
      </c>
      <c r="C10" s="3">
        <v>32512</v>
      </c>
      <c r="D10" s="9">
        <v>2</v>
      </c>
      <c r="E10" s="9"/>
      <c r="H10" s="130" t="str">
        <f t="shared" ca="1" si="0"/>
        <v>22-janv au 28-janv 2018</v>
      </c>
      <c r="I10" s="130"/>
      <c r="J10" s="64">
        <f t="shared" ca="1" si="3"/>
        <v>4</v>
      </c>
      <c r="K10" s="64">
        <v>4</v>
      </c>
      <c r="L10" s="65" t="str">
        <f t="shared" ca="1" si="1"/>
        <v/>
      </c>
      <c r="Y10" s="2">
        <f t="shared" ca="1" si="2"/>
        <v>13</v>
      </c>
      <c r="Z10" s="2" t="s">
        <v>13</v>
      </c>
    </row>
    <row r="11" spans="1:26" x14ac:dyDescent="0.25">
      <c r="B11" s="3" t="s">
        <v>40</v>
      </c>
      <c r="C11" s="3">
        <v>25635</v>
      </c>
      <c r="D11" s="9">
        <v>3</v>
      </c>
      <c r="E11" s="10"/>
      <c r="H11" s="130" t="str">
        <f t="shared" ca="1" si="0"/>
        <v>29-janv au 04-févr 2018</v>
      </c>
      <c r="I11" s="130"/>
      <c r="J11" s="64">
        <f t="shared" ca="1" si="3"/>
        <v>5</v>
      </c>
      <c r="K11" s="64">
        <v>4</v>
      </c>
      <c r="L11" s="65" t="str">
        <f t="shared" ca="1" si="1"/>
        <v>Février</v>
      </c>
      <c r="Y11" s="2">
        <f t="shared" ca="1" si="2"/>
        <v>18</v>
      </c>
      <c r="Z11" s="2" t="s">
        <v>14</v>
      </c>
    </row>
    <row r="12" spans="1:26" x14ac:dyDescent="0.25">
      <c r="B12" s="3" t="s">
        <v>41</v>
      </c>
      <c r="C12" s="3"/>
      <c r="D12" s="10">
        <v>0</v>
      </c>
      <c r="E12" s="10"/>
      <c r="H12" s="130" t="str">
        <f t="shared" ca="1" si="0"/>
        <v>05-févr au 11-févr 2018</v>
      </c>
      <c r="I12" s="130"/>
      <c r="J12" s="64">
        <f t="shared" ca="1" si="3"/>
        <v>6</v>
      </c>
      <c r="K12" s="64">
        <v>4</v>
      </c>
      <c r="L12" s="65" t="str">
        <f t="shared" ca="1" si="1"/>
        <v/>
      </c>
      <c r="Y12" s="2">
        <f t="shared" ca="1" si="2"/>
        <v>22</v>
      </c>
      <c r="Z12" s="2" t="s">
        <v>15</v>
      </c>
    </row>
    <row r="13" spans="1:26" x14ac:dyDescent="0.25">
      <c r="B13" s="3" t="s">
        <v>42</v>
      </c>
      <c r="C13" s="3"/>
      <c r="D13" s="10"/>
      <c r="E13" s="10"/>
      <c r="H13" s="130" t="str">
        <f t="shared" ca="1" si="0"/>
        <v>12-févr au 18-févr 2018</v>
      </c>
      <c r="I13" s="130"/>
      <c r="J13" s="64">
        <f t="shared" ca="1" si="3"/>
        <v>7</v>
      </c>
      <c r="K13" s="64">
        <v>4</v>
      </c>
      <c r="L13" s="65" t="str">
        <f t="shared" ca="1" si="1"/>
        <v/>
      </c>
      <c r="Y13" s="2">
        <f t="shared" ca="1" si="2"/>
        <v>26</v>
      </c>
      <c r="Z13" s="2" t="s">
        <v>16</v>
      </c>
    </row>
    <row r="14" spans="1:26" x14ac:dyDescent="0.25">
      <c r="B14" s="3" t="s">
        <v>43</v>
      </c>
      <c r="C14" s="3"/>
      <c r="D14" s="10"/>
      <c r="E14" s="10"/>
      <c r="H14" s="130" t="str">
        <f t="shared" ca="1" si="0"/>
        <v>19-févr au 25-févr 2018</v>
      </c>
      <c r="I14" s="130"/>
      <c r="J14" s="64">
        <f t="shared" ca="1" si="3"/>
        <v>8</v>
      </c>
      <c r="K14" s="64">
        <v>4</v>
      </c>
      <c r="L14" s="65" t="str">
        <f t="shared" ca="1" si="1"/>
        <v/>
      </c>
      <c r="Y14" s="2">
        <f t="shared" ca="1" si="2"/>
        <v>31</v>
      </c>
      <c r="Z14" s="2" t="s">
        <v>17</v>
      </c>
    </row>
    <row r="15" spans="1:26" x14ac:dyDescent="0.25">
      <c r="C15" s="3"/>
      <c r="D15" s="10"/>
      <c r="E15" s="10"/>
      <c r="H15" s="130" t="str">
        <f t="shared" ca="1" si="0"/>
        <v>26-févr au 04-mars 2018</v>
      </c>
      <c r="I15" s="130"/>
      <c r="J15" s="64">
        <f t="shared" ca="1" si="3"/>
        <v>9</v>
      </c>
      <c r="K15" s="64">
        <v>4</v>
      </c>
      <c r="L15" s="65" t="str">
        <f t="shared" ca="1" si="1"/>
        <v>Mars</v>
      </c>
      <c r="Y15" s="2">
        <f t="shared" ca="1" si="2"/>
        <v>35</v>
      </c>
      <c r="Z15" s="2" t="s">
        <v>18</v>
      </c>
    </row>
    <row r="16" spans="1:26" x14ac:dyDescent="0.25">
      <c r="H16" s="130" t="str">
        <f t="shared" ca="1" si="0"/>
        <v>05-mars au 11-mars 2018</v>
      </c>
      <c r="I16" s="130"/>
      <c r="J16" s="64">
        <f t="shared" ca="1" si="3"/>
        <v>10</v>
      </c>
      <c r="K16" s="64">
        <v>4</v>
      </c>
      <c r="L16" s="65" t="str">
        <f t="shared" ca="1" si="1"/>
        <v/>
      </c>
      <c r="Y16" s="2">
        <f ca="1">NSEMMOIS($I$1,ROW(10:10))</f>
        <v>40</v>
      </c>
      <c r="Z16" s="2" t="s">
        <v>19</v>
      </c>
    </row>
    <row r="17" spans="8:26" x14ac:dyDescent="0.25">
      <c r="H17" s="130" t="str">
        <f t="shared" ca="1" si="0"/>
        <v>12-mars au 18-mars 2018</v>
      </c>
      <c r="I17" s="130"/>
      <c r="J17" s="64">
        <f t="shared" ca="1" si="3"/>
        <v>11</v>
      </c>
      <c r="K17" s="64"/>
      <c r="L17" s="65" t="str">
        <f t="shared" ca="1" si="1"/>
        <v/>
      </c>
      <c r="Y17" s="2">
        <f t="shared" ca="1" si="2"/>
        <v>44</v>
      </c>
      <c r="Z17" s="2" t="s">
        <v>20</v>
      </c>
    </row>
    <row r="18" spans="8:26" x14ac:dyDescent="0.25">
      <c r="H18" s="130" t="str">
        <f t="shared" ca="1" si="0"/>
        <v>19-mars au 25-mars 2018</v>
      </c>
      <c r="I18" s="130"/>
      <c r="J18" s="64">
        <f t="shared" ca="1" si="3"/>
        <v>12</v>
      </c>
      <c r="K18" s="64"/>
      <c r="L18" s="65" t="str">
        <f t="shared" ca="1" si="1"/>
        <v/>
      </c>
      <c r="Y18" s="2">
        <f t="shared" ca="1" si="2"/>
        <v>48</v>
      </c>
      <c r="Z18" s="2" t="s">
        <v>21</v>
      </c>
    </row>
    <row r="19" spans="8:26" x14ac:dyDescent="0.25">
      <c r="H19" s="130" t="str">
        <f t="shared" ca="1" si="0"/>
        <v>26-mars au 01-avr 2018</v>
      </c>
      <c r="I19" s="130"/>
      <c r="J19" s="64">
        <f t="shared" ca="1" si="3"/>
        <v>13</v>
      </c>
      <c r="K19" s="64"/>
      <c r="L19" s="65" t="str">
        <f t="shared" ca="1" si="1"/>
        <v>Avril</v>
      </c>
    </row>
    <row r="20" spans="8:26" x14ac:dyDescent="0.25">
      <c r="H20" s="130" t="str">
        <f t="shared" ca="1" si="0"/>
        <v>02-avr au 08-avr 2018</v>
      </c>
      <c r="I20" s="130"/>
      <c r="J20" s="64">
        <f t="shared" ca="1" si="3"/>
        <v>14</v>
      </c>
      <c r="K20" s="64"/>
      <c r="L20" s="65" t="str">
        <f t="shared" ca="1" si="1"/>
        <v/>
      </c>
    </row>
    <row r="21" spans="8:26" x14ac:dyDescent="0.25">
      <c r="H21" s="130" t="str">
        <f t="shared" ca="1" si="0"/>
        <v>09-avr au 15-avr 2018</v>
      </c>
      <c r="I21" s="130"/>
      <c r="J21" s="64">
        <f t="shared" ca="1" si="3"/>
        <v>15</v>
      </c>
      <c r="K21" s="64"/>
      <c r="L21" s="65" t="str">
        <f t="shared" ca="1" si="1"/>
        <v/>
      </c>
    </row>
    <row r="22" spans="8:26" x14ac:dyDescent="0.25">
      <c r="H22" s="130" t="str">
        <f t="shared" ref="H22:H38" ca="1" si="4">DATESSEM($I$1,J22)</f>
        <v>16-avr au 22-avr 2018</v>
      </c>
      <c r="I22" s="130"/>
      <c r="J22" s="64">
        <f t="shared" ca="1" si="3"/>
        <v>16</v>
      </c>
      <c r="K22" s="64"/>
      <c r="L22" s="65" t="str">
        <f t="shared" ca="1" si="1"/>
        <v/>
      </c>
    </row>
    <row r="23" spans="8:26" x14ac:dyDescent="0.25">
      <c r="H23" s="130" t="str">
        <f t="shared" ca="1" si="4"/>
        <v>23-avr au 29-avr 2018</v>
      </c>
      <c r="I23" s="130"/>
      <c r="J23" s="64">
        <f t="shared" ca="1" si="3"/>
        <v>17</v>
      </c>
      <c r="K23" s="64"/>
      <c r="L23" s="65" t="str">
        <f t="shared" ca="1" si="1"/>
        <v/>
      </c>
    </row>
    <row r="24" spans="8:26" x14ac:dyDescent="0.25">
      <c r="H24" s="130" t="str">
        <f t="shared" ca="1" si="4"/>
        <v>30-avr au 06-mai 2018</v>
      </c>
      <c r="I24" s="130"/>
      <c r="J24" s="64">
        <f t="shared" ca="1" si="3"/>
        <v>18</v>
      </c>
      <c r="K24" s="64"/>
      <c r="L24" s="65" t="str">
        <f t="shared" ca="1" si="1"/>
        <v>Mai</v>
      </c>
    </row>
    <row r="25" spans="8:26" x14ac:dyDescent="0.25">
      <c r="H25" s="130" t="str">
        <f t="shared" ca="1" si="4"/>
        <v>07-mai au 13-mai 2018</v>
      </c>
      <c r="I25" s="130"/>
      <c r="J25" s="64">
        <f t="shared" ca="1" si="3"/>
        <v>19</v>
      </c>
      <c r="K25" s="64"/>
      <c r="L25" s="65" t="str">
        <f t="shared" ca="1" si="1"/>
        <v/>
      </c>
    </row>
    <row r="26" spans="8:26" x14ac:dyDescent="0.25">
      <c r="H26" s="130" t="str">
        <f t="shared" ca="1" si="4"/>
        <v>14-mai au 20-mai 2018</v>
      </c>
      <c r="I26" s="130"/>
      <c r="J26" s="64">
        <f t="shared" ca="1" si="3"/>
        <v>20</v>
      </c>
      <c r="K26" s="64"/>
      <c r="L26" s="65" t="str">
        <f t="shared" ca="1" si="1"/>
        <v/>
      </c>
    </row>
    <row r="27" spans="8:26" x14ac:dyDescent="0.25">
      <c r="H27" s="130" t="str">
        <f t="shared" ca="1" si="4"/>
        <v>21-mai au 27-mai 2018</v>
      </c>
      <c r="I27" s="130"/>
      <c r="J27" s="64">
        <f t="shared" ca="1" si="3"/>
        <v>21</v>
      </c>
      <c r="K27" s="64"/>
      <c r="L27" s="65" t="str">
        <f t="shared" ca="1" si="1"/>
        <v/>
      </c>
    </row>
    <row r="28" spans="8:26" x14ac:dyDescent="0.25">
      <c r="H28" s="130" t="str">
        <f t="shared" ca="1" si="4"/>
        <v>28-mai au 03-juin 2018</v>
      </c>
      <c r="I28" s="130"/>
      <c r="J28" s="64">
        <f t="shared" ca="1" si="3"/>
        <v>22</v>
      </c>
      <c r="K28" s="64"/>
      <c r="L28" s="65" t="str">
        <f t="shared" ca="1" si="1"/>
        <v>Juin</v>
      </c>
    </row>
    <row r="29" spans="8:26" x14ac:dyDescent="0.25">
      <c r="H29" s="130" t="str">
        <f t="shared" ca="1" si="4"/>
        <v>04-juin au 10-juin 2018</v>
      </c>
      <c r="I29" s="130"/>
      <c r="J29" s="64">
        <f t="shared" ca="1" si="3"/>
        <v>23</v>
      </c>
      <c r="K29" s="64"/>
      <c r="L29" s="65" t="str">
        <f t="shared" ca="1" si="1"/>
        <v/>
      </c>
    </row>
    <row r="30" spans="8:26" x14ac:dyDescent="0.25">
      <c r="H30" s="130" t="str">
        <f t="shared" ca="1" si="4"/>
        <v>11-juin au 17-juin 2018</v>
      </c>
      <c r="I30" s="130"/>
      <c r="J30" s="64">
        <f t="shared" ca="1" si="3"/>
        <v>24</v>
      </c>
      <c r="K30" s="64"/>
      <c r="L30" s="65" t="str">
        <f t="shared" ca="1" si="1"/>
        <v/>
      </c>
    </row>
    <row r="31" spans="8:26" x14ac:dyDescent="0.25">
      <c r="H31" s="130" t="str">
        <f t="shared" ca="1" si="4"/>
        <v>18-juin au 24-juin 2018</v>
      </c>
      <c r="I31" s="130"/>
      <c r="J31" s="64">
        <f t="shared" ca="1" si="3"/>
        <v>25</v>
      </c>
      <c r="K31" s="64"/>
      <c r="L31" s="65" t="str">
        <f t="shared" ca="1" si="1"/>
        <v/>
      </c>
    </row>
    <row r="32" spans="8:26" x14ac:dyDescent="0.25">
      <c r="H32" s="130" t="str">
        <f t="shared" ca="1" si="4"/>
        <v>25-juin au 01-juil 2018</v>
      </c>
      <c r="I32" s="130"/>
      <c r="J32" s="64">
        <f t="shared" ca="1" si="3"/>
        <v>26</v>
      </c>
      <c r="K32" s="64"/>
      <c r="L32" s="65" t="str">
        <f t="shared" ca="1" si="1"/>
        <v>Juillet</v>
      </c>
    </row>
    <row r="33" spans="8:12" x14ac:dyDescent="0.25">
      <c r="H33" s="130" t="str">
        <f t="shared" ca="1" si="4"/>
        <v>02-juil au 08-juil 2018</v>
      </c>
      <c r="I33" s="130"/>
      <c r="J33" s="64">
        <f ca="1">J32+1</f>
        <v>27</v>
      </c>
      <c r="K33" s="64"/>
      <c r="L33" s="65" t="str">
        <f t="shared" ca="1" si="1"/>
        <v/>
      </c>
    </row>
    <row r="34" spans="8:12" x14ac:dyDescent="0.25">
      <c r="H34" s="130" t="str">
        <f t="shared" ca="1" si="4"/>
        <v>09-juil au 15-juil 2018</v>
      </c>
      <c r="I34" s="130"/>
      <c r="J34" s="64">
        <f t="shared" ca="1" si="3"/>
        <v>28</v>
      </c>
      <c r="K34" s="64"/>
      <c r="L34" s="65" t="str">
        <f t="shared" ca="1" si="1"/>
        <v/>
      </c>
    </row>
    <row r="35" spans="8:12" x14ac:dyDescent="0.25">
      <c r="H35" s="130" t="str">
        <f t="shared" ca="1" si="4"/>
        <v>16-juil au 22-juil 2018</v>
      </c>
      <c r="I35" s="130"/>
      <c r="J35" s="64">
        <f t="shared" ca="1" si="3"/>
        <v>29</v>
      </c>
      <c r="K35" s="64"/>
      <c r="L35" s="65" t="str">
        <f t="shared" ca="1" si="1"/>
        <v/>
      </c>
    </row>
    <row r="36" spans="8:12" x14ac:dyDescent="0.25">
      <c r="H36" s="130" t="str">
        <f t="shared" ca="1" si="4"/>
        <v>23-juil au 29-juil 2018</v>
      </c>
      <c r="I36" s="130"/>
      <c r="J36" s="64">
        <f t="shared" ca="1" si="3"/>
        <v>30</v>
      </c>
      <c r="K36" s="64"/>
      <c r="L36" s="65" t="str">
        <f t="shared" ca="1" si="1"/>
        <v/>
      </c>
    </row>
    <row r="37" spans="8:12" x14ac:dyDescent="0.25">
      <c r="H37" s="130" t="str">
        <f t="shared" ca="1" si="4"/>
        <v>30-juil au 05-août 2018</v>
      </c>
      <c r="I37" s="130"/>
      <c r="J37" s="64">
        <f t="shared" ca="1" si="3"/>
        <v>31</v>
      </c>
      <c r="K37" s="64"/>
      <c r="L37" s="65" t="str">
        <f t="shared" ca="1" si="1"/>
        <v>Août</v>
      </c>
    </row>
    <row r="38" spans="8:12" x14ac:dyDescent="0.25">
      <c r="H38" s="130" t="str">
        <f t="shared" ca="1" si="4"/>
        <v>06-août au 12-août 2018</v>
      </c>
      <c r="I38" s="130"/>
      <c r="J38" s="64">
        <f t="shared" ca="1" si="3"/>
        <v>32</v>
      </c>
      <c r="K38" s="64"/>
      <c r="L38" s="65" t="str">
        <f t="shared" ca="1" si="1"/>
        <v/>
      </c>
    </row>
    <row r="39" spans="8:12" x14ac:dyDescent="0.25">
      <c r="H39" s="130" t="str">
        <f ca="1">DATESSEM($I$1,J39)</f>
        <v>13-août au 19-août 2018</v>
      </c>
      <c r="I39" s="130"/>
      <c r="J39" s="64">
        <f t="shared" ca="1" si="3"/>
        <v>33</v>
      </c>
      <c r="K39" s="64"/>
      <c r="L39" s="65" t="str">
        <f t="shared" ca="1" si="1"/>
        <v/>
      </c>
    </row>
    <row r="40" spans="8:12" x14ac:dyDescent="0.25">
      <c r="H40" s="130" t="str">
        <f t="shared" ref="H40:H45" ca="1" si="5">DATESSEM($I$1,J40)</f>
        <v>20-août au 26-août 2018</v>
      </c>
      <c r="I40" s="130"/>
      <c r="J40" s="64">
        <f t="shared" ca="1" si="3"/>
        <v>34</v>
      </c>
      <c r="K40" s="64"/>
      <c r="L40" s="65" t="str">
        <f t="shared" ca="1" si="1"/>
        <v/>
      </c>
    </row>
    <row r="41" spans="8:12" x14ac:dyDescent="0.25">
      <c r="H41" s="130" t="str">
        <f t="shared" ca="1" si="5"/>
        <v>27-août au 02-sept 2018</v>
      </c>
      <c r="I41" s="130"/>
      <c r="J41" s="64">
        <f t="shared" ca="1" si="3"/>
        <v>35</v>
      </c>
      <c r="K41" s="64">
        <v>4</v>
      </c>
      <c r="L41" s="65" t="str">
        <f t="shared" ca="1" si="1"/>
        <v>Septembre</v>
      </c>
    </row>
    <row r="42" spans="8:12" x14ac:dyDescent="0.25">
      <c r="H42" s="130" t="str">
        <f t="shared" ca="1" si="5"/>
        <v>03-sept au 09-sept 2018</v>
      </c>
      <c r="I42" s="130"/>
      <c r="J42" s="64">
        <f t="shared" ca="1" si="3"/>
        <v>36</v>
      </c>
      <c r="K42" s="64">
        <v>4</v>
      </c>
      <c r="L42" s="65" t="str">
        <f t="shared" ca="1" si="1"/>
        <v/>
      </c>
    </row>
    <row r="43" spans="8:12" x14ac:dyDescent="0.25">
      <c r="H43" s="130" t="str">
        <f t="shared" ca="1" si="5"/>
        <v>10-sept au 16-sept 2018</v>
      </c>
      <c r="I43" s="130"/>
      <c r="J43" s="64">
        <f t="shared" ca="1" si="3"/>
        <v>37</v>
      </c>
      <c r="K43" s="64">
        <v>4</v>
      </c>
      <c r="L43" s="65" t="str">
        <f t="shared" ca="1" si="1"/>
        <v/>
      </c>
    </row>
    <row r="44" spans="8:12" x14ac:dyDescent="0.25">
      <c r="H44" s="130" t="str">
        <f t="shared" ca="1" si="5"/>
        <v>17-sept au 23-sept 2018</v>
      </c>
      <c r="I44" s="130"/>
      <c r="J44" s="64">
        <f t="shared" ca="1" si="3"/>
        <v>38</v>
      </c>
      <c r="K44" s="64">
        <v>4</v>
      </c>
      <c r="L44" s="65" t="str">
        <f t="shared" ca="1" si="1"/>
        <v/>
      </c>
    </row>
    <row r="45" spans="8:12" x14ac:dyDescent="0.25">
      <c r="H45" s="130" t="str">
        <f t="shared" ca="1" si="5"/>
        <v>24-sept au 30-sept 2018</v>
      </c>
      <c r="I45" s="130"/>
      <c r="J45" s="64">
        <f t="shared" ca="1" si="3"/>
        <v>39</v>
      </c>
      <c r="K45" s="64">
        <v>4</v>
      </c>
      <c r="L45" s="65" t="str">
        <f t="shared" ca="1" si="1"/>
        <v/>
      </c>
    </row>
    <row r="46" spans="8:12" x14ac:dyDescent="0.25">
      <c r="H46" s="130" t="str">
        <f ca="1">DATESSEM($I$1,J46)</f>
        <v>01-oct au 07-oct 2018</v>
      </c>
      <c r="I46" s="130"/>
      <c r="J46" s="64">
        <f t="shared" ca="1" si="3"/>
        <v>40</v>
      </c>
      <c r="K46" s="64">
        <v>4</v>
      </c>
      <c r="L46" s="65" t="str">
        <f t="shared" ca="1" si="1"/>
        <v>Octobre</v>
      </c>
    </row>
    <row r="47" spans="8:12" x14ac:dyDescent="0.25">
      <c r="H47" s="130" t="str">
        <f t="shared" ref="H47:H53" ca="1" si="6">DATESSEM($I$1,J47)</f>
        <v>08-oct au 14-oct 2018</v>
      </c>
      <c r="I47" s="130"/>
      <c r="J47" s="64">
        <f t="shared" ca="1" si="3"/>
        <v>41</v>
      </c>
      <c r="K47" s="64"/>
      <c r="L47" s="65" t="str">
        <f t="shared" ca="1" si="1"/>
        <v/>
      </c>
    </row>
    <row r="48" spans="8:12" x14ac:dyDescent="0.25">
      <c r="H48" s="130" t="str">
        <f t="shared" ca="1" si="6"/>
        <v>15-oct au 21-oct 2018</v>
      </c>
      <c r="I48" s="130"/>
      <c r="J48" s="64">
        <f ca="1">J47+1</f>
        <v>42</v>
      </c>
      <c r="K48" s="64"/>
      <c r="L48" s="65" t="str">
        <f t="shared" ca="1" si="1"/>
        <v/>
      </c>
    </row>
    <row r="49" spans="8:12" x14ac:dyDescent="0.25">
      <c r="H49" s="130" t="str">
        <f t="shared" ca="1" si="6"/>
        <v>22-oct au 28-oct 2018</v>
      </c>
      <c r="I49" s="130"/>
      <c r="J49" s="64">
        <f t="shared" ca="1" si="3"/>
        <v>43</v>
      </c>
      <c r="K49" s="64"/>
      <c r="L49" s="65" t="str">
        <f t="shared" ca="1" si="1"/>
        <v/>
      </c>
    </row>
    <row r="50" spans="8:12" x14ac:dyDescent="0.25">
      <c r="H50" s="130" t="str">
        <f t="shared" ca="1" si="6"/>
        <v>29-oct au 04-nov 2018</v>
      </c>
      <c r="I50" s="130"/>
      <c r="J50" s="64">
        <f t="shared" ca="1" si="3"/>
        <v>44</v>
      </c>
      <c r="K50" s="64"/>
      <c r="L50" s="65" t="str">
        <f t="shared" ca="1" si="1"/>
        <v>Novembre</v>
      </c>
    </row>
    <row r="51" spans="8:12" x14ac:dyDescent="0.25">
      <c r="H51" s="130" t="str">
        <f t="shared" ca="1" si="6"/>
        <v>05-nov au 11-nov 2018</v>
      </c>
      <c r="I51" s="130"/>
      <c r="J51" s="64">
        <f t="shared" ca="1" si="3"/>
        <v>45</v>
      </c>
      <c r="K51" s="64"/>
      <c r="L51" s="65" t="str">
        <f t="shared" ca="1" si="1"/>
        <v/>
      </c>
    </row>
    <row r="52" spans="8:12" x14ac:dyDescent="0.25">
      <c r="H52" s="130" t="str">
        <f t="shared" ca="1" si="6"/>
        <v>12-nov au 18-nov 2018</v>
      </c>
      <c r="I52" s="130"/>
      <c r="J52" s="64">
        <f t="shared" ca="1" si="3"/>
        <v>46</v>
      </c>
      <c r="K52" s="64"/>
      <c r="L52" s="65" t="str">
        <f t="shared" ca="1" si="1"/>
        <v/>
      </c>
    </row>
    <row r="53" spans="8:12" x14ac:dyDescent="0.25">
      <c r="H53" s="130" t="str">
        <f t="shared" ca="1" si="6"/>
        <v>19-nov au 25-nov 2018</v>
      </c>
      <c r="I53" s="130"/>
      <c r="J53" s="64">
        <f t="shared" ca="1" si="3"/>
        <v>47</v>
      </c>
      <c r="K53" s="64"/>
      <c r="L53" s="65" t="str">
        <f t="shared" ca="1" si="1"/>
        <v/>
      </c>
    </row>
    <row r="54" spans="8:12" x14ac:dyDescent="0.25">
      <c r="H54" s="130" t="str">
        <f ca="1">DATESSEM($I$1,J54)</f>
        <v>26-nov au 02-déc 2018</v>
      </c>
      <c r="I54" s="130"/>
      <c r="J54" s="64">
        <f t="shared" ca="1" si="3"/>
        <v>48</v>
      </c>
      <c r="K54" s="64"/>
      <c r="L54" s="65" t="str">
        <f t="shared" ca="1" si="1"/>
        <v>Décembre</v>
      </c>
    </row>
    <row r="55" spans="8:12" x14ac:dyDescent="0.25">
      <c r="H55" s="130" t="str">
        <f t="shared" ref="H55:H59" ca="1" si="7">DATESSEM($I$1,J55)</f>
        <v>03-déc au 09-déc 2018</v>
      </c>
      <c r="I55" s="130"/>
      <c r="J55" s="64">
        <f t="shared" ca="1" si="3"/>
        <v>49</v>
      </c>
      <c r="K55" s="64"/>
      <c r="L55" s="65" t="str">
        <f t="shared" ca="1" si="1"/>
        <v/>
      </c>
    </row>
    <row r="56" spans="8:12" x14ac:dyDescent="0.25">
      <c r="H56" s="130" t="str">
        <f t="shared" ca="1" si="7"/>
        <v>10-déc au 16-déc 2018</v>
      </c>
      <c r="I56" s="130"/>
      <c r="J56" s="64">
        <f t="shared" ca="1" si="3"/>
        <v>50</v>
      </c>
      <c r="K56" s="64"/>
      <c r="L56" s="65" t="str">
        <f t="shared" ca="1" si="1"/>
        <v/>
      </c>
    </row>
    <row r="57" spans="8:12" x14ac:dyDescent="0.25">
      <c r="H57" s="130" t="str">
        <f t="shared" ca="1" si="7"/>
        <v>17-déc au 23-déc 2018</v>
      </c>
      <c r="I57" s="130"/>
      <c r="J57" s="64">
        <f t="shared" ca="1" si="3"/>
        <v>51</v>
      </c>
      <c r="K57" s="64"/>
      <c r="L57" s="65" t="str">
        <f t="shared" ca="1" si="1"/>
        <v/>
      </c>
    </row>
    <row r="58" spans="8:12" x14ac:dyDescent="0.25">
      <c r="H58" s="130" t="str">
        <f t="shared" ca="1" si="7"/>
        <v>24-déc au 30-déc 2018</v>
      </c>
      <c r="I58" s="130"/>
      <c r="J58" s="64">
        <f t="shared" ca="1" si="3"/>
        <v>52</v>
      </c>
      <c r="K58" s="64"/>
      <c r="L58" s="65" t="str">
        <f t="shared" ca="1" si="1"/>
        <v/>
      </c>
    </row>
    <row r="59" spans="8:12" x14ac:dyDescent="0.25">
      <c r="H59" s="130" t="str">
        <f t="shared" ca="1" si="7"/>
        <v>31-déc au 06-janv 2019</v>
      </c>
      <c r="I59" s="130"/>
      <c r="J59" s="64">
        <f t="shared" ca="1" si="3"/>
        <v>53</v>
      </c>
      <c r="K59" s="64"/>
      <c r="L59" s="65" t="str">
        <f t="shared" ca="1" si="1"/>
        <v/>
      </c>
    </row>
    <row r="60" spans="8:12" x14ac:dyDescent="0.25">
      <c r="H60" s="130" t="str">
        <f ca="1">IF(J60&lt;&gt;"",DATESSEM($I$1,J60),"")</f>
        <v/>
      </c>
      <c r="I60" s="130"/>
      <c r="J60" s="64" t="str">
        <f ca="1">IF(NSEMMOIS(I1,12)=J55,J59+1,"")</f>
        <v/>
      </c>
      <c r="K60" s="64"/>
      <c r="L60" s="66"/>
    </row>
  </sheetData>
  <mergeCells count="55">
    <mergeCell ref="H7:I7"/>
    <mergeCell ref="H8:I8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0:I30"/>
    <mergeCell ref="H37:I37"/>
    <mergeCell ref="H38:I38"/>
    <mergeCell ref="H39:I39"/>
    <mergeCell ref="H40:I40"/>
    <mergeCell ref="H31:I31"/>
    <mergeCell ref="H32:I32"/>
    <mergeCell ref="H33:I33"/>
    <mergeCell ref="H34:I34"/>
    <mergeCell ref="H35:I35"/>
    <mergeCell ref="H60:I60"/>
    <mergeCell ref="H51:I51"/>
    <mergeCell ref="H52:I52"/>
    <mergeCell ref="H53:I53"/>
    <mergeCell ref="H54:I54"/>
    <mergeCell ref="H55:I55"/>
    <mergeCell ref="H6:I6"/>
    <mergeCell ref="H56:I56"/>
    <mergeCell ref="H57:I57"/>
    <mergeCell ref="H58:I58"/>
    <mergeCell ref="H59:I59"/>
    <mergeCell ref="H46:I46"/>
    <mergeCell ref="H47:I47"/>
    <mergeCell ref="H48:I48"/>
    <mergeCell ref="H49:I49"/>
    <mergeCell ref="H50:I50"/>
    <mergeCell ref="H41:I41"/>
    <mergeCell ref="H42:I42"/>
    <mergeCell ref="H43:I43"/>
    <mergeCell ref="H44:I44"/>
    <mergeCell ref="H45:I45"/>
    <mergeCell ref="H36:I36"/>
  </mergeCells>
  <dataValidations count="2">
    <dataValidation type="list" allowBlank="1" showInputMessage="1" showErrorMessage="1" sqref="I2">
      <formula1>$Z$7:$Z$18</formula1>
    </dataValidation>
    <dataValidation type="list" allowBlank="1" showInputMessage="1" showErrorMessage="1" sqref="K7:K60">
      <formula1>"3,4,5,6"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itMois">
                <anchor moveWithCells="1" sizeWithCells="1">
                  <from>
                    <xdr:col>4</xdr:col>
                    <xdr:colOff>704850</xdr:colOff>
                    <xdr:row>0</xdr:row>
                    <xdr:rowOff>85725</xdr:rowOff>
                  </from>
                  <to>
                    <xdr:col>7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L61"/>
  <sheetViews>
    <sheetView zoomScaleNormal="100" workbookViewId="0">
      <selection activeCell="G3" sqref="G3:J3"/>
    </sheetView>
  </sheetViews>
  <sheetFormatPr baseColWidth="10" defaultRowHeight="15" x14ac:dyDescent="0.25"/>
  <cols>
    <col min="3" max="30" width="3.7109375" customWidth="1"/>
  </cols>
  <sheetData>
    <row r="1" spans="1:38" ht="26.25" thickBot="1" x14ac:dyDescent="0.4">
      <c r="A1" s="11"/>
      <c r="B1" s="11"/>
      <c r="C1" s="11"/>
      <c r="D1" s="12"/>
      <c r="E1" s="11"/>
      <c r="F1" s="11"/>
      <c r="G1" s="13"/>
      <c r="H1" s="11"/>
      <c r="I1" s="11"/>
      <c r="J1" s="11"/>
      <c r="K1" s="14" t="s">
        <v>6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1"/>
      <c r="W1" s="11"/>
      <c r="X1" s="20"/>
      <c r="Y1" s="135">
        <f>DATE(AE1,AD1,1)</f>
        <v>43101</v>
      </c>
      <c r="Z1" s="136"/>
      <c r="AA1" s="136"/>
      <c r="AB1" s="136"/>
      <c r="AC1" s="137"/>
      <c r="AD1" s="53">
        <v>1</v>
      </c>
      <c r="AE1" s="54">
        <v>2018</v>
      </c>
      <c r="AF1" s="2"/>
      <c r="AG1" s="2"/>
      <c r="AH1" s="2"/>
      <c r="AI1" s="2"/>
      <c r="AJ1" s="2"/>
      <c r="AK1" s="2"/>
      <c r="AL1" s="2"/>
    </row>
    <row r="2" spans="1:38" ht="23.25" x14ac:dyDescent="0.35">
      <c r="A2" s="11"/>
      <c r="B2" s="18"/>
      <c r="C2" s="2"/>
      <c r="D2" s="2"/>
      <c r="E2" s="2"/>
      <c r="F2" s="2"/>
      <c r="G2" s="15"/>
      <c r="H2" s="16"/>
      <c r="I2" s="16"/>
      <c r="J2" s="16"/>
      <c r="K2" s="16"/>
      <c r="L2" s="16"/>
      <c r="M2" s="16"/>
      <c r="N2" s="16" t="str">
        <f>"Semaine du "&amp;TEXT(Y1,"jj/mm")&amp;" au "&amp;TEXT(C3+6,"jj/mm aaaa")</f>
        <v>Semaine du 01/01 au 07/01 2018</v>
      </c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1"/>
      <c r="AF2" s="2"/>
      <c r="AG2" s="2"/>
      <c r="AH2" s="2"/>
      <c r="AI2" s="2"/>
      <c r="AJ2" s="2"/>
      <c r="AK2" s="2"/>
      <c r="AL2" s="2"/>
    </row>
    <row r="3" spans="1:38" x14ac:dyDescent="0.25">
      <c r="A3" s="54">
        <v>4</v>
      </c>
      <c r="B3" s="59">
        <f ca="1">NSEMMOIS(AE1,AD1)</f>
        <v>1</v>
      </c>
      <c r="C3" s="132">
        <f>Y1-WEEKDAY(Y1,2)+1</f>
        <v>43101</v>
      </c>
      <c r="D3" s="133"/>
      <c r="E3" s="133"/>
      <c r="F3" s="134"/>
      <c r="G3" s="132">
        <f>C3+1</f>
        <v>43102</v>
      </c>
      <c r="H3" s="133"/>
      <c r="I3" s="133"/>
      <c r="J3" s="134"/>
      <c r="K3" s="132">
        <f>G3+1</f>
        <v>43103</v>
      </c>
      <c r="L3" s="133"/>
      <c r="M3" s="133"/>
      <c r="N3" s="134"/>
      <c r="O3" s="132">
        <f>K3+1</f>
        <v>43104</v>
      </c>
      <c r="P3" s="133"/>
      <c r="Q3" s="133"/>
      <c r="R3" s="134"/>
      <c r="S3" s="132">
        <f>O3+1</f>
        <v>43105</v>
      </c>
      <c r="T3" s="133"/>
      <c r="U3" s="133"/>
      <c r="V3" s="134"/>
      <c r="W3" s="132">
        <f>S3+1</f>
        <v>43106</v>
      </c>
      <c r="X3" s="133"/>
      <c r="Y3" s="133"/>
      <c r="Z3" s="134"/>
      <c r="AA3" s="132">
        <f>W3+1</f>
        <v>43107</v>
      </c>
      <c r="AB3" s="133"/>
      <c r="AC3" s="133"/>
      <c r="AD3" s="134"/>
      <c r="AE3" s="2"/>
      <c r="AF3" s="2"/>
      <c r="AG3" s="2"/>
      <c r="AH3" s="2"/>
      <c r="AI3" s="2"/>
      <c r="AJ3" s="2"/>
      <c r="AK3" s="2"/>
      <c r="AL3" s="2"/>
    </row>
    <row r="4" spans="1:38" x14ac:dyDescent="0.25">
      <c r="A4" s="11"/>
      <c r="B4" s="17" t="s">
        <v>8</v>
      </c>
      <c r="C4" s="21">
        <v>0</v>
      </c>
      <c r="D4" s="21">
        <v>0.29166666666666669</v>
      </c>
      <c r="E4" s="22">
        <v>0.58333333333333337</v>
      </c>
      <c r="F4" s="22">
        <v>0.83333333333333337</v>
      </c>
      <c r="G4" s="23">
        <v>0</v>
      </c>
      <c r="H4" s="23">
        <v>0.29166666666666669</v>
      </c>
      <c r="I4" s="24">
        <v>0.58333333333333337</v>
      </c>
      <c r="J4" s="24">
        <v>0.83333333333333337</v>
      </c>
      <c r="K4" s="21">
        <v>0</v>
      </c>
      <c r="L4" s="21">
        <v>0.29166666666666669</v>
      </c>
      <c r="M4" s="22">
        <v>0.58333333333333337</v>
      </c>
      <c r="N4" s="22">
        <v>0.83333333333333337</v>
      </c>
      <c r="O4" s="23">
        <v>0</v>
      </c>
      <c r="P4" s="23">
        <v>0.29166666666666669</v>
      </c>
      <c r="Q4" s="24">
        <v>0.58333333333333337</v>
      </c>
      <c r="R4" s="24">
        <v>0.83333333333333337</v>
      </c>
      <c r="S4" s="21">
        <v>0</v>
      </c>
      <c r="T4" s="21">
        <v>0.29166666666666669</v>
      </c>
      <c r="U4" s="22">
        <v>0.58333333333333337</v>
      </c>
      <c r="V4" s="22">
        <v>0.83333333333333337</v>
      </c>
      <c r="W4" s="23">
        <v>0</v>
      </c>
      <c r="X4" s="23">
        <v>0.29166666666666669</v>
      </c>
      <c r="Y4" s="24">
        <v>0.58333333333333337</v>
      </c>
      <c r="Z4" s="24">
        <v>0.83333333333333337</v>
      </c>
      <c r="AA4" s="21">
        <v>0</v>
      </c>
      <c r="AB4" s="21">
        <v>0.29166666666666669</v>
      </c>
      <c r="AC4" s="22">
        <v>0.58333333333333337</v>
      </c>
      <c r="AD4" s="22">
        <v>0.83333333333333337</v>
      </c>
      <c r="AE4" s="2"/>
      <c r="AF4" s="2"/>
      <c r="AG4" s="2"/>
      <c r="AH4" s="2"/>
      <c r="AI4" s="2"/>
      <c r="AJ4" s="2"/>
      <c r="AK4" s="2"/>
      <c r="AL4" s="2"/>
    </row>
    <row r="5" spans="1:38" x14ac:dyDescent="0.25">
      <c r="A5" s="11"/>
      <c r="B5" s="17" t="s">
        <v>7</v>
      </c>
      <c r="C5" s="22">
        <v>0.29166666666666669</v>
      </c>
      <c r="D5" s="22">
        <v>0.58333333333333337</v>
      </c>
      <c r="E5" s="22">
        <v>0.83333333333333337</v>
      </c>
      <c r="F5" s="22">
        <v>1</v>
      </c>
      <c r="G5" s="24">
        <v>0.29166666666666669</v>
      </c>
      <c r="H5" s="24">
        <v>0.58333333333333337</v>
      </c>
      <c r="I5" s="24">
        <v>0.83333333333333337</v>
      </c>
      <c r="J5" s="24">
        <v>1</v>
      </c>
      <c r="K5" s="22">
        <v>0.29166666666666669</v>
      </c>
      <c r="L5" s="22">
        <v>0.58333333333333337</v>
      </c>
      <c r="M5" s="22">
        <v>0.83333333333333337</v>
      </c>
      <c r="N5" s="22">
        <v>1</v>
      </c>
      <c r="O5" s="24">
        <v>0.29166666666666669</v>
      </c>
      <c r="P5" s="24">
        <v>0.58333333333333337</v>
      </c>
      <c r="Q5" s="24">
        <v>0.83333333333333337</v>
      </c>
      <c r="R5" s="24">
        <v>1</v>
      </c>
      <c r="S5" s="22">
        <v>0.29166666666666669</v>
      </c>
      <c r="T5" s="22">
        <v>0.58333333333333337</v>
      </c>
      <c r="U5" s="22">
        <v>0.83333333333333337</v>
      </c>
      <c r="V5" s="22">
        <v>1</v>
      </c>
      <c r="W5" s="24">
        <v>0.29166666666666669</v>
      </c>
      <c r="X5" s="24">
        <v>0.58333333333333337</v>
      </c>
      <c r="Y5" s="24">
        <v>0.83333333333333337</v>
      </c>
      <c r="Z5" s="24">
        <v>1</v>
      </c>
      <c r="AA5" s="22">
        <v>0.29166666666666669</v>
      </c>
      <c r="AB5" s="22">
        <v>0.58333333333333337</v>
      </c>
      <c r="AC5" s="22">
        <v>0.83333333333333337</v>
      </c>
      <c r="AD5" s="22">
        <v>1</v>
      </c>
      <c r="AE5" s="2"/>
      <c r="AF5" s="2"/>
      <c r="AG5" s="2"/>
      <c r="AH5" s="2"/>
      <c r="AI5" s="2"/>
      <c r="AJ5" s="2"/>
      <c r="AK5" s="2"/>
      <c r="AL5" s="2"/>
    </row>
    <row r="6" spans="1:38" x14ac:dyDescent="0.25">
      <c r="A6" s="25"/>
      <c r="B6" s="50" t="s">
        <v>38</v>
      </c>
      <c r="C6" s="51" t="s">
        <v>25</v>
      </c>
      <c r="D6" s="51"/>
      <c r="E6" s="51"/>
      <c r="F6" s="51"/>
      <c r="G6" s="50"/>
      <c r="H6" s="50"/>
      <c r="I6" s="50"/>
      <c r="J6" s="50"/>
      <c r="K6" s="52"/>
      <c r="L6" s="52"/>
      <c r="M6" s="52" t="s">
        <v>25</v>
      </c>
      <c r="N6" s="52"/>
      <c r="O6" s="50"/>
      <c r="P6" s="50" t="s">
        <v>25</v>
      </c>
      <c r="Q6" s="50"/>
      <c r="R6" s="50" t="s">
        <v>25</v>
      </c>
      <c r="S6" s="52" t="s">
        <v>25</v>
      </c>
      <c r="T6" s="52"/>
      <c r="U6" s="52"/>
      <c r="V6" s="52"/>
      <c r="W6" s="50"/>
      <c r="X6" s="50"/>
      <c r="Y6" s="50"/>
      <c r="Z6" s="50"/>
      <c r="AA6" s="52"/>
      <c r="AB6" s="52"/>
      <c r="AC6" s="52" t="s">
        <v>25</v>
      </c>
      <c r="AD6" s="52"/>
      <c r="AE6" s="2"/>
      <c r="AF6" s="2"/>
      <c r="AG6" s="2"/>
      <c r="AH6" s="2"/>
      <c r="AI6" s="2"/>
      <c r="AJ6" s="2"/>
      <c r="AK6" s="2"/>
    </row>
    <row r="7" spans="1:38" x14ac:dyDescent="0.25">
      <c r="A7" s="11"/>
      <c r="B7" s="35" t="s">
        <v>39</v>
      </c>
      <c r="C7" s="36"/>
      <c r="D7" s="36" t="s">
        <v>25</v>
      </c>
      <c r="E7" s="36"/>
      <c r="F7" s="37" t="s">
        <v>25</v>
      </c>
      <c r="G7" s="35" t="s">
        <v>25</v>
      </c>
      <c r="H7" s="35"/>
      <c r="I7" s="35"/>
      <c r="J7" s="35"/>
      <c r="K7" s="38"/>
      <c r="L7" s="38"/>
      <c r="M7" s="38"/>
      <c r="N7" s="38"/>
      <c r="O7" s="35"/>
      <c r="P7" s="35"/>
      <c r="Q7" s="35" t="s">
        <v>25</v>
      </c>
      <c r="R7" s="35"/>
      <c r="S7" s="38"/>
      <c r="T7" s="38" t="s">
        <v>25</v>
      </c>
      <c r="U7" s="38"/>
      <c r="V7" s="38" t="s">
        <v>25</v>
      </c>
      <c r="W7" s="35" t="s">
        <v>25</v>
      </c>
      <c r="X7" s="35"/>
      <c r="Y7" s="35"/>
      <c r="Z7" s="35"/>
      <c r="AA7" s="38"/>
      <c r="AB7" s="38"/>
      <c r="AC7" s="38"/>
      <c r="AD7" s="38"/>
      <c r="AE7" s="2"/>
      <c r="AF7" s="2"/>
      <c r="AG7" s="2"/>
      <c r="AH7" s="2"/>
      <c r="AI7" s="2"/>
      <c r="AJ7" s="2"/>
      <c r="AK7" s="2"/>
    </row>
    <row r="8" spans="1:38" x14ac:dyDescent="0.25">
      <c r="A8" s="11"/>
      <c r="B8" s="39" t="s">
        <v>40</v>
      </c>
      <c r="C8" s="40"/>
      <c r="D8" s="40"/>
      <c r="E8" s="40" t="s">
        <v>25</v>
      </c>
      <c r="F8" s="40"/>
      <c r="G8" s="39"/>
      <c r="H8" s="39" t="s">
        <v>25</v>
      </c>
      <c r="I8" s="39"/>
      <c r="J8" s="39" t="s">
        <v>25</v>
      </c>
      <c r="K8" s="34" t="s">
        <v>25</v>
      </c>
      <c r="L8" s="34"/>
      <c r="M8" s="34"/>
      <c r="N8" s="34"/>
      <c r="O8" s="39"/>
      <c r="P8" s="39"/>
      <c r="Q8" s="39"/>
      <c r="R8" s="39"/>
      <c r="S8" s="34"/>
      <c r="T8" s="34"/>
      <c r="U8" s="34" t="s">
        <v>25</v>
      </c>
      <c r="V8" s="34"/>
      <c r="W8" s="39"/>
      <c r="X8" s="39" t="s">
        <v>25</v>
      </c>
      <c r="Y8" s="39"/>
      <c r="Z8" s="39" t="s">
        <v>25</v>
      </c>
      <c r="AA8" s="34" t="s">
        <v>25</v>
      </c>
      <c r="AB8" s="34"/>
      <c r="AC8" s="34"/>
      <c r="AD8" s="34"/>
      <c r="AE8" s="2"/>
      <c r="AF8" s="2"/>
      <c r="AG8" s="2"/>
      <c r="AH8" s="2"/>
      <c r="AI8" s="2"/>
      <c r="AJ8" s="2"/>
      <c r="AK8" s="2"/>
    </row>
    <row r="9" spans="1:38" x14ac:dyDescent="0.25">
      <c r="A9" s="11"/>
      <c r="B9" s="35" t="s">
        <v>41</v>
      </c>
      <c r="C9" s="36"/>
      <c r="D9" s="36"/>
      <c r="E9" s="36"/>
      <c r="F9" s="37"/>
      <c r="G9" s="35"/>
      <c r="H9" s="35"/>
      <c r="I9" s="35" t="s">
        <v>25</v>
      </c>
      <c r="J9" s="35"/>
      <c r="K9" s="38"/>
      <c r="L9" s="38" t="s">
        <v>25</v>
      </c>
      <c r="M9" s="38"/>
      <c r="N9" s="38" t="s">
        <v>25</v>
      </c>
      <c r="O9" s="35" t="s">
        <v>25</v>
      </c>
      <c r="P9" s="35"/>
      <c r="Q9" s="35"/>
      <c r="R9" s="35"/>
      <c r="S9" s="38"/>
      <c r="T9" s="38"/>
      <c r="U9" s="38"/>
      <c r="V9" s="38"/>
      <c r="W9" s="35"/>
      <c r="X9" s="35"/>
      <c r="Y9" s="35" t="s">
        <v>25</v>
      </c>
      <c r="Z9" s="35"/>
      <c r="AA9" s="38"/>
      <c r="AB9" s="38" t="s">
        <v>25</v>
      </c>
      <c r="AC9" s="38"/>
      <c r="AD9" s="38" t="s">
        <v>25</v>
      </c>
      <c r="AE9" s="2"/>
      <c r="AF9" s="2"/>
      <c r="AG9" s="2"/>
      <c r="AH9" s="2"/>
      <c r="AI9" s="2"/>
      <c r="AJ9" s="2"/>
      <c r="AK9" s="2"/>
      <c r="AL9" s="2"/>
    </row>
    <row r="10" spans="1:38" x14ac:dyDescent="0.25">
      <c r="A10" s="11"/>
      <c r="B10" s="39"/>
      <c r="C10" s="40"/>
      <c r="D10" s="40"/>
      <c r="E10" s="40"/>
      <c r="F10" s="40"/>
      <c r="G10" s="39"/>
      <c r="H10" s="39"/>
      <c r="I10" s="39"/>
      <c r="J10" s="39"/>
      <c r="K10" s="34"/>
      <c r="L10" s="34"/>
      <c r="M10" s="34"/>
      <c r="N10" s="34"/>
      <c r="O10" s="39"/>
      <c r="P10" s="39"/>
      <c r="Q10" s="39"/>
      <c r="R10" s="39"/>
      <c r="S10" s="34"/>
      <c r="T10" s="34"/>
      <c r="U10" s="34"/>
      <c r="V10" s="34"/>
      <c r="W10" s="39"/>
      <c r="X10" s="39"/>
      <c r="Y10" s="39"/>
      <c r="Z10" s="39"/>
      <c r="AA10" s="34"/>
      <c r="AB10" s="34"/>
      <c r="AC10" s="34"/>
      <c r="AD10" s="34"/>
      <c r="AE10" s="2"/>
      <c r="AF10" s="2"/>
      <c r="AG10" s="2"/>
      <c r="AH10" s="2"/>
      <c r="AI10" s="2"/>
      <c r="AJ10" s="2"/>
      <c r="AK10" s="2"/>
      <c r="AL10" s="2"/>
    </row>
    <row r="11" spans="1:38" x14ac:dyDescent="0.25">
      <c r="A11" s="11"/>
      <c r="B11" s="35"/>
      <c r="C11" s="36"/>
      <c r="D11" s="36"/>
      <c r="E11" s="36"/>
      <c r="F11" s="37"/>
      <c r="G11" s="35"/>
      <c r="H11" s="35"/>
      <c r="I11" s="35"/>
      <c r="J11" s="35"/>
      <c r="K11" s="38"/>
      <c r="L11" s="38"/>
      <c r="M11" s="38"/>
      <c r="N11" s="38"/>
      <c r="O11" s="35"/>
      <c r="P11" s="35"/>
      <c r="Q11" s="35"/>
      <c r="R11" s="35"/>
      <c r="S11" s="38"/>
      <c r="T11" s="38"/>
      <c r="U11" s="38"/>
      <c r="V11" s="38"/>
      <c r="W11" s="35"/>
      <c r="X11" s="35"/>
      <c r="Y11" s="35"/>
      <c r="Z11" s="35"/>
      <c r="AA11" s="38"/>
      <c r="AB11" s="38"/>
      <c r="AC11" s="38"/>
      <c r="AD11" s="38"/>
      <c r="AE11" s="2"/>
      <c r="AF11" s="2"/>
      <c r="AG11" s="2"/>
      <c r="AH11" s="2"/>
      <c r="AI11" s="2"/>
      <c r="AJ11" s="2"/>
      <c r="AK11" s="2"/>
      <c r="AL11" s="2"/>
    </row>
    <row r="12" spans="1:38" ht="23.25" x14ac:dyDescent="0.35">
      <c r="A12" s="11"/>
      <c r="B12" s="18"/>
      <c r="C12" s="2"/>
      <c r="D12" s="2"/>
      <c r="E12" s="2"/>
      <c r="F12" s="2"/>
      <c r="G12" s="15"/>
      <c r="H12" s="16"/>
      <c r="I12" s="16"/>
      <c r="J12" s="16"/>
      <c r="K12" s="16"/>
      <c r="L12" s="16"/>
      <c r="M12" s="16"/>
      <c r="N12" s="16" t="str">
        <f>"Semaine du "&amp;TEXT(C13,"jj/mm")&amp;" au "&amp;TEXT(C13+6,"jj/mm aaaa")</f>
        <v>Semaine du 08/01 au 14/01 2018</v>
      </c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2"/>
      <c r="AF12" s="2"/>
      <c r="AG12" s="2"/>
      <c r="AH12" s="2"/>
      <c r="AI12" s="2"/>
      <c r="AJ12" s="2"/>
      <c r="AK12" s="2"/>
      <c r="AL12" s="2"/>
    </row>
    <row r="13" spans="1:38" x14ac:dyDescent="0.25">
      <c r="A13" s="54">
        <v>4</v>
      </c>
      <c r="B13" s="59">
        <f ca="1">B3+1</f>
        <v>2</v>
      </c>
      <c r="C13" s="132">
        <f>C3+7</f>
        <v>43108</v>
      </c>
      <c r="D13" s="133"/>
      <c r="E13" s="133"/>
      <c r="F13" s="134"/>
      <c r="G13" s="132">
        <f>C13+1</f>
        <v>43109</v>
      </c>
      <c r="H13" s="133"/>
      <c r="I13" s="133"/>
      <c r="J13" s="134"/>
      <c r="K13" s="132">
        <f>G13+1</f>
        <v>43110</v>
      </c>
      <c r="L13" s="133"/>
      <c r="M13" s="133"/>
      <c r="N13" s="134"/>
      <c r="O13" s="132">
        <f>K13+1</f>
        <v>43111</v>
      </c>
      <c r="P13" s="133"/>
      <c r="Q13" s="133"/>
      <c r="R13" s="134"/>
      <c r="S13" s="132">
        <f>O13+1</f>
        <v>43112</v>
      </c>
      <c r="T13" s="133"/>
      <c r="U13" s="133"/>
      <c r="V13" s="134"/>
      <c r="W13" s="132">
        <f>S13+1</f>
        <v>43113</v>
      </c>
      <c r="X13" s="133"/>
      <c r="Y13" s="133"/>
      <c r="Z13" s="134"/>
      <c r="AA13" s="132">
        <f>W13+1</f>
        <v>43114</v>
      </c>
      <c r="AB13" s="133"/>
      <c r="AC13" s="133"/>
      <c r="AD13" s="134"/>
      <c r="AE13" s="2"/>
      <c r="AF13" s="2"/>
      <c r="AG13" s="2"/>
      <c r="AH13" s="2"/>
      <c r="AI13" s="2"/>
      <c r="AJ13" s="2"/>
      <c r="AK13" s="2"/>
      <c r="AL13" s="2"/>
    </row>
    <row r="14" spans="1:38" x14ac:dyDescent="0.25">
      <c r="A14" s="11"/>
      <c r="B14" s="17" t="s">
        <v>8</v>
      </c>
      <c r="C14" s="23">
        <v>0</v>
      </c>
      <c r="D14" s="23">
        <v>0.29166666666666669</v>
      </c>
      <c r="E14" s="24">
        <v>0.58333333333333337</v>
      </c>
      <c r="F14" s="24">
        <v>0.83333333333333337</v>
      </c>
      <c r="G14" s="21">
        <v>0</v>
      </c>
      <c r="H14" s="21">
        <v>0.29166666666666669</v>
      </c>
      <c r="I14" s="22">
        <v>0.58333333333333337</v>
      </c>
      <c r="J14" s="22">
        <v>0.83333333333333337</v>
      </c>
      <c r="K14" s="23">
        <v>0</v>
      </c>
      <c r="L14" s="23">
        <v>0.29166666666666669</v>
      </c>
      <c r="M14" s="24">
        <v>0.58333333333333337</v>
      </c>
      <c r="N14" s="24">
        <v>0.83333333333333337</v>
      </c>
      <c r="O14" s="21">
        <v>0</v>
      </c>
      <c r="P14" s="21">
        <v>0.29166666666666669</v>
      </c>
      <c r="Q14" s="22">
        <v>0.58333333333333337</v>
      </c>
      <c r="R14" s="22">
        <v>0.83333333333333337</v>
      </c>
      <c r="S14" s="23">
        <v>0</v>
      </c>
      <c r="T14" s="23">
        <v>0.29166666666666669</v>
      </c>
      <c r="U14" s="24">
        <v>0.58333333333333337</v>
      </c>
      <c r="V14" s="24">
        <v>0.83333333333333337</v>
      </c>
      <c r="W14" s="21">
        <v>0</v>
      </c>
      <c r="X14" s="21">
        <v>0.29166666666666669</v>
      </c>
      <c r="Y14" s="22">
        <v>0.58333333333333337</v>
      </c>
      <c r="Z14" s="22">
        <v>0.83333333333333337</v>
      </c>
      <c r="AA14" s="23">
        <v>0</v>
      </c>
      <c r="AB14" s="23">
        <v>0.29166666666666669</v>
      </c>
      <c r="AC14" s="24">
        <v>0.58333333333333337</v>
      </c>
      <c r="AD14" s="24">
        <v>0.83333333333333337</v>
      </c>
      <c r="AE14" s="2"/>
      <c r="AF14" s="2"/>
      <c r="AG14" s="2"/>
      <c r="AH14" s="2"/>
      <c r="AI14" s="2"/>
      <c r="AJ14" s="2"/>
      <c r="AK14" s="2"/>
      <c r="AL14" s="2"/>
    </row>
    <row r="15" spans="1:38" x14ac:dyDescent="0.25">
      <c r="A15" s="11"/>
      <c r="B15" s="17" t="s">
        <v>7</v>
      </c>
      <c r="C15" s="24">
        <v>0.29166666666666669</v>
      </c>
      <c r="D15" s="24">
        <v>0.58333333333333337</v>
      </c>
      <c r="E15" s="24">
        <v>0.83333333333333337</v>
      </c>
      <c r="F15" s="24">
        <v>1</v>
      </c>
      <c r="G15" s="22">
        <v>0.29166666666666669</v>
      </c>
      <c r="H15" s="22">
        <v>0.58333333333333337</v>
      </c>
      <c r="I15" s="22">
        <v>0.83333333333333337</v>
      </c>
      <c r="J15" s="22">
        <v>1</v>
      </c>
      <c r="K15" s="24">
        <v>0.29166666666666669</v>
      </c>
      <c r="L15" s="24">
        <v>0.58333333333333337</v>
      </c>
      <c r="M15" s="24">
        <v>0.83333333333333337</v>
      </c>
      <c r="N15" s="24">
        <v>1</v>
      </c>
      <c r="O15" s="22">
        <v>0.29166666666666669</v>
      </c>
      <c r="P15" s="22">
        <v>0.58333333333333337</v>
      </c>
      <c r="Q15" s="22">
        <v>0.83333333333333337</v>
      </c>
      <c r="R15" s="22">
        <v>1</v>
      </c>
      <c r="S15" s="24">
        <v>0.29166666666666669</v>
      </c>
      <c r="T15" s="24">
        <v>0.58333333333333337</v>
      </c>
      <c r="U15" s="24">
        <v>0.83333333333333337</v>
      </c>
      <c r="V15" s="24">
        <v>1</v>
      </c>
      <c r="W15" s="22">
        <v>0.29166666666666669</v>
      </c>
      <c r="X15" s="22">
        <v>0.58333333333333337</v>
      </c>
      <c r="Y15" s="22">
        <v>0.83333333333333337</v>
      </c>
      <c r="Z15" s="22">
        <v>1</v>
      </c>
      <c r="AA15" s="24">
        <v>0.29166666666666669</v>
      </c>
      <c r="AB15" s="24">
        <v>0.58333333333333337</v>
      </c>
      <c r="AC15" s="24">
        <v>0.83333333333333337</v>
      </c>
      <c r="AD15" s="24">
        <v>1</v>
      </c>
      <c r="AE15" s="2"/>
      <c r="AF15" s="2"/>
      <c r="AG15" s="2"/>
      <c r="AH15" s="2"/>
      <c r="AI15" s="2"/>
      <c r="AJ15" s="2"/>
      <c r="AK15" s="2"/>
      <c r="AL15" s="2"/>
    </row>
    <row r="16" spans="1:38" x14ac:dyDescent="0.25">
      <c r="A16" s="11"/>
      <c r="B16" s="45" t="s">
        <v>38</v>
      </c>
      <c r="C16" s="46"/>
      <c r="D16" s="46" t="s">
        <v>25</v>
      </c>
      <c r="E16" s="46"/>
      <c r="F16" s="47" t="s">
        <v>25</v>
      </c>
      <c r="G16" s="45" t="s">
        <v>25</v>
      </c>
      <c r="H16" s="45"/>
      <c r="I16" s="45"/>
      <c r="J16" s="45"/>
      <c r="K16" s="48"/>
      <c r="L16" s="48"/>
      <c r="M16" s="48"/>
      <c r="N16" s="48"/>
      <c r="O16" s="45"/>
      <c r="P16" s="45"/>
      <c r="Q16" s="45" t="s">
        <v>25</v>
      </c>
      <c r="R16" s="45"/>
      <c r="S16" s="48"/>
      <c r="T16" s="48" t="s">
        <v>25</v>
      </c>
      <c r="U16" s="48"/>
      <c r="V16" s="48" t="s">
        <v>25</v>
      </c>
      <c r="W16" s="45" t="s">
        <v>25</v>
      </c>
      <c r="X16" s="45"/>
      <c r="Y16" s="45"/>
      <c r="Z16" s="45"/>
      <c r="AA16" s="48"/>
      <c r="AB16" s="48"/>
      <c r="AC16" s="48"/>
      <c r="AD16" s="49"/>
      <c r="AE16" s="2"/>
      <c r="AF16" s="2"/>
      <c r="AG16" s="2"/>
      <c r="AH16" s="2"/>
      <c r="AI16" s="2"/>
      <c r="AJ16" s="2"/>
      <c r="AK16" s="2"/>
    </row>
    <row r="17" spans="1:38" x14ac:dyDescent="0.25">
      <c r="A17" s="11"/>
      <c r="B17" s="26" t="s">
        <v>39</v>
      </c>
      <c r="C17" s="43"/>
      <c r="D17" s="43"/>
      <c r="E17" s="43" t="s">
        <v>25</v>
      </c>
      <c r="F17" s="43"/>
      <c r="G17" s="26"/>
      <c r="H17" s="26" t="s">
        <v>25</v>
      </c>
      <c r="I17" s="26"/>
      <c r="J17" s="26" t="s">
        <v>25</v>
      </c>
      <c r="K17" s="29" t="s">
        <v>25</v>
      </c>
      <c r="L17" s="29"/>
      <c r="M17" s="29"/>
      <c r="N17" s="29"/>
      <c r="O17" s="26"/>
      <c r="P17" s="26"/>
      <c r="Q17" s="26"/>
      <c r="R17" s="26"/>
      <c r="S17" s="29"/>
      <c r="T17" s="29"/>
      <c r="U17" s="29" t="s">
        <v>25</v>
      </c>
      <c r="V17" s="29"/>
      <c r="W17" s="26"/>
      <c r="X17" s="26" t="s">
        <v>25</v>
      </c>
      <c r="Y17" s="26"/>
      <c r="Z17" s="26" t="s">
        <v>25</v>
      </c>
      <c r="AA17" s="29" t="s">
        <v>25</v>
      </c>
      <c r="AB17" s="29"/>
      <c r="AC17" s="29"/>
      <c r="AD17" s="30"/>
      <c r="AE17" s="2"/>
      <c r="AF17" s="2"/>
      <c r="AG17" s="2"/>
      <c r="AH17" s="2"/>
      <c r="AI17" s="2"/>
      <c r="AJ17" s="2"/>
      <c r="AK17" s="2"/>
    </row>
    <row r="18" spans="1:38" x14ac:dyDescent="0.25">
      <c r="A18" s="11"/>
      <c r="B18" s="27" t="s">
        <v>40</v>
      </c>
      <c r="C18" s="41"/>
      <c r="D18" s="41"/>
      <c r="E18" s="41"/>
      <c r="F18" s="42"/>
      <c r="G18" s="27"/>
      <c r="H18" s="27"/>
      <c r="I18" s="27" t="s">
        <v>25</v>
      </c>
      <c r="J18" s="27"/>
      <c r="K18" s="31"/>
      <c r="L18" s="31" t="s">
        <v>25</v>
      </c>
      <c r="M18" s="31"/>
      <c r="N18" s="31" t="s">
        <v>25</v>
      </c>
      <c r="O18" s="27" t="s">
        <v>25</v>
      </c>
      <c r="P18" s="27"/>
      <c r="Q18" s="27"/>
      <c r="R18" s="27"/>
      <c r="S18" s="31"/>
      <c r="T18" s="31"/>
      <c r="U18" s="31"/>
      <c r="V18" s="31"/>
      <c r="W18" s="27"/>
      <c r="X18" s="27"/>
      <c r="Y18" s="27" t="s">
        <v>25</v>
      </c>
      <c r="Z18" s="27"/>
      <c r="AA18" s="31"/>
      <c r="AB18" s="31" t="s">
        <v>25</v>
      </c>
      <c r="AC18" s="31"/>
      <c r="AD18" s="32" t="s">
        <v>25</v>
      </c>
      <c r="AE18" s="2"/>
      <c r="AF18" s="2"/>
      <c r="AG18" s="2"/>
      <c r="AH18" s="2"/>
      <c r="AI18" s="2"/>
      <c r="AJ18" s="2"/>
      <c r="AK18" s="2"/>
    </row>
    <row r="19" spans="1:38" x14ac:dyDescent="0.25">
      <c r="A19" s="11"/>
      <c r="B19" s="26" t="s">
        <v>41</v>
      </c>
      <c r="C19" s="43" t="s">
        <v>25</v>
      </c>
      <c r="D19" s="43"/>
      <c r="E19" s="43"/>
      <c r="F19" s="43"/>
      <c r="G19" s="26"/>
      <c r="H19" s="26"/>
      <c r="I19" s="26"/>
      <c r="J19" s="26"/>
      <c r="K19" s="29"/>
      <c r="L19" s="29"/>
      <c r="M19" s="29" t="s">
        <v>25</v>
      </c>
      <c r="N19" s="29"/>
      <c r="O19" s="26"/>
      <c r="P19" s="26" t="s">
        <v>25</v>
      </c>
      <c r="Q19" s="26"/>
      <c r="R19" s="26" t="s">
        <v>25</v>
      </c>
      <c r="S19" s="29" t="s">
        <v>25</v>
      </c>
      <c r="T19" s="29"/>
      <c r="U19" s="29"/>
      <c r="V19" s="29"/>
      <c r="W19" s="26"/>
      <c r="X19" s="26"/>
      <c r="Y19" s="26"/>
      <c r="Z19" s="26"/>
      <c r="AA19" s="29"/>
      <c r="AB19" s="29"/>
      <c r="AC19" s="29" t="s">
        <v>25</v>
      </c>
      <c r="AD19" s="30"/>
      <c r="AE19" s="2"/>
      <c r="AF19" s="2"/>
      <c r="AG19" s="2"/>
      <c r="AH19" s="2"/>
      <c r="AI19" s="2"/>
      <c r="AJ19" s="2"/>
      <c r="AK19" s="2"/>
      <c r="AL19" s="2"/>
    </row>
    <row r="20" spans="1:38" x14ac:dyDescent="0.25">
      <c r="A20" s="11"/>
      <c r="B20" s="27"/>
      <c r="C20" s="41"/>
      <c r="D20" s="41"/>
      <c r="E20" s="41"/>
      <c r="F20" s="42"/>
      <c r="G20" s="27"/>
      <c r="H20" s="27"/>
      <c r="I20" s="27"/>
      <c r="J20" s="27"/>
      <c r="K20" s="31"/>
      <c r="L20" s="31"/>
      <c r="M20" s="31"/>
      <c r="N20" s="31"/>
      <c r="O20" s="27"/>
      <c r="P20" s="27"/>
      <c r="Q20" s="27"/>
      <c r="R20" s="27"/>
      <c r="S20" s="31"/>
      <c r="T20" s="31"/>
      <c r="U20" s="31"/>
      <c r="V20" s="31"/>
      <c r="W20" s="27"/>
      <c r="X20" s="27"/>
      <c r="Y20" s="27"/>
      <c r="Z20" s="27"/>
      <c r="AA20" s="31"/>
      <c r="AB20" s="31"/>
      <c r="AC20" s="31"/>
      <c r="AD20" s="32"/>
      <c r="AE20" s="2"/>
      <c r="AF20" s="2"/>
      <c r="AG20" s="2"/>
      <c r="AH20" s="2"/>
      <c r="AI20" s="2"/>
      <c r="AJ20" s="2"/>
      <c r="AK20" s="2"/>
      <c r="AL20" s="2"/>
    </row>
    <row r="21" spans="1:38" x14ac:dyDescent="0.25">
      <c r="A21" s="11"/>
      <c r="B21" s="28"/>
      <c r="C21" s="44"/>
      <c r="D21" s="44"/>
      <c r="E21" s="44"/>
      <c r="F21" s="44"/>
      <c r="G21" s="28"/>
      <c r="H21" s="28"/>
      <c r="I21" s="28"/>
      <c r="J21" s="28"/>
      <c r="K21" s="33"/>
      <c r="L21" s="33"/>
      <c r="M21" s="33"/>
      <c r="N21" s="33"/>
      <c r="O21" s="28"/>
      <c r="P21" s="28"/>
      <c r="Q21" s="28"/>
      <c r="R21" s="28"/>
      <c r="S21" s="33"/>
      <c r="T21" s="33"/>
      <c r="U21" s="33"/>
      <c r="V21" s="33"/>
      <c r="W21" s="28"/>
      <c r="X21" s="28"/>
      <c r="Y21" s="28"/>
      <c r="Z21" s="28"/>
      <c r="AA21" s="33"/>
      <c r="AB21" s="33"/>
      <c r="AC21" s="33"/>
      <c r="AD21" s="34"/>
      <c r="AE21" s="2"/>
      <c r="AF21" s="2"/>
      <c r="AG21" s="2"/>
      <c r="AH21" s="2"/>
      <c r="AI21" s="2"/>
      <c r="AJ21" s="2"/>
      <c r="AK21" s="2"/>
      <c r="AL21" s="2"/>
    </row>
    <row r="22" spans="1:38" ht="23.25" x14ac:dyDescent="0.35">
      <c r="A22" s="11"/>
      <c r="B22" s="18"/>
      <c r="C22" s="2"/>
      <c r="D22" s="2"/>
      <c r="E22" s="2"/>
      <c r="F22" s="2"/>
      <c r="G22" s="15"/>
      <c r="H22" s="16"/>
      <c r="I22" s="16"/>
      <c r="J22" s="16"/>
      <c r="K22" s="16"/>
      <c r="L22" s="16"/>
      <c r="M22" s="16"/>
      <c r="N22" s="16" t="str">
        <f>"Semaine du "&amp;TEXT(C23,"jj/mm")&amp;" au "&amp;TEXT(C23+6,"jj/mm aaaa")</f>
        <v>Semaine du 15/01 au 21/01 2018</v>
      </c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2"/>
      <c r="AF22" s="2"/>
      <c r="AG22" s="2"/>
      <c r="AH22" s="2"/>
      <c r="AI22" s="2"/>
      <c r="AJ22" s="2"/>
      <c r="AK22" s="2"/>
      <c r="AL22" s="2"/>
    </row>
    <row r="23" spans="1:38" x14ac:dyDescent="0.25">
      <c r="A23" s="54">
        <v>4</v>
      </c>
      <c r="B23" s="59">
        <f ca="1">B13+1</f>
        <v>3</v>
      </c>
      <c r="C23" s="132">
        <f>C13+7</f>
        <v>43115</v>
      </c>
      <c r="D23" s="133"/>
      <c r="E23" s="133"/>
      <c r="F23" s="134"/>
      <c r="G23" s="132">
        <f>C23+1</f>
        <v>43116</v>
      </c>
      <c r="H23" s="133"/>
      <c r="I23" s="133"/>
      <c r="J23" s="134"/>
      <c r="K23" s="132">
        <f>G23+1</f>
        <v>43117</v>
      </c>
      <c r="L23" s="133"/>
      <c r="M23" s="133"/>
      <c r="N23" s="134"/>
      <c r="O23" s="132">
        <f>K23+1</f>
        <v>43118</v>
      </c>
      <c r="P23" s="133"/>
      <c r="Q23" s="133"/>
      <c r="R23" s="134"/>
      <c r="S23" s="132">
        <f>O23+1</f>
        <v>43119</v>
      </c>
      <c r="T23" s="133"/>
      <c r="U23" s="133"/>
      <c r="V23" s="134"/>
      <c r="W23" s="132">
        <f>S23+1</f>
        <v>43120</v>
      </c>
      <c r="X23" s="133"/>
      <c r="Y23" s="133"/>
      <c r="Z23" s="134"/>
      <c r="AA23" s="132">
        <f>W23+1</f>
        <v>43121</v>
      </c>
      <c r="AB23" s="133"/>
      <c r="AC23" s="133"/>
      <c r="AD23" s="134"/>
      <c r="AE23" s="2"/>
      <c r="AF23" s="2"/>
      <c r="AG23" s="2"/>
      <c r="AH23" s="2"/>
      <c r="AI23" s="2"/>
      <c r="AJ23" s="2"/>
      <c r="AK23" s="2"/>
      <c r="AL23" s="2"/>
    </row>
    <row r="24" spans="1:38" x14ac:dyDescent="0.25">
      <c r="A24" s="11"/>
      <c r="B24" s="17" t="s">
        <v>8</v>
      </c>
      <c r="C24" s="21">
        <v>0</v>
      </c>
      <c r="D24" s="21">
        <v>0.29166666666666669</v>
      </c>
      <c r="E24" s="22">
        <v>0.58333333333333337</v>
      </c>
      <c r="F24" s="22">
        <v>0.83333333333333337</v>
      </c>
      <c r="G24" s="23">
        <v>0</v>
      </c>
      <c r="H24" s="23">
        <v>0.29166666666666669</v>
      </c>
      <c r="I24" s="24">
        <v>0.58333333333333337</v>
      </c>
      <c r="J24" s="24">
        <v>0.83333333333333337</v>
      </c>
      <c r="K24" s="21">
        <v>0</v>
      </c>
      <c r="L24" s="21">
        <v>0.29166666666666669</v>
      </c>
      <c r="M24" s="22">
        <v>0.58333333333333337</v>
      </c>
      <c r="N24" s="22">
        <v>0.83333333333333337</v>
      </c>
      <c r="O24" s="23">
        <v>0</v>
      </c>
      <c r="P24" s="23">
        <v>0.29166666666666669</v>
      </c>
      <c r="Q24" s="24">
        <v>0.58333333333333337</v>
      </c>
      <c r="R24" s="24">
        <v>0.83333333333333337</v>
      </c>
      <c r="S24" s="21">
        <v>0</v>
      </c>
      <c r="T24" s="21">
        <v>0.29166666666666669</v>
      </c>
      <c r="U24" s="22">
        <v>0.58333333333333337</v>
      </c>
      <c r="V24" s="22">
        <v>0.83333333333333337</v>
      </c>
      <c r="W24" s="23">
        <v>0</v>
      </c>
      <c r="X24" s="23">
        <v>0.29166666666666669</v>
      </c>
      <c r="Y24" s="24">
        <v>0.58333333333333337</v>
      </c>
      <c r="Z24" s="24">
        <v>0.83333333333333337</v>
      </c>
      <c r="AA24" s="21">
        <v>0</v>
      </c>
      <c r="AB24" s="21">
        <v>0.29166666666666669</v>
      </c>
      <c r="AC24" s="22">
        <v>0.58333333333333337</v>
      </c>
      <c r="AD24" s="22">
        <v>0.83333333333333337</v>
      </c>
      <c r="AE24" s="2"/>
      <c r="AF24" s="2"/>
      <c r="AG24" s="2"/>
      <c r="AH24" s="2"/>
      <c r="AI24" s="2"/>
      <c r="AJ24" s="2"/>
      <c r="AK24" s="2"/>
      <c r="AL24" s="2"/>
    </row>
    <row r="25" spans="1:38" x14ac:dyDescent="0.25">
      <c r="B25" s="17" t="s">
        <v>7</v>
      </c>
      <c r="C25" s="22">
        <v>0.29166666666666669</v>
      </c>
      <c r="D25" s="22">
        <v>0.58333333333333337</v>
      </c>
      <c r="E25" s="22">
        <v>0.83333333333333337</v>
      </c>
      <c r="F25" s="22">
        <v>1</v>
      </c>
      <c r="G25" s="24">
        <v>0.29166666666666669</v>
      </c>
      <c r="H25" s="24">
        <v>0.58333333333333337</v>
      </c>
      <c r="I25" s="24">
        <v>0.83333333333333337</v>
      </c>
      <c r="J25" s="24">
        <v>1</v>
      </c>
      <c r="K25" s="22">
        <v>0.29166666666666669</v>
      </c>
      <c r="L25" s="22">
        <v>0.58333333333333337</v>
      </c>
      <c r="M25" s="22">
        <v>0.83333333333333337</v>
      </c>
      <c r="N25" s="22">
        <v>1</v>
      </c>
      <c r="O25" s="24">
        <v>0.29166666666666669</v>
      </c>
      <c r="P25" s="24">
        <v>0.58333333333333337</v>
      </c>
      <c r="Q25" s="24">
        <v>0.83333333333333337</v>
      </c>
      <c r="R25" s="24">
        <v>1</v>
      </c>
      <c r="S25" s="22">
        <v>0.29166666666666669</v>
      </c>
      <c r="T25" s="22">
        <v>0.58333333333333337</v>
      </c>
      <c r="U25" s="22">
        <v>0.83333333333333337</v>
      </c>
      <c r="V25" s="22">
        <v>1</v>
      </c>
      <c r="W25" s="24">
        <v>0.29166666666666669</v>
      </c>
      <c r="X25" s="24">
        <v>0.58333333333333337</v>
      </c>
      <c r="Y25" s="24">
        <v>0.83333333333333337</v>
      </c>
      <c r="Z25" s="24">
        <v>1</v>
      </c>
      <c r="AA25" s="22">
        <v>0.29166666666666669</v>
      </c>
      <c r="AB25" s="22">
        <v>0.58333333333333337</v>
      </c>
      <c r="AC25" s="22">
        <v>0.83333333333333337</v>
      </c>
      <c r="AD25" s="22">
        <v>1</v>
      </c>
    </row>
    <row r="26" spans="1:38" x14ac:dyDescent="0.25">
      <c r="B26" s="50" t="s">
        <v>38</v>
      </c>
      <c r="C26" s="51"/>
      <c r="D26" s="51"/>
      <c r="E26" s="51" t="s">
        <v>25</v>
      </c>
      <c r="F26" s="51"/>
      <c r="G26" s="50"/>
      <c r="H26" s="50" t="s">
        <v>25</v>
      </c>
      <c r="I26" s="50"/>
      <c r="J26" s="50" t="s">
        <v>25</v>
      </c>
      <c r="K26" s="52" t="s">
        <v>25</v>
      </c>
      <c r="L26" s="52"/>
      <c r="M26" s="52"/>
      <c r="N26" s="52"/>
      <c r="O26" s="50"/>
      <c r="P26" s="50"/>
      <c r="Q26" s="50"/>
      <c r="R26" s="50"/>
      <c r="S26" s="52"/>
      <c r="T26" s="52"/>
      <c r="U26" s="52" t="s">
        <v>25</v>
      </c>
      <c r="V26" s="52"/>
      <c r="W26" s="50"/>
      <c r="X26" s="50" t="s">
        <v>25</v>
      </c>
      <c r="Y26" s="50"/>
      <c r="Z26" s="50" t="s">
        <v>25</v>
      </c>
      <c r="AA26" s="52" t="s">
        <v>25</v>
      </c>
      <c r="AB26" s="52"/>
      <c r="AC26" s="52"/>
      <c r="AD26" s="52"/>
    </row>
    <row r="27" spans="1:38" x14ac:dyDescent="0.25">
      <c r="B27" s="35" t="s">
        <v>39</v>
      </c>
      <c r="C27" s="36"/>
      <c r="D27" s="36"/>
      <c r="E27" s="36"/>
      <c r="F27" s="37"/>
      <c r="G27" s="35"/>
      <c r="H27" s="35"/>
      <c r="I27" s="35" t="s">
        <v>25</v>
      </c>
      <c r="J27" s="35"/>
      <c r="K27" s="38"/>
      <c r="L27" s="38" t="s">
        <v>25</v>
      </c>
      <c r="M27" s="38"/>
      <c r="N27" s="38" t="s">
        <v>25</v>
      </c>
      <c r="O27" s="35" t="s">
        <v>25</v>
      </c>
      <c r="P27" s="35"/>
      <c r="Q27" s="35"/>
      <c r="R27" s="35"/>
      <c r="S27" s="38"/>
      <c r="T27" s="38"/>
      <c r="U27" s="38"/>
      <c r="V27" s="38"/>
      <c r="W27" s="35"/>
      <c r="X27" s="35"/>
      <c r="Y27" s="35" t="s">
        <v>25</v>
      </c>
      <c r="Z27" s="35"/>
      <c r="AA27" s="38"/>
      <c r="AB27" s="38" t="s">
        <v>25</v>
      </c>
      <c r="AC27" s="38"/>
      <c r="AD27" s="38" t="s">
        <v>25</v>
      </c>
    </row>
    <row r="28" spans="1:38" x14ac:dyDescent="0.25">
      <c r="B28" s="39" t="s">
        <v>40</v>
      </c>
      <c r="C28" s="40" t="s">
        <v>25</v>
      </c>
      <c r="D28" s="40"/>
      <c r="E28" s="40"/>
      <c r="F28" s="40"/>
      <c r="G28" s="39"/>
      <c r="H28" s="39"/>
      <c r="I28" s="39"/>
      <c r="J28" s="39"/>
      <c r="K28" s="34"/>
      <c r="L28" s="34"/>
      <c r="M28" s="34" t="s">
        <v>25</v>
      </c>
      <c r="N28" s="34"/>
      <c r="O28" s="39"/>
      <c r="P28" s="39" t="s">
        <v>25</v>
      </c>
      <c r="Q28" s="39"/>
      <c r="R28" s="39" t="s">
        <v>25</v>
      </c>
      <c r="S28" s="34" t="s">
        <v>25</v>
      </c>
      <c r="T28" s="34"/>
      <c r="U28" s="34"/>
      <c r="V28" s="34"/>
      <c r="W28" s="39"/>
      <c r="X28" s="39"/>
      <c r="Y28" s="39"/>
      <c r="Z28" s="39"/>
      <c r="AA28" s="34"/>
      <c r="AB28" s="34"/>
      <c r="AC28" s="34" t="s">
        <v>25</v>
      </c>
      <c r="AD28" s="34"/>
    </row>
    <row r="29" spans="1:38" x14ac:dyDescent="0.25">
      <c r="B29" s="35" t="s">
        <v>41</v>
      </c>
      <c r="C29" s="36"/>
      <c r="D29" s="36" t="s">
        <v>25</v>
      </c>
      <c r="E29" s="36"/>
      <c r="F29" s="37" t="s">
        <v>25</v>
      </c>
      <c r="G29" s="35" t="s">
        <v>25</v>
      </c>
      <c r="H29" s="35"/>
      <c r="I29" s="35"/>
      <c r="J29" s="35"/>
      <c r="K29" s="38"/>
      <c r="L29" s="38"/>
      <c r="M29" s="38"/>
      <c r="N29" s="38"/>
      <c r="O29" s="35"/>
      <c r="P29" s="35"/>
      <c r="Q29" s="35" t="s">
        <v>25</v>
      </c>
      <c r="R29" s="35"/>
      <c r="S29" s="38"/>
      <c r="T29" s="38" t="s">
        <v>25</v>
      </c>
      <c r="U29" s="38"/>
      <c r="V29" s="38" t="s">
        <v>25</v>
      </c>
      <c r="W29" s="35" t="s">
        <v>25</v>
      </c>
      <c r="X29" s="35"/>
      <c r="Y29" s="35"/>
      <c r="Z29" s="35"/>
      <c r="AA29" s="38"/>
      <c r="AB29" s="38"/>
      <c r="AC29" s="38"/>
      <c r="AD29" s="38"/>
    </row>
    <row r="30" spans="1:38" x14ac:dyDescent="0.25">
      <c r="B30" s="39"/>
      <c r="C30" s="40"/>
      <c r="D30" s="40"/>
      <c r="E30" s="40"/>
      <c r="F30" s="40"/>
      <c r="G30" s="39"/>
      <c r="H30" s="39"/>
      <c r="I30" s="39"/>
      <c r="J30" s="39"/>
      <c r="K30" s="34"/>
      <c r="L30" s="34"/>
      <c r="M30" s="34"/>
      <c r="N30" s="34"/>
      <c r="O30" s="39"/>
      <c r="P30" s="39"/>
      <c r="Q30" s="39"/>
      <c r="R30" s="39"/>
      <c r="S30" s="34"/>
      <c r="T30" s="34"/>
      <c r="U30" s="34"/>
      <c r="V30" s="34"/>
      <c r="W30" s="39"/>
      <c r="X30" s="39"/>
      <c r="Y30" s="39"/>
      <c r="Z30" s="39"/>
      <c r="AA30" s="34"/>
      <c r="AB30" s="34"/>
      <c r="AC30" s="34"/>
      <c r="AD30" s="34"/>
    </row>
    <row r="31" spans="1:38" x14ac:dyDescent="0.25">
      <c r="B31" s="35"/>
      <c r="C31" s="36"/>
      <c r="D31" s="36"/>
      <c r="E31" s="36"/>
      <c r="F31" s="37"/>
      <c r="G31" s="35"/>
      <c r="H31" s="35"/>
      <c r="I31" s="35"/>
      <c r="J31" s="35"/>
      <c r="K31" s="38"/>
      <c r="L31" s="38"/>
      <c r="M31" s="38"/>
      <c r="N31" s="38"/>
      <c r="O31" s="35"/>
      <c r="P31" s="35"/>
      <c r="Q31" s="35"/>
      <c r="R31" s="35"/>
      <c r="S31" s="38"/>
      <c r="T31" s="38"/>
      <c r="U31" s="38"/>
      <c r="V31" s="38"/>
      <c r="W31" s="35"/>
      <c r="X31" s="35"/>
      <c r="Y31" s="35"/>
      <c r="Z31" s="35"/>
      <c r="AA31" s="38"/>
      <c r="AB31" s="38"/>
      <c r="AC31" s="38"/>
      <c r="AD31" s="38"/>
    </row>
    <row r="32" spans="1:38" ht="23.25" x14ac:dyDescent="0.35">
      <c r="B32" s="18"/>
      <c r="C32" s="2"/>
      <c r="D32" s="2"/>
      <c r="E32" s="2"/>
      <c r="F32" s="2"/>
      <c r="G32" s="15"/>
      <c r="H32" s="16"/>
      <c r="I32" s="16"/>
      <c r="J32" s="16"/>
      <c r="K32" s="16"/>
      <c r="L32" s="16"/>
      <c r="M32" s="16"/>
      <c r="N32" s="16" t="str">
        <f>"Semaine du "&amp;TEXT(C33,"jj/mm")&amp;" au "&amp;TEXT(C33+6,"jj/mm aaaa")</f>
        <v>Semaine du 22/01 au 28/01 2018</v>
      </c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</row>
    <row r="33" spans="1:30" x14ac:dyDescent="0.25">
      <c r="A33" s="67">
        <v>4</v>
      </c>
      <c r="B33" s="59">
        <f ca="1">B23+1</f>
        <v>4</v>
      </c>
      <c r="C33" s="132">
        <f>C23+7</f>
        <v>43122</v>
      </c>
      <c r="D33" s="133"/>
      <c r="E33" s="133"/>
      <c r="F33" s="134"/>
      <c r="G33" s="132">
        <f>C33+1</f>
        <v>43123</v>
      </c>
      <c r="H33" s="133"/>
      <c r="I33" s="133"/>
      <c r="J33" s="134"/>
      <c r="K33" s="132">
        <f>G33+1</f>
        <v>43124</v>
      </c>
      <c r="L33" s="133"/>
      <c r="M33" s="133"/>
      <c r="N33" s="134"/>
      <c r="O33" s="132">
        <f>K33+1</f>
        <v>43125</v>
      </c>
      <c r="P33" s="133"/>
      <c r="Q33" s="133"/>
      <c r="R33" s="134"/>
      <c r="S33" s="132">
        <f>O33+1</f>
        <v>43126</v>
      </c>
      <c r="T33" s="133"/>
      <c r="U33" s="133"/>
      <c r="V33" s="134"/>
      <c r="W33" s="132">
        <f>S33+1</f>
        <v>43127</v>
      </c>
      <c r="X33" s="133"/>
      <c r="Y33" s="133"/>
      <c r="Z33" s="134"/>
      <c r="AA33" s="132">
        <f>W33+1</f>
        <v>43128</v>
      </c>
      <c r="AB33" s="133"/>
      <c r="AC33" s="133"/>
      <c r="AD33" s="134"/>
    </row>
    <row r="34" spans="1:30" x14ac:dyDescent="0.25">
      <c r="B34" s="17" t="s">
        <v>8</v>
      </c>
      <c r="C34" s="23">
        <v>0</v>
      </c>
      <c r="D34" s="23">
        <v>0.29166666666666669</v>
      </c>
      <c r="E34" s="24">
        <v>0.58333333333333337</v>
      </c>
      <c r="F34" s="24">
        <v>0.83333333333333337</v>
      </c>
      <c r="G34" s="21">
        <v>0</v>
      </c>
      <c r="H34" s="21">
        <v>0.29166666666666669</v>
      </c>
      <c r="I34" s="22">
        <v>0.58333333333333337</v>
      </c>
      <c r="J34" s="22">
        <v>0.83333333333333337</v>
      </c>
      <c r="K34" s="23">
        <v>0</v>
      </c>
      <c r="L34" s="23">
        <v>0.29166666666666669</v>
      </c>
      <c r="M34" s="24">
        <v>0.58333333333333337</v>
      </c>
      <c r="N34" s="24">
        <v>0.83333333333333337</v>
      </c>
      <c r="O34" s="21">
        <v>0</v>
      </c>
      <c r="P34" s="21">
        <v>0.29166666666666669</v>
      </c>
      <c r="Q34" s="22">
        <v>0.58333333333333337</v>
      </c>
      <c r="R34" s="22">
        <v>0.83333333333333337</v>
      </c>
      <c r="S34" s="23">
        <v>0</v>
      </c>
      <c r="T34" s="23">
        <v>0.29166666666666669</v>
      </c>
      <c r="U34" s="24">
        <v>0.58333333333333337</v>
      </c>
      <c r="V34" s="24">
        <v>0.83333333333333337</v>
      </c>
      <c r="W34" s="21">
        <v>0</v>
      </c>
      <c r="X34" s="21">
        <v>0.29166666666666669</v>
      </c>
      <c r="Y34" s="22">
        <v>0.58333333333333337</v>
      </c>
      <c r="Z34" s="22">
        <v>0.83333333333333337</v>
      </c>
      <c r="AA34" s="23">
        <v>0</v>
      </c>
      <c r="AB34" s="23">
        <v>0.29166666666666669</v>
      </c>
      <c r="AC34" s="24">
        <v>0.58333333333333337</v>
      </c>
      <c r="AD34" s="24">
        <v>0.83333333333333337</v>
      </c>
    </row>
    <row r="35" spans="1:30" x14ac:dyDescent="0.25">
      <c r="B35" s="17" t="s">
        <v>7</v>
      </c>
      <c r="C35" s="24">
        <v>0.29166666666666669</v>
      </c>
      <c r="D35" s="24">
        <v>0.58333333333333337</v>
      </c>
      <c r="E35" s="24">
        <v>0.83333333333333337</v>
      </c>
      <c r="F35" s="24">
        <v>1</v>
      </c>
      <c r="G35" s="22">
        <v>0.29166666666666669</v>
      </c>
      <c r="H35" s="22">
        <v>0.58333333333333337</v>
      </c>
      <c r="I35" s="22">
        <v>0.83333333333333337</v>
      </c>
      <c r="J35" s="22">
        <v>1</v>
      </c>
      <c r="K35" s="24">
        <v>0.29166666666666669</v>
      </c>
      <c r="L35" s="24">
        <v>0.58333333333333337</v>
      </c>
      <c r="M35" s="24">
        <v>0.83333333333333337</v>
      </c>
      <c r="N35" s="24">
        <v>1</v>
      </c>
      <c r="O35" s="22">
        <v>0.29166666666666669</v>
      </c>
      <c r="P35" s="22">
        <v>0.58333333333333337</v>
      </c>
      <c r="Q35" s="22">
        <v>0.83333333333333337</v>
      </c>
      <c r="R35" s="22">
        <v>1</v>
      </c>
      <c r="S35" s="24">
        <v>0.29166666666666669</v>
      </c>
      <c r="T35" s="24">
        <v>0.58333333333333337</v>
      </c>
      <c r="U35" s="24">
        <v>0.83333333333333337</v>
      </c>
      <c r="V35" s="24">
        <v>1</v>
      </c>
      <c r="W35" s="22">
        <v>0.29166666666666669</v>
      </c>
      <c r="X35" s="22">
        <v>0.58333333333333337</v>
      </c>
      <c r="Y35" s="22">
        <v>0.83333333333333337</v>
      </c>
      <c r="Z35" s="22">
        <v>1</v>
      </c>
      <c r="AA35" s="24">
        <v>0.29166666666666669</v>
      </c>
      <c r="AB35" s="24">
        <v>0.58333333333333337</v>
      </c>
      <c r="AC35" s="24">
        <v>0.83333333333333337</v>
      </c>
      <c r="AD35" s="24">
        <v>1</v>
      </c>
    </row>
    <row r="36" spans="1:30" x14ac:dyDescent="0.25">
      <c r="B36" s="45" t="s">
        <v>38</v>
      </c>
      <c r="C36" s="46"/>
      <c r="D36" s="46"/>
      <c r="E36" s="46"/>
      <c r="F36" s="47"/>
      <c r="G36" s="45"/>
      <c r="H36" s="45"/>
      <c r="I36" s="45" t="s">
        <v>25</v>
      </c>
      <c r="J36" s="45"/>
      <c r="K36" s="48"/>
      <c r="L36" s="48" t="s">
        <v>25</v>
      </c>
      <c r="M36" s="48"/>
      <c r="N36" s="48" t="s">
        <v>25</v>
      </c>
      <c r="O36" s="45" t="s">
        <v>25</v>
      </c>
      <c r="P36" s="45"/>
      <c r="Q36" s="45"/>
      <c r="R36" s="45"/>
      <c r="S36" s="48"/>
      <c r="T36" s="48"/>
      <c r="U36" s="48"/>
      <c r="V36" s="48"/>
      <c r="W36" s="45"/>
      <c r="X36" s="45"/>
      <c r="Y36" s="45" t="s">
        <v>25</v>
      </c>
      <c r="Z36" s="45"/>
      <c r="AA36" s="48"/>
      <c r="AB36" s="48" t="s">
        <v>25</v>
      </c>
      <c r="AC36" s="48"/>
      <c r="AD36" s="49" t="s">
        <v>25</v>
      </c>
    </row>
    <row r="37" spans="1:30" x14ac:dyDescent="0.25">
      <c r="B37" s="26" t="s">
        <v>39</v>
      </c>
      <c r="C37" s="43" t="s">
        <v>25</v>
      </c>
      <c r="D37" s="43"/>
      <c r="E37" s="43"/>
      <c r="F37" s="43"/>
      <c r="G37" s="26"/>
      <c r="H37" s="26"/>
      <c r="I37" s="26"/>
      <c r="J37" s="26"/>
      <c r="K37" s="29"/>
      <c r="L37" s="29"/>
      <c r="M37" s="29" t="s">
        <v>25</v>
      </c>
      <c r="N37" s="29"/>
      <c r="O37" s="26"/>
      <c r="P37" s="26" t="s">
        <v>25</v>
      </c>
      <c r="Q37" s="26"/>
      <c r="R37" s="26" t="s">
        <v>25</v>
      </c>
      <c r="S37" s="29" t="s">
        <v>25</v>
      </c>
      <c r="T37" s="29"/>
      <c r="U37" s="29"/>
      <c r="V37" s="29"/>
      <c r="W37" s="26"/>
      <c r="X37" s="26"/>
      <c r="Y37" s="26"/>
      <c r="Z37" s="26"/>
      <c r="AA37" s="29"/>
      <c r="AB37" s="29"/>
      <c r="AC37" s="29" t="s">
        <v>25</v>
      </c>
      <c r="AD37" s="30"/>
    </row>
    <row r="38" spans="1:30" x14ac:dyDescent="0.25">
      <c r="B38" s="27" t="s">
        <v>40</v>
      </c>
      <c r="C38" s="41"/>
      <c r="D38" s="41" t="s">
        <v>25</v>
      </c>
      <c r="E38" s="41"/>
      <c r="F38" s="42" t="s">
        <v>25</v>
      </c>
      <c r="G38" s="27" t="s">
        <v>25</v>
      </c>
      <c r="H38" s="27"/>
      <c r="I38" s="27"/>
      <c r="J38" s="27"/>
      <c r="K38" s="31"/>
      <c r="L38" s="31"/>
      <c r="M38" s="31"/>
      <c r="N38" s="31"/>
      <c r="O38" s="27"/>
      <c r="P38" s="27"/>
      <c r="Q38" s="27" t="s">
        <v>25</v>
      </c>
      <c r="R38" s="27"/>
      <c r="S38" s="31"/>
      <c r="T38" s="31" t="s">
        <v>25</v>
      </c>
      <c r="U38" s="31"/>
      <c r="V38" s="31" t="s">
        <v>25</v>
      </c>
      <c r="W38" s="27" t="s">
        <v>25</v>
      </c>
      <c r="X38" s="27"/>
      <c r="Y38" s="27"/>
      <c r="Z38" s="27"/>
      <c r="AA38" s="31"/>
      <c r="AB38" s="31"/>
      <c r="AC38" s="31"/>
      <c r="AD38" s="32"/>
    </row>
    <row r="39" spans="1:30" x14ac:dyDescent="0.25">
      <c r="B39" s="26" t="s">
        <v>41</v>
      </c>
      <c r="C39" s="43"/>
      <c r="D39" s="43"/>
      <c r="E39" s="43" t="s">
        <v>25</v>
      </c>
      <c r="F39" s="43"/>
      <c r="G39" s="26"/>
      <c r="H39" s="26" t="s">
        <v>25</v>
      </c>
      <c r="I39" s="26"/>
      <c r="J39" s="26" t="s">
        <v>25</v>
      </c>
      <c r="K39" s="29" t="s">
        <v>25</v>
      </c>
      <c r="L39" s="29"/>
      <c r="M39" s="29"/>
      <c r="N39" s="29"/>
      <c r="O39" s="26"/>
      <c r="P39" s="26"/>
      <c r="Q39" s="26"/>
      <c r="R39" s="26"/>
      <c r="S39" s="29"/>
      <c r="T39" s="29"/>
      <c r="U39" s="29" t="s">
        <v>25</v>
      </c>
      <c r="V39" s="29"/>
      <c r="W39" s="26"/>
      <c r="X39" s="26" t="s">
        <v>25</v>
      </c>
      <c r="Y39" s="26"/>
      <c r="Z39" s="26" t="s">
        <v>25</v>
      </c>
      <c r="AA39" s="29" t="s">
        <v>25</v>
      </c>
      <c r="AB39" s="29"/>
      <c r="AC39" s="29"/>
      <c r="AD39" s="30"/>
    </row>
    <row r="40" spans="1:30" x14ac:dyDescent="0.25">
      <c r="B40" s="27"/>
      <c r="C40" s="41"/>
      <c r="D40" s="41"/>
      <c r="E40" s="41"/>
      <c r="F40" s="42"/>
      <c r="G40" s="27"/>
      <c r="H40" s="27"/>
      <c r="I40" s="27"/>
      <c r="J40" s="27"/>
      <c r="K40" s="31"/>
      <c r="L40" s="31"/>
      <c r="M40" s="31"/>
      <c r="N40" s="31"/>
      <c r="O40" s="27"/>
      <c r="P40" s="27"/>
      <c r="Q40" s="27"/>
      <c r="R40" s="27"/>
      <c r="S40" s="31"/>
      <c r="T40" s="31"/>
      <c r="U40" s="31"/>
      <c r="V40" s="31"/>
      <c r="W40" s="27"/>
      <c r="X40" s="27"/>
      <c r="Y40" s="27"/>
      <c r="Z40" s="27"/>
      <c r="AA40" s="31"/>
      <c r="AB40" s="31"/>
      <c r="AC40" s="31"/>
      <c r="AD40" s="32"/>
    </row>
    <row r="41" spans="1:30" x14ac:dyDescent="0.25">
      <c r="B41" s="28"/>
      <c r="C41" s="44"/>
      <c r="D41" s="44"/>
      <c r="E41" s="44"/>
      <c r="F41" s="44"/>
      <c r="G41" s="28"/>
      <c r="H41" s="28"/>
      <c r="I41" s="28"/>
      <c r="J41" s="28"/>
      <c r="K41" s="33"/>
      <c r="L41" s="33"/>
      <c r="M41" s="33"/>
      <c r="N41" s="33"/>
      <c r="O41" s="28"/>
      <c r="P41" s="28"/>
      <c r="Q41" s="28"/>
      <c r="R41" s="28"/>
      <c r="S41" s="33"/>
      <c r="T41" s="33"/>
      <c r="U41" s="33"/>
      <c r="V41" s="33"/>
      <c r="W41" s="28"/>
      <c r="X41" s="28"/>
      <c r="Y41" s="28"/>
      <c r="Z41" s="28"/>
      <c r="AA41" s="33"/>
      <c r="AB41" s="33"/>
      <c r="AC41" s="33"/>
      <c r="AD41" s="34"/>
    </row>
    <row r="42" spans="1:30" ht="23.25" x14ac:dyDescent="0.35">
      <c r="B42" s="18"/>
      <c r="C42" s="2"/>
      <c r="D42" s="2"/>
      <c r="E42" s="2"/>
      <c r="F42" s="2"/>
      <c r="G42" s="15"/>
      <c r="H42" s="16"/>
      <c r="I42" s="16"/>
      <c r="J42" s="16"/>
      <c r="K42" s="16"/>
      <c r="L42" s="16"/>
      <c r="M42" s="16"/>
      <c r="N42" s="16" t="str">
        <f>"Semaine du "&amp;TEXT(C43,"jj/mm")&amp;" au "&amp;TEXT(C43+6,"jj/mm aaaa")</f>
        <v>Semaine du 29/01 au 04/02 2018</v>
      </c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</row>
    <row r="43" spans="1:30" x14ac:dyDescent="0.25">
      <c r="A43" s="67">
        <v>4</v>
      </c>
      <c r="B43" s="59">
        <f ca="1">B33+1</f>
        <v>5</v>
      </c>
      <c r="C43" s="132">
        <f>C33+7</f>
        <v>43129</v>
      </c>
      <c r="D43" s="133"/>
      <c r="E43" s="133"/>
      <c r="F43" s="134"/>
      <c r="G43" s="132">
        <f>C43+1</f>
        <v>43130</v>
      </c>
      <c r="H43" s="133"/>
      <c r="I43" s="133"/>
      <c r="J43" s="134"/>
      <c r="K43" s="132">
        <f>G43+1</f>
        <v>43131</v>
      </c>
      <c r="L43" s="133"/>
      <c r="M43" s="133"/>
      <c r="N43" s="134"/>
      <c r="O43" s="132">
        <f>K43+1</f>
        <v>43132</v>
      </c>
      <c r="P43" s="133"/>
      <c r="Q43" s="133"/>
      <c r="R43" s="134"/>
      <c r="S43" s="132">
        <f>O43+1</f>
        <v>43133</v>
      </c>
      <c r="T43" s="133"/>
      <c r="U43" s="133"/>
      <c r="V43" s="134"/>
      <c r="W43" s="132">
        <f>S43+1</f>
        <v>43134</v>
      </c>
      <c r="X43" s="133"/>
      <c r="Y43" s="133"/>
      <c r="Z43" s="134"/>
      <c r="AA43" s="132">
        <f>W43+1</f>
        <v>43135</v>
      </c>
      <c r="AB43" s="133"/>
      <c r="AC43" s="133"/>
      <c r="AD43" s="134"/>
    </row>
    <row r="44" spans="1:30" x14ac:dyDescent="0.25">
      <c r="B44" s="17" t="s">
        <v>8</v>
      </c>
      <c r="C44" s="21">
        <v>0</v>
      </c>
      <c r="D44" s="21">
        <v>0.29166666666666669</v>
      </c>
      <c r="E44" s="22">
        <v>0.58333333333333337</v>
      </c>
      <c r="F44" s="22">
        <v>0.83333333333333337</v>
      </c>
      <c r="G44" s="23">
        <v>0</v>
      </c>
      <c r="H44" s="23">
        <v>0.29166666666666669</v>
      </c>
      <c r="I44" s="24">
        <v>0.58333333333333337</v>
      </c>
      <c r="J44" s="24">
        <v>0.83333333333333337</v>
      </c>
      <c r="K44" s="21">
        <v>0</v>
      </c>
      <c r="L44" s="21">
        <v>0.29166666666666669</v>
      </c>
      <c r="M44" s="22">
        <v>0.58333333333333337</v>
      </c>
      <c r="N44" s="22">
        <v>0.83333333333333337</v>
      </c>
      <c r="O44" s="23">
        <v>0</v>
      </c>
      <c r="P44" s="23">
        <v>0.29166666666666669</v>
      </c>
      <c r="Q44" s="24">
        <v>0.58333333333333337</v>
      </c>
      <c r="R44" s="24">
        <v>0.83333333333333337</v>
      </c>
      <c r="S44" s="21">
        <v>0</v>
      </c>
      <c r="T44" s="21">
        <v>0.29166666666666669</v>
      </c>
      <c r="U44" s="22">
        <v>0.58333333333333337</v>
      </c>
      <c r="V44" s="22">
        <v>0.83333333333333337</v>
      </c>
      <c r="W44" s="23">
        <v>0</v>
      </c>
      <c r="X44" s="23">
        <v>0.29166666666666669</v>
      </c>
      <c r="Y44" s="24">
        <v>0.58333333333333337</v>
      </c>
      <c r="Z44" s="24">
        <v>0.83333333333333337</v>
      </c>
      <c r="AA44" s="21">
        <v>0</v>
      </c>
      <c r="AB44" s="21">
        <v>0.29166666666666669</v>
      </c>
      <c r="AC44" s="22">
        <v>0.58333333333333337</v>
      </c>
      <c r="AD44" s="22">
        <v>0.83333333333333337</v>
      </c>
    </row>
    <row r="45" spans="1:30" x14ac:dyDescent="0.25">
      <c r="B45" s="17" t="s">
        <v>7</v>
      </c>
      <c r="C45" s="22">
        <v>0.29166666666666669</v>
      </c>
      <c r="D45" s="22">
        <v>0.58333333333333337</v>
      </c>
      <c r="E45" s="22">
        <v>0.83333333333333337</v>
      </c>
      <c r="F45" s="22">
        <v>1</v>
      </c>
      <c r="G45" s="24">
        <v>0.29166666666666669</v>
      </c>
      <c r="H45" s="24">
        <v>0.58333333333333337</v>
      </c>
      <c r="I45" s="24">
        <v>0.83333333333333337</v>
      </c>
      <c r="J45" s="24">
        <v>1</v>
      </c>
      <c r="K45" s="22">
        <v>0.29166666666666669</v>
      </c>
      <c r="L45" s="22">
        <v>0.58333333333333337</v>
      </c>
      <c r="M45" s="22">
        <v>0.83333333333333337</v>
      </c>
      <c r="N45" s="22">
        <v>1</v>
      </c>
      <c r="O45" s="24">
        <v>0.29166666666666669</v>
      </c>
      <c r="P45" s="24">
        <v>0.58333333333333337</v>
      </c>
      <c r="Q45" s="24">
        <v>0.83333333333333337</v>
      </c>
      <c r="R45" s="24">
        <v>1</v>
      </c>
      <c r="S45" s="22">
        <v>0.29166666666666669</v>
      </c>
      <c r="T45" s="22">
        <v>0.58333333333333337</v>
      </c>
      <c r="U45" s="22">
        <v>0.83333333333333337</v>
      </c>
      <c r="V45" s="22">
        <v>1</v>
      </c>
      <c r="W45" s="24">
        <v>0.29166666666666669</v>
      </c>
      <c r="X45" s="24">
        <v>0.58333333333333337</v>
      </c>
      <c r="Y45" s="24">
        <v>0.83333333333333337</v>
      </c>
      <c r="Z45" s="24">
        <v>1</v>
      </c>
      <c r="AA45" s="22">
        <v>0.29166666666666669</v>
      </c>
      <c r="AB45" s="22">
        <v>0.58333333333333337</v>
      </c>
      <c r="AC45" s="22">
        <v>0.83333333333333337</v>
      </c>
      <c r="AD45" s="22">
        <v>1</v>
      </c>
    </row>
    <row r="46" spans="1:30" x14ac:dyDescent="0.25">
      <c r="B46" s="50" t="s">
        <v>38</v>
      </c>
      <c r="C46" s="51" t="s">
        <v>25</v>
      </c>
      <c r="D46" s="51"/>
      <c r="E46" s="51"/>
      <c r="F46" s="51"/>
      <c r="G46" s="50"/>
      <c r="H46" s="50"/>
      <c r="I46" s="50"/>
      <c r="J46" s="50"/>
      <c r="K46" s="52"/>
      <c r="L46" s="52"/>
      <c r="M46" s="52" t="s">
        <v>25</v>
      </c>
      <c r="N46" s="52"/>
      <c r="O46" s="50"/>
      <c r="P46" s="50" t="s">
        <v>25</v>
      </c>
      <c r="Q46" s="50"/>
      <c r="R46" s="50" t="s">
        <v>25</v>
      </c>
      <c r="S46" s="52" t="s">
        <v>25</v>
      </c>
      <c r="T46" s="52"/>
      <c r="U46" s="52"/>
      <c r="V46" s="52"/>
      <c r="W46" s="50"/>
      <c r="X46" s="50"/>
      <c r="Y46" s="50"/>
      <c r="Z46" s="50"/>
      <c r="AA46" s="52"/>
      <c r="AB46" s="52"/>
      <c r="AC46" s="52" t="s">
        <v>25</v>
      </c>
      <c r="AD46" s="52"/>
    </row>
    <row r="47" spans="1:30" x14ac:dyDescent="0.25">
      <c r="B47" s="35" t="s">
        <v>39</v>
      </c>
      <c r="C47" s="36"/>
      <c r="D47" s="36" t="s">
        <v>25</v>
      </c>
      <c r="E47" s="36"/>
      <c r="F47" s="37" t="s">
        <v>25</v>
      </c>
      <c r="G47" s="35" t="s">
        <v>25</v>
      </c>
      <c r="H47" s="35"/>
      <c r="I47" s="35"/>
      <c r="J47" s="35"/>
      <c r="K47" s="38"/>
      <c r="L47" s="38"/>
      <c r="M47" s="38"/>
      <c r="N47" s="38"/>
      <c r="O47" s="35"/>
      <c r="P47" s="35"/>
      <c r="Q47" s="35" t="s">
        <v>25</v>
      </c>
      <c r="R47" s="35"/>
      <c r="S47" s="38"/>
      <c r="T47" s="38" t="s">
        <v>25</v>
      </c>
      <c r="U47" s="38"/>
      <c r="V47" s="38" t="s">
        <v>25</v>
      </c>
      <c r="W47" s="35" t="s">
        <v>25</v>
      </c>
      <c r="X47" s="35"/>
      <c r="Y47" s="35"/>
      <c r="Z47" s="35"/>
      <c r="AA47" s="38"/>
      <c r="AB47" s="38"/>
      <c r="AC47" s="38"/>
      <c r="AD47" s="38"/>
    </row>
    <row r="48" spans="1:30" x14ac:dyDescent="0.25">
      <c r="B48" s="39" t="s">
        <v>40</v>
      </c>
      <c r="C48" s="40"/>
      <c r="D48" s="40"/>
      <c r="E48" s="40" t="s">
        <v>25</v>
      </c>
      <c r="F48" s="40"/>
      <c r="G48" s="39"/>
      <c r="H48" s="39" t="s">
        <v>25</v>
      </c>
      <c r="I48" s="39"/>
      <c r="J48" s="39" t="s">
        <v>25</v>
      </c>
      <c r="K48" s="34" t="s">
        <v>25</v>
      </c>
      <c r="L48" s="34"/>
      <c r="M48" s="34"/>
      <c r="N48" s="34"/>
      <c r="O48" s="39"/>
      <c r="P48" s="39"/>
      <c r="Q48" s="39"/>
      <c r="R48" s="39"/>
      <c r="S48" s="34"/>
      <c r="T48" s="34"/>
      <c r="U48" s="34" t="s">
        <v>25</v>
      </c>
      <c r="V48" s="34"/>
      <c r="W48" s="39"/>
      <c r="X48" s="39" t="s">
        <v>25</v>
      </c>
      <c r="Y48" s="39"/>
      <c r="Z48" s="39" t="s">
        <v>25</v>
      </c>
      <c r="AA48" s="34" t="s">
        <v>25</v>
      </c>
      <c r="AB48" s="34"/>
      <c r="AC48" s="34"/>
      <c r="AD48" s="34"/>
    </row>
    <row r="49" spans="1:30" x14ac:dyDescent="0.25">
      <c r="B49" s="35" t="s">
        <v>41</v>
      </c>
      <c r="C49" s="36"/>
      <c r="D49" s="36"/>
      <c r="E49" s="36"/>
      <c r="F49" s="37"/>
      <c r="G49" s="35"/>
      <c r="H49" s="35"/>
      <c r="I49" s="35" t="s">
        <v>25</v>
      </c>
      <c r="J49" s="35"/>
      <c r="K49" s="38"/>
      <c r="L49" s="38" t="s">
        <v>25</v>
      </c>
      <c r="M49" s="38"/>
      <c r="N49" s="38" t="s">
        <v>25</v>
      </c>
      <c r="O49" s="35" t="s">
        <v>25</v>
      </c>
      <c r="P49" s="35"/>
      <c r="Q49" s="35"/>
      <c r="R49" s="35"/>
      <c r="S49" s="38"/>
      <c r="T49" s="38"/>
      <c r="U49" s="38"/>
      <c r="V49" s="38"/>
      <c r="W49" s="35"/>
      <c r="X49" s="35"/>
      <c r="Y49" s="35" t="s">
        <v>25</v>
      </c>
      <c r="Z49" s="35"/>
      <c r="AA49" s="38"/>
      <c r="AB49" s="38" t="s">
        <v>25</v>
      </c>
      <c r="AC49" s="38"/>
      <c r="AD49" s="38" t="s">
        <v>25</v>
      </c>
    </row>
    <row r="50" spans="1:30" ht="15.75" customHeight="1" x14ac:dyDescent="0.25">
      <c r="B50" s="39"/>
      <c r="C50" s="40"/>
      <c r="D50" s="40"/>
      <c r="E50" s="40"/>
      <c r="F50" s="40"/>
      <c r="G50" s="39"/>
      <c r="H50" s="39"/>
      <c r="I50" s="39"/>
      <c r="J50" s="39"/>
      <c r="K50" s="34"/>
      <c r="L50" s="34"/>
      <c r="M50" s="34"/>
      <c r="N50" s="34"/>
      <c r="O50" s="39"/>
      <c r="P50" s="39"/>
      <c r="Q50" s="39"/>
      <c r="R50" s="39"/>
      <c r="S50" s="34"/>
      <c r="T50" s="34"/>
      <c r="U50" s="34"/>
      <c r="V50" s="34"/>
      <c r="W50" s="39"/>
      <c r="X50" s="39"/>
      <c r="Y50" s="39"/>
      <c r="Z50" s="39"/>
      <c r="AA50" s="34"/>
      <c r="AB50" s="34"/>
      <c r="AC50" s="34"/>
      <c r="AD50" s="34"/>
    </row>
    <row r="51" spans="1:30" x14ac:dyDescent="0.25">
      <c r="B51" s="35"/>
      <c r="C51" s="36"/>
      <c r="D51" s="36"/>
      <c r="E51" s="36"/>
      <c r="F51" s="37"/>
      <c r="G51" s="35"/>
      <c r="H51" s="35"/>
      <c r="I51" s="35"/>
      <c r="J51" s="35"/>
      <c r="K51" s="38"/>
      <c r="L51" s="38"/>
      <c r="M51" s="38"/>
      <c r="N51" s="38"/>
      <c r="O51" s="35"/>
      <c r="P51" s="35"/>
      <c r="Q51" s="35"/>
      <c r="R51" s="35"/>
      <c r="S51" s="38"/>
      <c r="T51" s="38"/>
      <c r="U51" s="38"/>
      <c r="V51" s="38"/>
      <c r="W51" s="35"/>
      <c r="X51" s="35"/>
      <c r="Y51" s="35"/>
      <c r="Z51" s="35"/>
      <c r="AA51" s="38"/>
      <c r="AB51" s="38"/>
      <c r="AC51" s="38"/>
      <c r="AD51" s="38"/>
    </row>
    <row r="52" spans="1:30" ht="23.25" x14ac:dyDescent="0.35">
      <c r="B52" s="18"/>
      <c r="C52" s="2"/>
      <c r="D52" s="2"/>
      <c r="E52" s="2"/>
      <c r="F52" s="2"/>
      <c r="G52" s="15"/>
      <c r="H52" s="16"/>
      <c r="I52" s="16"/>
      <c r="J52" s="16"/>
      <c r="K52" s="16"/>
      <c r="L52" s="16"/>
      <c r="M52" s="16"/>
      <c r="N52" s="16" t="str">
        <f>"Semaine du "&amp;TEXT(C53,"jj/mm")&amp;" au "&amp;TEXT(C53+6,"jj/mm aaaa")</f>
        <v>Semaine du 05/02 au 11/02 2018</v>
      </c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</row>
    <row r="53" spans="1:30" x14ac:dyDescent="0.25">
      <c r="A53" s="67">
        <v>4</v>
      </c>
      <c r="B53" s="59">
        <f ca="1">B43+1</f>
        <v>6</v>
      </c>
      <c r="C53" s="132">
        <f>C43+7</f>
        <v>43136</v>
      </c>
      <c r="D53" s="133"/>
      <c r="E53" s="133"/>
      <c r="F53" s="134"/>
      <c r="G53" s="132">
        <f>C53+1</f>
        <v>43137</v>
      </c>
      <c r="H53" s="133"/>
      <c r="I53" s="133"/>
      <c r="J53" s="134"/>
      <c r="K53" s="132">
        <f>G53+1</f>
        <v>43138</v>
      </c>
      <c r="L53" s="133"/>
      <c r="M53" s="133"/>
      <c r="N53" s="134"/>
      <c r="O53" s="132">
        <f>K53+1</f>
        <v>43139</v>
      </c>
      <c r="P53" s="133"/>
      <c r="Q53" s="133"/>
      <c r="R53" s="134"/>
      <c r="S53" s="132">
        <f>O53+1</f>
        <v>43140</v>
      </c>
      <c r="T53" s="133"/>
      <c r="U53" s="133"/>
      <c r="V53" s="134"/>
      <c r="W53" s="132">
        <f>S53+1</f>
        <v>43141</v>
      </c>
      <c r="X53" s="133"/>
      <c r="Y53" s="133"/>
      <c r="Z53" s="134"/>
      <c r="AA53" s="132">
        <f>W53+1</f>
        <v>43142</v>
      </c>
      <c r="AB53" s="133"/>
      <c r="AC53" s="133"/>
      <c r="AD53" s="134"/>
    </row>
    <row r="54" spans="1:30" x14ac:dyDescent="0.25">
      <c r="B54" s="17" t="s">
        <v>8</v>
      </c>
      <c r="C54" s="23">
        <v>0</v>
      </c>
      <c r="D54" s="23">
        <v>0.29166666666666669</v>
      </c>
      <c r="E54" s="24">
        <v>0.58333333333333337</v>
      </c>
      <c r="F54" s="24">
        <v>0.83333333333333337</v>
      </c>
      <c r="G54" s="21">
        <v>0</v>
      </c>
      <c r="H54" s="21">
        <v>0.29166666666666669</v>
      </c>
      <c r="I54" s="22">
        <v>0.58333333333333337</v>
      </c>
      <c r="J54" s="22">
        <v>0.83333333333333337</v>
      </c>
      <c r="K54" s="23">
        <v>0</v>
      </c>
      <c r="L54" s="23">
        <v>0.29166666666666669</v>
      </c>
      <c r="M54" s="24">
        <v>0.58333333333333337</v>
      </c>
      <c r="N54" s="24">
        <v>0.83333333333333337</v>
      </c>
      <c r="O54" s="21">
        <v>0</v>
      </c>
      <c r="P54" s="21">
        <v>0.29166666666666669</v>
      </c>
      <c r="Q54" s="22">
        <v>0.58333333333333337</v>
      </c>
      <c r="R54" s="22">
        <v>0.83333333333333337</v>
      </c>
      <c r="S54" s="23">
        <v>0</v>
      </c>
      <c r="T54" s="23">
        <v>0.29166666666666669</v>
      </c>
      <c r="U54" s="24">
        <v>0.58333333333333337</v>
      </c>
      <c r="V54" s="24">
        <v>0.83333333333333337</v>
      </c>
      <c r="W54" s="21">
        <v>0</v>
      </c>
      <c r="X54" s="21">
        <v>0.29166666666666669</v>
      </c>
      <c r="Y54" s="22">
        <v>0.58333333333333337</v>
      </c>
      <c r="Z54" s="22">
        <v>0.83333333333333337</v>
      </c>
      <c r="AA54" s="23">
        <v>0</v>
      </c>
      <c r="AB54" s="23">
        <v>0.29166666666666669</v>
      </c>
      <c r="AC54" s="24">
        <v>0.58333333333333337</v>
      </c>
      <c r="AD54" s="24">
        <v>0.83333333333333337</v>
      </c>
    </row>
    <row r="55" spans="1:30" x14ac:dyDescent="0.25">
      <c r="B55" s="17" t="s">
        <v>7</v>
      </c>
      <c r="C55" s="24">
        <v>0.29166666666666669</v>
      </c>
      <c r="D55" s="24">
        <v>0.58333333333333337</v>
      </c>
      <c r="E55" s="24">
        <v>0.83333333333333337</v>
      </c>
      <c r="F55" s="24">
        <v>1</v>
      </c>
      <c r="G55" s="22">
        <v>0.29166666666666669</v>
      </c>
      <c r="H55" s="22">
        <v>0.58333333333333337</v>
      </c>
      <c r="I55" s="22">
        <v>0.83333333333333337</v>
      </c>
      <c r="J55" s="22">
        <v>1</v>
      </c>
      <c r="K55" s="24">
        <v>0.29166666666666669</v>
      </c>
      <c r="L55" s="24">
        <v>0.58333333333333337</v>
      </c>
      <c r="M55" s="24">
        <v>0.83333333333333337</v>
      </c>
      <c r="N55" s="24">
        <v>1</v>
      </c>
      <c r="O55" s="22">
        <v>0.29166666666666669</v>
      </c>
      <c r="P55" s="22">
        <v>0.58333333333333337</v>
      </c>
      <c r="Q55" s="22">
        <v>0.83333333333333337</v>
      </c>
      <c r="R55" s="22">
        <v>1</v>
      </c>
      <c r="S55" s="24">
        <v>0.29166666666666669</v>
      </c>
      <c r="T55" s="24">
        <v>0.58333333333333337</v>
      </c>
      <c r="U55" s="24">
        <v>0.83333333333333337</v>
      </c>
      <c r="V55" s="24">
        <v>1</v>
      </c>
      <c r="W55" s="22">
        <v>0.29166666666666669</v>
      </c>
      <c r="X55" s="22">
        <v>0.58333333333333337</v>
      </c>
      <c r="Y55" s="22">
        <v>0.83333333333333337</v>
      </c>
      <c r="Z55" s="22">
        <v>1</v>
      </c>
      <c r="AA55" s="24">
        <v>0.29166666666666669</v>
      </c>
      <c r="AB55" s="24">
        <v>0.58333333333333337</v>
      </c>
      <c r="AC55" s="24">
        <v>0.83333333333333337</v>
      </c>
      <c r="AD55" s="24">
        <v>1</v>
      </c>
    </row>
    <row r="56" spans="1:30" x14ac:dyDescent="0.25">
      <c r="B56" s="45" t="s">
        <v>38</v>
      </c>
      <c r="C56" s="46"/>
      <c r="D56" s="46" t="s">
        <v>25</v>
      </c>
      <c r="E56" s="46"/>
      <c r="F56" s="47" t="s">
        <v>25</v>
      </c>
      <c r="G56" s="45" t="s">
        <v>25</v>
      </c>
      <c r="H56" s="45"/>
      <c r="I56" s="45"/>
      <c r="J56" s="45"/>
      <c r="K56" s="48"/>
      <c r="L56" s="48"/>
      <c r="M56" s="48"/>
      <c r="N56" s="48"/>
      <c r="O56" s="45"/>
      <c r="P56" s="45"/>
      <c r="Q56" s="45" t="s">
        <v>25</v>
      </c>
      <c r="R56" s="45"/>
      <c r="S56" s="48"/>
      <c r="T56" s="48" t="s">
        <v>25</v>
      </c>
      <c r="U56" s="48"/>
      <c r="V56" s="48" t="s">
        <v>25</v>
      </c>
      <c r="W56" s="45" t="s">
        <v>25</v>
      </c>
      <c r="X56" s="45"/>
      <c r="Y56" s="45"/>
      <c r="Z56" s="45"/>
      <c r="AA56" s="48"/>
      <c r="AB56" s="48"/>
      <c r="AC56" s="48"/>
      <c r="AD56" s="49"/>
    </row>
    <row r="57" spans="1:30" x14ac:dyDescent="0.25">
      <c r="B57" s="26" t="s">
        <v>39</v>
      </c>
      <c r="C57" s="43"/>
      <c r="D57" s="43"/>
      <c r="E57" s="43" t="s">
        <v>25</v>
      </c>
      <c r="F57" s="43"/>
      <c r="G57" s="26"/>
      <c r="H57" s="26" t="s">
        <v>25</v>
      </c>
      <c r="I57" s="26"/>
      <c r="J57" s="26" t="s">
        <v>25</v>
      </c>
      <c r="K57" s="29" t="s">
        <v>25</v>
      </c>
      <c r="L57" s="29"/>
      <c r="M57" s="29"/>
      <c r="N57" s="29"/>
      <c r="O57" s="26"/>
      <c r="P57" s="26"/>
      <c r="Q57" s="26"/>
      <c r="R57" s="26"/>
      <c r="S57" s="29"/>
      <c r="T57" s="29"/>
      <c r="U57" s="29" t="s">
        <v>25</v>
      </c>
      <c r="V57" s="29"/>
      <c r="W57" s="26"/>
      <c r="X57" s="26" t="s">
        <v>25</v>
      </c>
      <c r="Y57" s="26"/>
      <c r="Z57" s="26" t="s">
        <v>25</v>
      </c>
      <c r="AA57" s="29" t="s">
        <v>25</v>
      </c>
      <c r="AB57" s="29"/>
      <c r="AC57" s="29"/>
      <c r="AD57" s="30"/>
    </row>
    <row r="58" spans="1:30" x14ac:dyDescent="0.25">
      <c r="B58" s="27" t="s">
        <v>40</v>
      </c>
      <c r="C58" s="41"/>
      <c r="D58" s="41"/>
      <c r="E58" s="41"/>
      <c r="F58" s="42"/>
      <c r="G58" s="27"/>
      <c r="H58" s="27"/>
      <c r="I58" s="27" t="s">
        <v>25</v>
      </c>
      <c r="J58" s="27"/>
      <c r="K58" s="31"/>
      <c r="L58" s="31" t="s">
        <v>25</v>
      </c>
      <c r="M58" s="31"/>
      <c r="N58" s="31" t="s">
        <v>25</v>
      </c>
      <c r="O58" s="27" t="s">
        <v>25</v>
      </c>
      <c r="P58" s="27"/>
      <c r="Q58" s="27"/>
      <c r="R58" s="27"/>
      <c r="S58" s="31"/>
      <c r="T58" s="31"/>
      <c r="U58" s="31"/>
      <c r="V58" s="31"/>
      <c r="W58" s="27"/>
      <c r="X58" s="27"/>
      <c r="Y58" s="27" t="s">
        <v>25</v>
      </c>
      <c r="Z58" s="27"/>
      <c r="AA58" s="31"/>
      <c r="AB58" s="31" t="s">
        <v>25</v>
      </c>
      <c r="AC58" s="31"/>
      <c r="AD58" s="32" t="s">
        <v>25</v>
      </c>
    </row>
    <row r="59" spans="1:30" x14ac:dyDescent="0.25">
      <c r="B59" s="26" t="s">
        <v>41</v>
      </c>
      <c r="C59" s="43" t="s">
        <v>25</v>
      </c>
      <c r="D59" s="43"/>
      <c r="E59" s="43"/>
      <c r="F59" s="43"/>
      <c r="G59" s="26"/>
      <c r="H59" s="26"/>
      <c r="I59" s="26"/>
      <c r="J59" s="26"/>
      <c r="K59" s="29"/>
      <c r="L59" s="29"/>
      <c r="M59" s="29" t="s">
        <v>25</v>
      </c>
      <c r="N59" s="29"/>
      <c r="O59" s="26"/>
      <c r="P59" s="26" t="s">
        <v>25</v>
      </c>
      <c r="Q59" s="26"/>
      <c r="R59" s="26" t="s">
        <v>25</v>
      </c>
      <c r="S59" s="29" t="s">
        <v>25</v>
      </c>
      <c r="T59" s="29"/>
      <c r="U59" s="29"/>
      <c r="V59" s="29"/>
      <c r="W59" s="26"/>
      <c r="X59" s="26"/>
      <c r="Y59" s="26"/>
      <c r="Z59" s="26"/>
      <c r="AA59" s="29"/>
      <c r="AB59" s="29"/>
      <c r="AC59" s="29" t="s">
        <v>25</v>
      </c>
      <c r="AD59" s="30"/>
    </row>
    <row r="60" spans="1:30" x14ac:dyDescent="0.25">
      <c r="B60" s="27"/>
      <c r="C60" s="41"/>
      <c r="D60" s="41"/>
      <c r="E60" s="41"/>
      <c r="F60" s="42"/>
      <c r="G60" s="27"/>
      <c r="H60" s="27"/>
      <c r="I60" s="27"/>
      <c r="J60" s="27"/>
      <c r="K60" s="31"/>
      <c r="L60" s="31"/>
      <c r="M60" s="31"/>
      <c r="N60" s="31"/>
      <c r="O60" s="27"/>
      <c r="P60" s="27"/>
      <c r="Q60" s="27"/>
      <c r="R60" s="27"/>
      <c r="S60" s="31"/>
      <c r="T60" s="31"/>
      <c r="U60" s="31"/>
      <c r="V60" s="31"/>
      <c r="W60" s="27"/>
      <c r="X60" s="27"/>
      <c r="Y60" s="27"/>
      <c r="Z60" s="27"/>
      <c r="AA60" s="31"/>
      <c r="AB60" s="31"/>
      <c r="AC60" s="31"/>
      <c r="AD60" s="32"/>
    </row>
    <row r="61" spans="1:30" x14ac:dyDescent="0.25">
      <c r="B61" s="28"/>
      <c r="C61" s="44"/>
      <c r="D61" s="44"/>
      <c r="E61" s="44"/>
      <c r="F61" s="44"/>
      <c r="G61" s="28"/>
      <c r="H61" s="28"/>
      <c r="I61" s="28"/>
      <c r="J61" s="28"/>
      <c r="K61" s="33"/>
      <c r="L61" s="33"/>
      <c r="M61" s="33"/>
      <c r="N61" s="33"/>
      <c r="O61" s="28"/>
      <c r="P61" s="28"/>
      <c r="Q61" s="28"/>
      <c r="R61" s="28"/>
      <c r="S61" s="33"/>
      <c r="T61" s="33"/>
      <c r="U61" s="33"/>
      <c r="V61" s="33"/>
      <c r="W61" s="28"/>
      <c r="X61" s="28"/>
      <c r="Y61" s="28"/>
      <c r="Z61" s="28"/>
      <c r="AA61" s="33"/>
      <c r="AB61" s="33"/>
      <c r="AC61" s="33"/>
      <c r="AD61" s="34"/>
    </row>
  </sheetData>
  <mergeCells count="43">
    <mergeCell ref="AA53:AD53"/>
    <mergeCell ref="C53:F53"/>
    <mergeCell ref="G53:J53"/>
    <mergeCell ref="K53:N53"/>
    <mergeCell ref="O53:R53"/>
    <mergeCell ref="S53:V53"/>
    <mergeCell ref="W53:Z53"/>
    <mergeCell ref="AA33:AD33"/>
    <mergeCell ref="C43:F43"/>
    <mergeCell ref="G43:J43"/>
    <mergeCell ref="K43:N43"/>
    <mergeCell ref="O43:R43"/>
    <mergeCell ref="S43:V43"/>
    <mergeCell ref="W43:Z43"/>
    <mergeCell ref="AA43:AD43"/>
    <mergeCell ref="C33:F33"/>
    <mergeCell ref="G33:J33"/>
    <mergeCell ref="K33:N33"/>
    <mergeCell ref="O33:R33"/>
    <mergeCell ref="S33:V33"/>
    <mergeCell ref="W33:Z33"/>
    <mergeCell ref="AA13:AD13"/>
    <mergeCell ref="C23:F23"/>
    <mergeCell ref="G23:J23"/>
    <mergeCell ref="K23:N23"/>
    <mergeCell ref="O23:R23"/>
    <mergeCell ref="S23:V23"/>
    <mergeCell ref="W23:Z23"/>
    <mergeCell ref="AA23:AD23"/>
    <mergeCell ref="C13:F13"/>
    <mergeCell ref="G13:J13"/>
    <mergeCell ref="K13:N13"/>
    <mergeCell ref="O13:R13"/>
    <mergeCell ref="S13:V13"/>
    <mergeCell ref="W13:Z13"/>
    <mergeCell ref="Y1:AC1"/>
    <mergeCell ref="C3:F3"/>
    <mergeCell ref="G3:J3"/>
    <mergeCell ref="K3:N3"/>
    <mergeCell ref="O3:R3"/>
    <mergeCell ref="S3:V3"/>
    <mergeCell ref="W3:Z3"/>
    <mergeCell ref="AA3:AD3"/>
  </mergeCells>
  <conditionalFormatting sqref="C3:AD3">
    <cfRule type="timePeriod" dxfId="71" priority="6" timePeriod="lastMonth">
      <formula>AND(MONTH(C3)=MONTH(EDATE(TODAY(),0-1)),YEAR(C3)=YEAR(EDATE(TODAY(),0-1)))</formula>
    </cfRule>
  </conditionalFormatting>
  <conditionalFormatting sqref="C13:AD13">
    <cfRule type="timePeriod" dxfId="70" priority="5" timePeriod="lastMonth">
      <formula>AND(MONTH(C13)=MONTH(EDATE(TODAY(),0-1)),YEAR(C13)=YEAR(EDATE(TODAY(),0-1)))</formula>
    </cfRule>
  </conditionalFormatting>
  <conditionalFormatting sqref="C23:AD23">
    <cfRule type="timePeriod" dxfId="69" priority="4" timePeriod="lastMonth">
      <formula>AND(MONTH(C23)=MONTH(EDATE(TODAY(),0-1)),YEAR(C23)=YEAR(EDATE(TODAY(),0-1)))</formula>
    </cfRule>
  </conditionalFormatting>
  <conditionalFormatting sqref="C33:AD33">
    <cfRule type="timePeriod" dxfId="68" priority="3" timePeriod="lastMonth">
      <formula>AND(MONTH(C33)=MONTH(EDATE(TODAY(),0-1)),YEAR(C33)=YEAR(EDATE(TODAY(),0-1)))</formula>
    </cfRule>
  </conditionalFormatting>
  <conditionalFormatting sqref="C43:AD43">
    <cfRule type="timePeriod" dxfId="67" priority="2" timePeriod="lastMonth">
      <formula>AND(MONTH(C43)=MONTH(EDATE(TODAY(),0-1)),YEAR(C43)=YEAR(EDATE(TODAY(),0-1)))</formula>
    </cfRule>
  </conditionalFormatting>
  <conditionalFormatting sqref="C53:AD53">
    <cfRule type="timePeriod" dxfId="66" priority="1" timePeriod="lastMonth">
      <formula>AND(MONTH(C53)=MONTH(EDATE(TODAY(),0-1)),YEAR(C53)=YEAR(EDATE(TODAY(),0-1)))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L72"/>
  <sheetViews>
    <sheetView zoomScaleNormal="100" workbookViewId="0">
      <selection activeCell="B2" sqref="B2"/>
    </sheetView>
  </sheetViews>
  <sheetFormatPr baseColWidth="10" defaultRowHeight="15" x14ac:dyDescent="0.25"/>
  <cols>
    <col min="3" max="30" width="3.7109375" customWidth="1"/>
  </cols>
  <sheetData>
    <row r="1" spans="1:38" ht="26.25" thickBot="1" x14ac:dyDescent="0.4">
      <c r="A1" s="11"/>
      <c r="B1" s="11"/>
      <c r="C1" s="11"/>
      <c r="D1" s="12"/>
      <c r="E1" s="11"/>
      <c r="F1" s="11"/>
      <c r="G1" s="13"/>
      <c r="H1" s="11"/>
      <c r="I1" s="11"/>
      <c r="J1" s="11"/>
      <c r="K1" s="14" t="s">
        <v>6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1"/>
      <c r="W1" s="11"/>
      <c r="X1" s="20"/>
      <c r="Y1" s="135">
        <f>DATE(AE1,AD1,1)</f>
        <v>43101</v>
      </c>
      <c r="Z1" s="136"/>
      <c r="AA1" s="136"/>
      <c r="AB1" s="136"/>
      <c r="AC1" s="137"/>
      <c r="AD1" s="53">
        <v>1</v>
      </c>
      <c r="AE1" s="54">
        <v>2018</v>
      </c>
      <c r="AF1" s="2"/>
      <c r="AG1" s="2"/>
      <c r="AH1" s="2"/>
      <c r="AI1" s="2"/>
      <c r="AJ1" s="2"/>
      <c r="AK1" s="2"/>
      <c r="AL1" s="2"/>
    </row>
    <row r="2" spans="1:38" ht="23.25" x14ac:dyDescent="0.35">
      <c r="A2" s="11"/>
      <c r="B2" s="18"/>
      <c r="C2" s="2"/>
      <c r="D2" s="2"/>
      <c r="E2" s="2"/>
      <c r="F2" s="2"/>
      <c r="G2" s="15"/>
      <c r="H2" s="16"/>
      <c r="I2" s="16"/>
      <c r="J2" s="16"/>
      <c r="K2" s="16"/>
      <c r="L2" s="16"/>
      <c r="M2" s="16"/>
      <c r="N2" s="16" t="str">
        <f>"Semaine du "&amp;TEXT(Y1,"jj/mm")&amp;" au "&amp;TEXT(C3+6,"jj/mm aaaa")</f>
        <v>Semaine du 01/01 au 07/01 2018</v>
      </c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1"/>
      <c r="AF2" s="2"/>
      <c r="AG2" s="2"/>
      <c r="AH2" s="2"/>
      <c r="AI2" s="2"/>
      <c r="AJ2" s="2"/>
      <c r="AK2" s="2"/>
      <c r="AL2" s="2"/>
    </row>
    <row r="3" spans="1:38" x14ac:dyDescent="0.25">
      <c r="A3" s="54"/>
      <c r="B3" s="59">
        <f ca="1">NSEMMOIS(AE1,AD1)</f>
        <v>1</v>
      </c>
      <c r="C3" s="132">
        <f>Y1-WEEKDAY(Y1,2)+1</f>
        <v>43101</v>
      </c>
      <c r="D3" s="133"/>
      <c r="E3" s="133"/>
      <c r="F3" s="134"/>
      <c r="G3" s="132">
        <f>C3+1</f>
        <v>43102</v>
      </c>
      <c r="H3" s="133"/>
      <c r="I3" s="133"/>
      <c r="J3" s="134"/>
      <c r="K3" s="132">
        <f>G3+1</f>
        <v>43103</v>
      </c>
      <c r="L3" s="133"/>
      <c r="M3" s="133"/>
      <c r="N3" s="134"/>
      <c r="O3" s="132">
        <f>K3+1</f>
        <v>43104</v>
      </c>
      <c r="P3" s="133"/>
      <c r="Q3" s="133"/>
      <c r="R3" s="134"/>
      <c r="S3" s="132">
        <f>O3+1</f>
        <v>43105</v>
      </c>
      <c r="T3" s="133"/>
      <c r="U3" s="133"/>
      <c r="V3" s="134"/>
      <c r="W3" s="132">
        <f>S3+1</f>
        <v>43106</v>
      </c>
      <c r="X3" s="133"/>
      <c r="Y3" s="133"/>
      <c r="Z3" s="134"/>
      <c r="AA3" s="132">
        <f>W3+1</f>
        <v>43107</v>
      </c>
      <c r="AB3" s="133"/>
      <c r="AC3" s="133"/>
      <c r="AD3" s="134"/>
      <c r="AE3" s="2"/>
      <c r="AF3" s="2"/>
      <c r="AG3" s="2"/>
      <c r="AH3" s="2"/>
      <c r="AI3" s="2"/>
      <c r="AJ3" s="2"/>
      <c r="AK3" s="2"/>
      <c r="AL3" s="2"/>
    </row>
    <row r="4" spans="1:38" x14ac:dyDescent="0.25">
      <c r="A4" s="11"/>
      <c r="B4" s="17" t="s">
        <v>8</v>
      </c>
      <c r="C4" s="21">
        <v>0</v>
      </c>
      <c r="D4" s="21">
        <v>0.29166666666666669</v>
      </c>
      <c r="E4" s="22">
        <v>0.58333333333333337</v>
      </c>
      <c r="F4" s="22">
        <v>0.83333333333333337</v>
      </c>
      <c r="G4" s="23">
        <v>0</v>
      </c>
      <c r="H4" s="23">
        <v>0.29166666666666669</v>
      </c>
      <c r="I4" s="24">
        <v>0.58333333333333337</v>
      </c>
      <c r="J4" s="24">
        <v>0.83333333333333337</v>
      </c>
      <c r="K4" s="21">
        <v>0</v>
      </c>
      <c r="L4" s="21">
        <v>0.29166666666666669</v>
      </c>
      <c r="M4" s="22">
        <v>0.58333333333333337</v>
      </c>
      <c r="N4" s="22">
        <v>0.83333333333333337</v>
      </c>
      <c r="O4" s="23">
        <v>0</v>
      </c>
      <c r="P4" s="23">
        <v>0.29166666666666669</v>
      </c>
      <c r="Q4" s="24">
        <v>0.58333333333333337</v>
      </c>
      <c r="R4" s="24">
        <v>0.83333333333333337</v>
      </c>
      <c r="S4" s="21">
        <v>0</v>
      </c>
      <c r="T4" s="21">
        <v>0.29166666666666669</v>
      </c>
      <c r="U4" s="22">
        <v>0.58333333333333337</v>
      </c>
      <c r="V4" s="22">
        <v>0.83333333333333337</v>
      </c>
      <c r="W4" s="23">
        <v>0</v>
      </c>
      <c r="X4" s="23">
        <v>0.29166666666666669</v>
      </c>
      <c r="Y4" s="24">
        <v>0.58333333333333337</v>
      </c>
      <c r="Z4" s="24">
        <v>0.83333333333333337</v>
      </c>
      <c r="AA4" s="21">
        <v>0</v>
      </c>
      <c r="AB4" s="21">
        <v>0.29166666666666669</v>
      </c>
      <c r="AC4" s="22">
        <v>0.58333333333333337</v>
      </c>
      <c r="AD4" s="22">
        <v>0.83333333333333337</v>
      </c>
      <c r="AE4" s="2"/>
      <c r="AF4" s="2"/>
      <c r="AG4" s="2"/>
      <c r="AH4" s="2"/>
      <c r="AI4" s="2"/>
      <c r="AJ4" s="2"/>
      <c r="AK4" s="2"/>
      <c r="AL4" s="2"/>
    </row>
    <row r="5" spans="1:38" x14ac:dyDescent="0.25">
      <c r="A5" s="11"/>
      <c r="B5" s="17" t="s">
        <v>7</v>
      </c>
      <c r="C5" s="22">
        <v>0.29166666666666669</v>
      </c>
      <c r="D5" s="22">
        <v>0.58333333333333337</v>
      </c>
      <c r="E5" s="22">
        <v>0.83333333333333337</v>
      </c>
      <c r="F5" s="22">
        <v>1</v>
      </c>
      <c r="G5" s="24">
        <v>0.29166666666666669</v>
      </c>
      <c r="H5" s="24">
        <v>0.58333333333333337</v>
      </c>
      <c r="I5" s="24">
        <v>0.83333333333333337</v>
      </c>
      <c r="J5" s="24">
        <v>1</v>
      </c>
      <c r="K5" s="22">
        <v>0.29166666666666669</v>
      </c>
      <c r="L5" s="22">
        <v>0.58333333333333337</v>
      </c>
      <c r="M5" s="22">
        <v>0.83333333333333337</v>
      </c>
      <c r="N5" s="22">
        <v>1</v>
      </c>
      <c r="O5" s="24">
        <v>0.29166666666666669</v>
      </c>
      <c r="P5" s="24">
        <v>0.58333333333333337</v>
      </c>
      <c r="Q5" s="24">
        <v>0.83333333333333337</v>
      </c>
      <c r="R5" s="24">
        <v>1</v>
      </c>
      <c r="S5" s="22">
        <v>0.29166666666666669</v>
      </c>
      <c r="T5" s="22">
        <v>0.58333333333333337</v>
      </c>
      <c r="U5" s="22">
        <v>0.83333333333333337</v>
      </c>
      <c r="V5" s="22">
        <v>1</v>
      </c>
      <c r="W5" s="24">
        <v>0.29166666666666669</v>
      </c>
      <c r="X5" s="24">
        <v>0.58333333333333337</v>
      </c>
      <c r="Y5" s="24">
        <v>0.83333333333333337</v>
      </c>
      <c r="Z5" s="24">
        <v>1</v>
      </c>
      <c r="AA5" s="22">
        <v>0.29166666666666669</v>
      </c>
      <c r="AB5" s="22">
        <v>0.58333333333333337</v>
      </c>
      <c r="AC5" s="22">
        <v>0.83333333333333337</v>
      </c>
      <c r="AD5" s="22">
        <v>1</v>
      </c>
      <c r="AE5" s="2"/>
      <c r="AF5" s="2"/>
      <c r="AG5" s="2"/>
      <c r="AH5" s="2"/>
      <c r="AI5" s="2"/>
      <c r="AJ5" s="2"/>
      <c r="AK5" s="2"/>
      <c r="AL5" s="2"/>
    </row>
    <row r="6" spans="1:38" x14ac:dyDescent="0.25">
      <c r="A6" s="25"/>
      <c r="B6" s="50" t="s">
        <v>44</v>
      </c>
      <c r="C6" s="51" t="s">
        <v>25</v>
      </c>
      <c r="D6" s="51"/>
      <c r="E6" s="51"/>
      <c r="F6" s="51"/>
      <c r="G6" s="50"/>
      <c r="H6" s="50"/>
      <c r="I6" s="50"/>
      <c r="J6" s="50"/>
      <c r="K6" s="52"/>
      <c r="L6" s="52"/>
      <c r="M6" s="52" t="s">
        <v>25</v>
      </c>
      <c r="N6" s="52"/>
      <c r="O6" s="50"/>
      <c r="P6" s="50" t="s">
        <v>25</v>
      </c>
      <c r="Q6" s="50"/>
      <c r="R6" s="50" t="s">
        <v>25</v>
      </c>
      <c r="S6" s="52" t="s">
        <v>25</v>
      </c>
      <c r="T6" s="52"/>
      <c r="U6" s="52"/>
      <c r="V6" s="52"/>
      <c r="W6" s="50"/>
      <c r="X6" s="50"/>
      <c r="Y6" s="50"/>
      <c r="Z6" s="50"/>
      <c r="AA6" s="52"/>
      <c r="AB6" s="52"/>
      <c r="AC6" s="52" t="s">
        <v>25</v>
      </c>
      <c r="AD6" s="52"/>
      <c r="AE6" s="2"/>
      <c r="AF6" s="2"/>
      <c r="AG6" s="2"/>
      <c r="AH6" s="2"/>
      <c r="AI6" s="2"/>
      <c r="AJ6" s="2"/>
      <c r="AK6" s="2"/>
    </row>
    <row r="7" spans="1:38" x14ac:dyDescent="0.25">
      <c r="A7" s="25"/>
      <c r="B7" s="50" t="s">
        <v>45</v>
      </c>
      <c r="C7" s="36" t="s">
        <v>25</v>
      </c>
      <c r="D7" s="36"/>
      <c r="E7" s="36"/>
      <c r="F7" s="37"/>
      <c r="G7" s="35"/>
      <c r="H7" s="35"/>
      <c r="I7" s="35"/>
      <c r="J7" s="35"/>
      <c r="K7" s="38"/>
      <c r="L7" s="38"/>
      <c r="M7" s="38" t="s">
        <v>25</v>
      </c>
      <c r="N7" s="38"/>
      <c r="O7" s="35"/>
      <c r="P7" s="35" t="s">
        <v>25</v>
      </c>
      <c r="Q7" s="35"/>
      <c r="R7" s="35" t="s">
        <v>25</v>
      </c>
      <c r="S7" s="38" t="s">
        <v>25</v>
      </c>
      <c r="T7" s="38"/>
      <c r="U7" s="38"/>
      <c r="V7" s="38"/>
      <c r="W7" s="35"/>
      <c r="X7" s="35"/>
      <c r="Y7" s="35"/>
      <c r="Z7" s="35"/>
      <c r="AA7" s="38"/>
      <c r="AB7" s="38"/>
      <c r="AC7" s="38" t="s">
        <v>25</v>
      </c>
      <c r="AD7" s="38"/>
      <c r="AE7" s="2"/>
      <c r="AF7" s="2"/>
      <c r="AG7" s="2"/>
      <c r="AH7" s="2"/>
      <c r="AI7" s="2"/>
      <c r="AJ7" s="2"/>
      <c r="AK7" s="2"/>
    </row>
    <row r="8" spans="1:38" x14ac:dyDescent="0.25">
      <c r="A8" s="25"/>
      <c r="B8" s="50" t="s">
        <v>71</v>
      </c>
      <c r="C8" s="51"/>
      <c r="D8" s="51" t="s">
        <v>25</v>
      </c>
      <c r="E8" s="51"/>
      <c r="F8" s="51" t="s">
        <v>25</v>
      </c>
      <c r="G8" s="50" t="s">
        <v>25</v>
      </c>
      <c r="H8" s="50"/>
      <c r="I8" s="50"/>
      <c r="J8" s="50"/>
      <c r="K8" s="52"/>
      <c r="L8" s="52"/>
      <c r="M8" s="52"/>
      <c r="N8" s="52"/>
      <c r="O8" s="50"/>
      <c r="P8" s="50"/>
      <c r="Q8" s="50" t="s">
        <v>25</v>
      </c>
      <c r="R8" s="50"/>
      <c r="S8" s="52"/>
      <c r="T8" s="52" t="s">
        <v>25</v>
      </c>
      <c r="U8" s="52"/>
      <c r="V8" s="52" t="s">
        <v>25</v>
      </c>
      <c r="W8" s="50" t="s">
        <v>25</v>
      </c>
      <c r="X8" s="50"/>
      <c r="Y8" s="50"/>
      <c r="Z8" s="50"/>
      <c r="AA8" s="52"/>
      <c r="AB8" s="52"/>
      <c r="AC8" s="52"/>
      <c r="AD8" s="52"/>
      <c r="AE8" s="2"/>
      <c r="AF8" s="2"/>
      <c r="AG8" s="2"/>
      <c r="AH8" s="2"/>
      <c r="AI8" s="2"/>
      <c r="AJ8" s="2"/>
      <c r="AK8" s="2"/>
    </row>
    <row r="9" spans="1:38" x14ac:dyDescent="0.25">
      <c r="A9" s="25"/>
      <c r="B9" s="50" t="s">
        <v>46</v>
      </c>
      <c r="C9" s="36"/>
      <c r="D9" s="36" t="s">
        <v>25</v>
      </c>
      <c r="E9" s="36"/>
      <c r="F9" s="37" t="s">
        <v>25</v>
      </c>
      <c r="G9" s="35" t="s">
        <v>25</v>
      </c>
      <c r="H9" s="35"/>
      <c r="I9" s="35"/>
      <c r="J9" s="35"/>
      <c r="K9" s="38"/>
      <c r="L9" s="38"/>
      <c r="M9" s="38"/>
      <c r="N9" s="38"/>
      <c r="O9" s="35"/>
      <c r="P9" s="35"/>
      <c r="Q9" s="35" t="s">
        <v>25</v>
      </c>
      <c r="R9" s="35"/>
      <c r="S9" s="38"/>
      <c r="T9" s="38" t="s">
        <v>25</v>
      </c>
      <c r="U9" s="38"/>
      <c r="V9" s="38" t="s">
        <v>25</v>
      </c>
      <c r="W9" s="35" t="s">
        <v>25</v>
      </c>
      <c r="X9" s="35"/>
      <c r="Y9" s="35"/>
      <c r="Z9" s="35"/>
      <c r="AA9" s="38"/>
      <c r="AB9" s="38"/>
      <c r="AC9" s="38"/>
      <c r="AD9" s="38"/>
      <c r="AE9" s="2"/>
      <c r="AF9" s="2"/>
      <c r="AG9" s="2"/>
      <c r="AH9" s="2"/>
      <c r="AI9" s="2"/>
      <c r="AJ9" s="2"/>
      <c r="AK9" s="2"/>
    </row>
    <row r="10" spans="1:38" x14ac:dyDescent="0.25">
      <c r="A10" s="25"/>
      <c r="B10" s="50" t="s">
        <v>47</v>
      </c>
      <c r="C10" s="51"/>
      <c r="D10" s="51"/>
      <c r="E10" s="51" t="s">
        <v>25</v>
      </c>
      <c r="F10" s="51"/>
      <c r="G10" s="50"/>
      <c r="H10" s="50" t="s">
        <v>25</v>
      </c>
      <c r="I10" s="50"/>
      <c r="J10" s="50" t="s">
        <v>25</v>
      </c>
      <c r="K10" s="52" t="s">
        <v>25</v>
      </c>
      <c r="L10" s="52"/>
      <c r="M10" s="52"/>
      <c r="N10" s="52"/>
      <c r="O10" s="50"/>
      <c r="P10" s="50"/>
      <c r="Q10" s="50"/>
      <c r="R10" s="50"/>
      <c r="S10" s="52"/>
      <c r="T10" s="52"/>
      <c r="U10" s="52" t="s">
        <v>25</v>
      </c>
      <c r="V10" s="52"/>
      <c r="W10" s="50"/>
      <c r="X10" s="50" t="s">
        <v>25</v>
      </c>
      <c r="Y10" s="50"/>
      <c r="Z10" s="50" t="s">
        <v>25</v>
      </c>
      <c r="AA10" s="52" t="s">
        <v>25</v>
      </c>
      <c r="AB10" s="52"/>
      <c r="AC10" s="52"/>
      <c r="AD10" s="52"/>
      <c r="AE10" s="2"/>
      <c r="AF10" s="2"/>
      <c r="AG10" s="2"/>
      <c r="AH10" s="2"/>
      <c r="AI10" s="2"/>
      <c r="AJ10" s="2"/>
      <c r="AK10" s="2"/>
    </row>
    <row r="11" spans="1:38" x14ac:dyDescent="0.25">
      <c r="A11" s="25"/>
      <c r="B11" s="50" t="s">
        <v>48</v>
      </c>
      <c r="C11" s="36"/>
      <c r="D11" s="36"/>
      <c r="E11" s="36" t="s">
        <v>25</v>
      </c>
      <c r="F11" s="37"/>
      <c r="G11" s="35"/>
      <c r="H11" s="35" t="s">
        <v>25</v>
      </c>
      <c r="I11" s="35"/>
      <c r="J11" s="35" t="s">
        <v>25</v>
      </c>
      <c r="K11" s="38" t="s">
        <v>25</v>
      </c>
      <c r="L11" s="38"/>
      <c r="M11" s="38"/>
      <c r="N11" s="38"/>
      <c r="O11" s="35"/>
      <c r="P11" s="35"/>
      <c r="Q11" s="35"/>
      <c r="R11" s="35"/>
      <c r="S11" s="38"/>
      <c r="T11" s="38"/>
      <c r="U11" s="38" t="s">
        <v>25</v>
      </c>
      <c r="V11" s="38"/>
      <c r="W11" s="35"/>
      <c r="X11" s="35" t="s">
        <v>25</v>
      </c>
      <c r="Y11" s="35"/>
      <c r="Z11" s="35" t="s">
        <v>25</v>
      </c>
      <c r="AA11" s="38" t="s">
        <v>25</v>
      </c>
      <c r="AB11" s="38"/>
      <c r="AC11" s="38"/>
      <c r="AD11" s="38"/>
      <c r="AE11" s="2"/>
      <c r="AF11" s="2"/>
      <c r="AG11" s="2"/>
      <c r="AH11" s="2"/>
      <c r="AI11" s="2"/>
      <c r="AJ11" s="2"/>
      <c r="AK11" s="2"/>
    </row>
    <row r="12" spans="1:38" x14ac:dyDescent="0.25">
      <c r="A12" s="25"/>
      <c r="B12" s="50" t="s">
        <v>49</v>
      </c>
      <c r="C12" s="51"/>
      <c r="D12" s="51"/>
      <c r="E12" s="51"/>
      <c r="F12" s="51"/>
      <c r="G12" s="50"/>
      <c r="H12" s="50"/>
      <c r="I12" s="50" t="s">
        <v>25</v>
      </c>
      <c r="J12" s="50"/>
      <c r="K12" s="52"/>
      <c r="L12" s="52" t="s">
        <v>25</v>
      </c>
      <c r="M12" s="52"/>
      <c r="N12" s="52" t="s">
        <v>25</v>
      </c>
      <c r="O12" s="50" t="s">
        <v>25</v>
      </c>
      <c r="P12" s="50"/>
      <c r="Q12" s="50"/>
      <c r="R12" s="50"/>
      <c r="S12" s="52"/>
      <c r="T12" s="52"/>
      <c r="U12" s="52"/>
      <c r="V12" s="52"/>
      <c r="W12" s="50"/>
      <c r="X12" s="50"/>
      <c r="Y12" s="50" t="s">
        <v>25</v>
      </c>
      <c r="Z12" s="50"/>
      <c r="AA12" s="52"/>
      <c r="AB12" s="52" t="s">
        <v>25</v>
      </c>
      <c r="AC12" s="52"/>
      <c r="AD12" s="52" t="s">
        <v>25</v>
      </c>
      <c r="AE12" s="2"/>
      <c r="AF12" s="2"/>
      <c r="AG12" s="2"/>
      <c r="AH12" s="2"/>
      <c r="AI12" s="2"/>
      <c r="AJ12" s="2"/>
      <c r="AK12" s="2"/>
    </row>
    <row r="13" spans="1:38" x14ac:dyDescent="0.25">
      <c r="A13" s="25"/>
      <c r="B13" s="50" t="s">
        <v>72</v>
      </c>
      <c r="C13" s="36"/>
      <c r="D13" s="36"/>
      <c r="E13" s="36"/>
      <c r="F13" s="37"/>
      <c r="G13" s="35"/>
      <c r="H13" s="35"/>
      <c r="I13" s="35" t="s">
        <v>25</v>
      </c>
      <c r="J13" s="35"/>
      <c r="K13" s="38"/>
      <c r="L13" s="38" t="s">
        <v>25</v>
      </c>
      <c r="M13" s="38"/>
      <c r="N13" s="38" t="s">
        <v>25</v>
      </c>
      <c r="O13" s="35" t="s">
        <v>25</v>
      </c>
      <c r="P13" s="35"/>
      <c r="Q13" s="35"/>
      <c r="R13" s="35"/>
      <c r="S13" s="38"/>
      <c r="T13" s="38"/>
      <c r="U13" s="38"/>
      <c r="V13" s="38"/>
      <c r="W13" s="35"/>
      <c r="X13" s="35"/>
      <c r="Y13" s="35" t="s">
        <v>25</v>
      </c>
      <c r="Z13" s="35"/>
      <c r="AA13" s="38"/>
      <c r="AB13" s="38" t="s">
        <v>25</v>
      </c>
      <c r="AC13" s="38"/>
      <c r="AD13" s="38" t="s">
        <v>25</v>
      </c>
      <c r="AE13" s="2"/>
      <c r="AF13" s="2"/>
      <c r="AG13" s="2"/>
      <c r="AH13" s="2"/>
      <c r="AI13" s="2"/>
      <c r="AJ13" s="2"/>
      <c r="AK13" s="2"/>
      <c r="AL13" s="2"/>
    </row>
    <row r="14" spans="1:38" x14ac:dyDescent="0.25">
      <c r="A14" s="11"/>
      <c r="B14" s="50"/>
      <c r="C14" s="36"/>
      <c r="D14" s="36"/>
      <c r="E14" s="36"/>
      <c r="F14" s="37"/>
      <c r="G14" s="35"/>
      <c r="H14" s="35"/>
      <c r="I14" s="35"/>
      <c r="J14" s="35"/>
      <c r="K14" s="38"/>
      <c r="L14" s="38"/>
      <c r="M14" s="38"/>
      <c r="N14" s="38"/>
      <c r="O14" s="35"/>
      <c r="P14" s="35"/>
      <c r="Q14" s="35"/>
      <c r="R14" s="35"/>
      <c r="S14" s="38"/>
      <c r="T14" s="38"/>
      <c r="U14" s="38"/>
      <c r="V14" s="38"/>
      <c r="W14" s="35"/>
      <c r="X14" s="35"/>
      <c r="Y14" s="35"/>
      <c r="Z14" s="35"/>
      <c r="AA14" s="38"/>
      <c r="AB14" s="38"/>
      <c r="AC14" s="38"/>
      <c r="AD14" s="38"/>
      <c r="AE14" s="2"/>
      <c r="AF14" s="2"/>
      <c r="AG14" s="2"/>
      <c r="AH14" s="2"/>
      <c r="AI14" s="2"/>
      <c r="AJ14" s="2"/>
      <c r="AK14" s="2"/>
      <c r="AL14" s="2"/>
    </row>
    <row r="15" spans="1:38" ht="23.25" x14ac:dyDescent="0.35">
      <c r="A15" s="11"/>
      <c r="B15" s="18"/>
      <c r="C15" s="2"/>
      <c r="D15" s="2"/>
      <c r="E15" s="2"/>
      <c r="F15" s="2"/>
      <c r="G15" s="15"/>
      <c r="H15" s="16"/>
      <c r="I15" s="16"/>
      <c r="J15" s="16"/>
      <c r="K15" s="16"/>
      <c r="L15" s="16"/>
      <c r="M15" s="16"/>
      <c r="N15" s="16" t="str">
        <f>"Semaine du "&amp;TEXT(C16,"jj/mm")&amp;" au "&amp;TEXT(C16+6,"jj/mm aaaa")</f>
        <v>Semaine du 08/01 au 14/01 2018</v>
      </c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2"/>
      <c r="AF15" s="2"/>
      <c r="AG15" s="2"/>
      <c r="AH15" s="2"/>
      <c r="AI15" s="2"/>
      <c r="AJ15" s="2"/>
      <c r="AK15" s="2"/>
      <c r="AL15" s="2"/>
    </row>
    <row r="16" spans="1:38" x14ac:dyDescent="0.25">
      <c r="A16" s="54"/>
      <c r="B16" s="59">
        <f ca="1">B3+1</f>
        <v>2</v>
      </c>
      <c r="C16" s="132">
        <f>C3+7</f>
        <v>43108</v>
      </c>
      <c r="D16" s="133"/>
      <c r="E16" s="133"/>
      <c r="F16" s="134"/>
      <c r="G16" s="132">
        <f>C16+1</f>
        <v>43109</v>
      </c>
      <c r="H16" s="133"/>
      <c r="I16" s="133"/>
      <c r="J16" s="134"/>
      <c r="K16" s="132">
        <f>G16+1</f>
        <v>43110</v>
      </c>
      <c r="L16" s="133"/>
      <c r="M16" s="133"/>
      <c r="N16" s="134"/>
      <c r="O16" s="132">
        <f>K16+1</f>
        <v>43111</v>
      </c>
      <c r="P16" s="133"/>
      <c r="Q16" s="133"/>
      <c r="R16" s="134"/>
      <c r="S16" s="132">
        <f>O16+1</f>
        <v>43112</v>
      </c>
      <c r="T16" s="133"/>
      <c r="U16" s="133"/>
      <c r="V16" s="134"/>
      <c r="W16" s="132">
        <f>S16+1</f>
        <v>43113</v>
      </c>
      <c r="X16" s="133"/>
      <c r="Y16" s="133"/>
      <c r="Z16" s="134"/>
      <c r="AA16" s="132">
        <f>W16+1</f>
        <v>43114</v>
      </c>
      <c r="AB16" s="133"/>
      <c r="AC16" s="133"/>
      <c r="AD16" s="134"/>
      <c r="AE16" s="2"/>
      <c r="AF16" s="2"/>
      <c r="AG16" s="2"/>
      <c r="AH16" s="2"/>
      <c r="AI16" s="2"/>
      <c r="AJ16" s="2"/>
      <c r="AK16" s="2"/>
      <c r="AL16" s="2"/>
    </row>
    <row r="17" spans="1:38" x14ac:dyDescent="0.25">
      <c r="A17" s="11"/>
      <c r="B17" s="17" t="s">
        <v>8</v>
      </c>
      <c r="C17" s="23">
        <v>0</v>
      </c>
      <c r="D17" s="23">
        <v>0.29166666666666669</v>
      </c>
      <c r="E17" s="24">
        <v>0.58333333333333337</v>
      </c>
      <c r="F17" s="24">
        <v>0.83333333333333337</v>
      </c>
      <c r="G17" s="21">
        <v>0</v>
      </c>
      <c r="H17" s="21">
        <v>0.29166666666666669</v>
      </c>
      <c r="I17" s="22">
        <v>0.58333333333333337</v>
      </c>
      <c r="J17" s="22">
        <v>0.83333333333333337</v>
      </c>
      <c r="K17" s="23">
        <v>0</v>
      </c>
      <c r="L17" s="23">
        <v>0.29166666666666669</v>
      </c>
      <c r="M17" s="24">
        <v>0.58333333333333337</v>
      </c>
      <c r="N17" s="24">
        <v>0.83333333333333337</v>
      </c>
      <c r="O17" s="21">
        <v>0</v>
      </c>
      <c r="P17" s="21">
        <v>0.29166666666666669</v>
      </c>
      <c r="Q17" s="22">
        <v>0.58333333333333337</v>
      </c>
      <c r="R17" s="22">
        <v>0.83333333333333337</v>
      </c>
      <c r="S17" s="23">
        <v>0</v>
      </c>
      <c r="T17" s="23">
        <v>0.29166666666666669</v>
      </c>
      <c r="U17" s="24">
        <v>0.58333333333333337</v>
      </c>
      <c r="V17" s="24">
        <v>0.83333333333333337</v>
      </c>
      <c r="W17" s="21">
        <v>0</v>
      </c>
      <c r="X17" s="21">
        <v>0.29166666666666669</v>
      </c>
      <c r="Y17" s="22">
        <v>0.58333333333333337</v>
      </c>
      <c r="Z17" s="22">
        <v>0.83333333333333337</v>
      </c>
      <c r="AA17" s="23">
        <v>0</v>
      </c>
      <c r="AB17" s="23">
        <v>0.29166666666666669</v>
      </c>
      <c r="AC17" s="24">
        <v>0.58333333333333337</v>
      </c>
      <c r="AD17" s="24">
        <v>0.83333333333333337</v>
      </c>
      <c r="AE17" s="2"/>
      <c r="AF17" s="2"/>
      <c r="AG17" s="2"/>
      <c r="AH17" s="2"/>
      <c r="AI17" s="2"/>
      <c r="AJ17" s="2"/>
      <c r="AK17" s="2"/>
      <c r="AL17" s="2"/>
    </row>
    <row r="18" spans="1:38" x14ac:dyDescent="0.25">
      <c r="A18" s="11"/>
      <c r="B18" s="17" t="s">
        <v>7</v>
      </c>
      <c r="C18" s="24">
        <v>0.29166666666666669</v>
      </c>
      <c r="D18" s="24">
        <v>0.58333333333333337</v>
      </c>
      <c r="E18" s="24">
        <v>0.83333333333333337</v>
      </c>
      <c r="F18" s="24">
        <v>1</v>
      </c>
      <c r="G18" s="22">
        <v>0.29166666666666669</v>
      </c>
      <c r="H18" s="22">
        <v>0.58333333333333337</v>
      </c>
      <c r="I18" s="22">
        <v>0.83333333333333337</v>
      </c>
      <c r="J18" s="22">
        <v>1</v>
      </c>
      <c r="K18" s="24">
        <v>0.29166666666666669</v>
      </c>
      <c r="L18" s="24">
        <v>0.58333333333333337</v>
      </c>
      <c r="M18" s="24">
        <v>0.83333333333333337</v>
      </c>
      <c r="N18" s="24">
        <v>1</v>
      </c>
      <c r="O18" s="22">
        <v>0.29166666666666669</v>
      </c>
      <c r="P18" s="22">
        <v>0.58333333333333337</v>
      </c>
      <c r="Q18" s="22">
        <v>0.83333333333333337</v>
      </c>
      <c r="R18" s="22">
        <v>1</v>
      </c>
      <c r="S18" s="24">
        <v>0.29166666666666669</v>
      </c>
      <c r="T18" s="24">
        <v>0.58333333333333337</v>
      </c>
      <c r="U18" s="24">
        <v>0.83333333333333337</v>
      </c>
      <c r="V18" s="24">
        <v>1</v>
      </c>
      <c r="W18" s="22">
        <v>0.29166666666666669</v>
      </c>
      <c r="X18" s="22">
        <v>0.58333333333333337</v>
      </c>
      <c r="Y18" s="22">
        <v>0.83333333333333337</v>
      </c>
      <c r="Z18" s="22">
        <v>1</v>
      </c>
      <c r="AA18" s="24">
        <v>0.29166666666666669</v>
      </c>
      <c r="AB18" s="24">
        <v>0.58333333333333337</v>
      </c>
      <c r="AC18" s="24">
        <v>0.83333333333333337</v>
      </c>
      <c r="AD18" s="24">
        <v>1</v>
      </c>
      <c r="AE18" s="2"/>
      <c r="AF18" s="2"/>
      <c r="AG18" s="2"/>
      <c r="AH18" s="2"/>
      <c r="AI18" s="2"/>
      <c r="AJ18" s="2"/>
      <c r="AK18" s="2"/>
      <c r="AL18" s="2"/>
    </row>
    <row r="19" spans="1:38" x14ac:dyDescent="0.25">
      <c r="A19" s="11"/>
      <c r="B19" s="50" t="s">
        <v>44</v>
      </c>
      <c r="C19" s="46"/>
      <c r="D19" s="46" t="s">
        <v>25</v>
      </c>
      <c r="E19" s="46"/>
      <c r="F19" s="47" t="s">
        <v>25</v>
      </c>
      <c r="G19" s="45" t="s">
        <v>25</v>
      </c>
      <c r="H19" s="45"/>
      <c r="I19" s="45"/>
      <c r="J19" s="45"/>
      <c r="K19" s="48"/>
      <c r="L19" s="48"/>
      <c r="M19" s="48"/>
      <c r="N19" s="48"/>
      <c r="O19" s="45"/>
      <c r="P19" s="45"/>
      <c r="Q19" s="45" t="s">
        <v>25</v>
      </c>
      <c r="R19" s="45"/>
      <c r="S19" s="48"/>
      <c r="T19" s="48" t="s">
        <v>25</v>
      </c>
      <c r="U19" s="48"/>
      <c r="V19" s="48" t="s">
        <v>25</v>
      </c>
      <c r="W19" s="45" t="s">
        <v>25</v>
      </c>
      <c r="X19" s="45"/>
      <c r="Y19" s="45"/>
      <c r="Z19" s="45"/>
      <c r="AA19" s="48"/>
      <c r="AB19" s="48"/>
      <c r="AC19" s="48"/>
      <c r="AD19" s="49"/>
      <c r="AE19" s="2"/>
      <c r="AF19" s="2"/>
      <c r="AG19" s="2"/>
      <c r="AH19" s="2"/>
      <c r="AI19" s="2"/>
      <c r="AJ19" s="2"/>
      <c r="AK19" s="2"/>
      <c r="AL19" s="2"/>
    </row>
    <row r="20" spans="1:38" x14ac:dyDescent="0.25">
      <c r="A20" s="11"/>
      <c r="B20" s="50" t="s">
        <v>45</v>
      </c>
      <c r="C20" s="44"/>
      <c r="D20" s="44" t="s">
        <v>25</v>
      </c>
      <c r="E20" s="44"/>
      <c r="F20" s="44" t="s">
        <v>25</v>
      </c>
      <c r="G20" s="28" t="s">
        <v>25</v>
      </c>
      <c r="H20" s="28"/>
      <c r="I20" s="28"/>
      <c r="J20" s="28"/>
      <c r="K20" s="33"/>
      <c r="L20" s="33"/>
      <c r="M20" s="33"/>
      <c r="N20" s="33"/>
      <c r="O20" s="28"/>
      <c r="P20" s="28"/>
      <c r="Q20" s="28" t="s">
        <v>25</v>
      </c>
      <c r="R20" s="28"/>
      <c r="S20" s="33"/>
      <c r="T20" s="33" t="s">
        <v>25</v>
      </c>
      <c r="U20" s="33"/>
      <c r="V20" s="33" t="s">
        <v>25</v>
      </c>
      <c r="W20" s="28" t="s">
        <v>25</v>
      </c>
      <c r="X20" s="28"/>
      <c r="Y20" s="28"/>
      <c r="Z20" s="28"/>
      <c r="AA20" s="33"/>
      <c r="AB20" s="33"/>
      <c r="AC20" s="33"/>
      <c r="AD20" s="34"/>
      <c r="AE20" s="2"/>
      <c r="AF20" s="2"/>
      <c r="AG20" s="2"/>
      <c r="AH20" s="2"/>
      <c r="AI20" s="2"/>
      <c r="AJ20" s="2"/>
      <c r="AK20" s="2"/>
    </row>
    <row r="21" spans="1:38" x14ac:dyDescent="0.25">
      <c r="A21" s="11"/>
      <c r="B21" s="50" t="s">
        <v>71</v>
      </c>
      <c r="C21" s="46"/>
      <c r="D21" s="46"/>
      <c r="E21" s="46" t="s">
        <v>25</v>
      </c>
      <c r="F21" s="47"/>
      <c r="G21" s="45"/>
      <c r="H21" s="45" t="s">
        <v>25</v>
      </c>
      <c r="I21" s="45"/>
      <c r="J21" s="45" t="s">
        <v>25</v>
      </c>
      <c r="K21" s="48" t="s">
        <v>25</v>
      </c>
      <c r="L21" s="48"/>
      <c r="M21" s="48"/>
      <c r="N21" s="48"/>
      <c r="O21" s="45"/>
      <c r="P21" s="45"/>
      <c r="Q21" s="45"/>
      <c r="R21" s="45"/>
      <c r="S21" s="48"/>
      <c r="T21" s="48"/>
      <c r="U21" s="48" t="s">
        <v>25</v>
      </c>
      <c r="V21" s="48"/>
      <c r="W21" s="45"/>
      <c r="X21" s="45" t="s">
        <v>25</v>
      </c>
      <c r="Y21" s="45"/>
      <c r="Z21" s="45" t="s">
        <v>25</v>
      </c>
      <c r="AA21" s="48" t="s">
        <v>25</v>
      </c>
      <c r="AB21" s="48"/>
      <c r="AC21" s="48"/>
      <c r="AD21" s="49"/>
      <c r="AE21" s="2"/>
      <c r="AF21" s="2"/>
      <c r="AG21" s="2"/>
      <c r="AH21" s="2"/>
      <c r="AI21" s="2"/>
      <c r="AJ21" s="2"/>
      <c r="AK21" s="2"/>
    </row>
    <row r="22" spans="1:38" x14ac:dyDescent="0.25">
      <c r="A22" s="11"/>
      <c r="B22" s="50" t="s">
        <v>46</v>
      </c>
      <c r="C22" s="44"/>
      <c r="D22" s="44"/>
      <c r="E22" s="44" t="s">
        <v>25</v>
      </c>
      <c r="F22" s="44"/>
      <c r="G22" s="28"/>
      <c r="H22" s="28" t="s">
        <v>25</v>
      </c>
      <c r="I22" s="28"/>
      <c r="J22" s="28" t="s">
        <v>25</v>
      </c>
      <c r="K22" s="33" t="s">
        <v>25</v>
      </c>
      <c r="L22" s="33"/>
      <c r="M22" s="33"/>
      <c r="N22" s="33"/>
      <c r="O22" s="28"/>
      <c r="P22" s="28"/>
      <c r="Q22" s="28"/>
      <c r="R22" s="28"/>
      <c r="S22" s="33"/>
      <c r="T22" s="33"/>
      <c r="U22" s="33" t="s">
        <v>25</v>
      </c>
      <c r="V22" s="33"/>
      <c r="W22" s="28"/>
      <c r="X22" s="28" t="s">
        <v>25</v>
      </c>
      <c r="Y22" s="28"/>
      <c r="Z22" s="28" t="s">
        <v>25</v>
      </c>
      <c r="AA22" s="33" t="s">
        <v>25</v>
      </c>
      <c r="AB22" s="33"/>
      <c r="AC22" s="33"/>
      <c r="AD22" s="34"/>
      <c r="AE22" s="2"/>
      <c r="AF22" s="2"/>
      <c r="AG22" s="2"/>
      <c r="AH22" s="2"/>
      <c r="AI22" s="2"/>
      <c r="AJ22" s="2"/>
      <c r="AK22" s="2"/>
    </row>
    <row r="23" spans="1:38" x14ac:dyDescent="0.25">
      <c r="A23" s="11"/>
      <c r="B23" s="50" t="s">
        <v>47</v>
      </c>
      <c r="C23" s="46"/>
      <c r="D23" s="46"/>
      <c r="E23" s="46"/>
      <c r="F23" s="47"/>
      <c r="G23" s="45"/>
      <c r="H23" s="45"/>
      <c r="I23" s="45" t="s">
        <v>25</v>
      </c>
      <c r="J23" s="45"/>
      <c r="K23" s="48"/>
      <c r="L23" s="48" t="s">
        <v>25</v>
      </c>
      <c r="M23" s="48"/>
      <c r="N23" s="48" t="s">
        <v>25</v>
      </c>
      <c r="O23" s="45" t="s">
        <v>25</v>
      </c>
      <c r="P23" s="45"/>
      <c r="Q23" s="45"/>
      <c r="R23" s="45"/>
      <c r="S23" s="48"/>
      <c r="T23" s="48"/>
      <c r="U23" s="48"/>
      <c r="V23" s="48"/>
      <c r="W23" s="45"/>
      <c r="X23" s="45"/>
      <c r="Y23" s="45" t="s">
        <v>25</v>
      </c>
      <c r="Z23" s="45"/>
      <c r="AA23" s="48"/>
      <c r="AB23" s="48" t="s">
        <v>25</v>
      </c>
      <c r="AC23" s="48"/>
      <c r="AD23" s="49" t="s">
        <v>25</v>
      </c>
      <c r="AE23" s="2"/>
      <c r="AF23" s="2"/>
      <c r="AG23" s="2"/>
      <c r="AH23" s="2"/>
      <c r="AI23" s="2"/>
      <c r="AJ23" s="2"/>
      <c r="AK23" s="2"/>
    </row>
    <row r="24" spans="1:38" x14ac:dyDescent="0.25">
      <c r="A24" s="11"/>
      <c r="B24" s="50" t="s">
        <v>48</v>
      </c>
      <c r="C24" s="44"/>
      <c r="D24" s="44"/>
      <c r="E24" s="44"/>
      <c r="F24" s="44"/>
      <c r="G24" s="28"/>
      <c r="H24" s="28"/>
      <c r="I24" s="28" t="s">
        <v>25</v>
      </c>
      <c r="J24" s="28"/>
      <c r="K24" s="33"/>
      <c r="L24" s="33" t="s">
        <v>25</v>
      </c>
      <c r="M24" s="33"/>
      <c r="N24" s="33" t="s">
        <v>25</v>
      </c>
      <c r="O24" s="28" t="s">
        <v>25</v>
      </c>
      <c r="P24" s="28"/>
      <c r="Q24" s="28"/>
      <c r="R24" s="28"/>
      <c r="S24" s="33"/>
      <c r="T24" s="33"/>
      <c r="U24" s="33"/>
      <c r="V24" s="33"/>
      <c r="W24" s="28"/>
      <c r="X24" s="28"/>
      <c r="Y24" s="28" t="s">
        <v>25</v>
      </c>
      <c r="Z24" s="28"/>
      <c r="AA24" s="33"/>
      <c r="AB24" s="33" t="s">
        <v>25</v>
      </c>
      <c r="AC24" s="33"/>
      <c r="AD24" s="34" t="s">
        <v>25</v>
      </c>
      <c r="AE24" s="2"/>
      <c r="AF24" s="2"/>
      <c r="AG24" s="2"/>
      <c r="AH24" s="2"/>
      <c r="AI24" s="2"/>
      <c r="AJ24" s="2"/>
      <c r="AK24" s="2"/>
    </row>
    <row r="25" spans="1:38" x14ac:dyDescent="0.25">
      <c r="A25" s="11"/>
      <c r="B25" s="50" t="s">
        <v>49</v>
      </c>
      <c r="C25" s="46" t="s">
        <v>25</v>
      </c>
      <c r="D25" s="46"/>
      <c r="E25" s="46"/>
      <c r="F25" s="47"/>
      <c r="G25" s="45"/>
      <c r="H25" s="45"/>
      <c r="I25" s="45"/>
      <c r="J25" s="45"/>
      <c r="K25" s="48"/>
      <c r="L25" s="48"/>
      <c r="M25" s="48" t="s">
        <v>25</v>
      </c>
      <c r="N25" s="48"/>
      <c r="O25" s="45"/>
      <c r="P25" s="45" t="s">
        <v>25</v>
      </c>
      <c r="Q25" s="45"/>
      <c r="R25" s="45" t="s">
        <v>25</v>
      </c>
      <c r="S25" s="48" t="s">
        <v>25</v>
      </c>
      <c r="T25" s="48"/>
      <c r="U25" s="48"/>
      <c r="V25" s="48"/>
      <c r="W25" s="45"/>
      <c r="X25" s="45"/>
      <c r="Y25" s="45"/>
      <c r="Z25" s="45"/>
      <c r="AA25" s="48"/>
      <c r="AB25" s="48"/>
      <c r="AC25" s="48" t="s">
        <v>25</v>
      </c>
      <c r="AD25" s="49"/>
      <c r="AE25" s="2"/>
      <c r="AF25" s="2"/>
      <c r="AG25" s="2"/>
      <c r="AH25" s="2"/>
      <c r="AI25" s="2"/>
      <c r="AJ25" s="2"/>
      <c r="AK25" s="2"/>
    </row>
    <row r="26" spans="1:38" x14ac:dyDescent="0.25">
      <c r="A26" s="11"/>
      <c r="B26" s="50" t="s">
        <v>72</v>
      </c>
      <c r="C26" s="44" t="s">
        <v>25</v>
      </c>
      <c r="D26" s="44"/>
      <c r="E26" s="44"/>
      <c r="F26" s="44"/>
      <c r="G26" s="28"/>
      <c r="H26" s="28"/>
      <c r="I26" s="28"/>
      <c r="J26" s="28"/>
      <c r="K26" s="33"/>
      <c r="L26" s="33"/>
      <c r="M26" s="33" t="s">
        <v>25</v>
      </c>
      <c r="N26" s="33"/>
      <c r="O26" s="28"/>
      <c r="P26" s="28" t="s">
        <v>25</v>
      </c>
      <c r="Q26" s="28"/>
      <c r="R26" s="28" t="s">
        <v>25</v>
      </c>
      <c r="S26" s="33" t="s">
        <v>25</v>
      </c>
      <c r="T26" s="33"/>
      <c r="U26" s="33"/>
      <c r="V26" s="33"/>
      <c r="W26" s="28"/>
      <c r="X26" s="28"/>
      <c r="Y26" s="28"/>
      <c r="Z26" s="28"/>
      <c r="AA26" s="33"/>
      <c r="AB26" s="33"/>
      <c r="AC26" s="33" t="s">
        <v>25</v>
      </c>
      <c r="AD26" s="34"/>
      <c r="AE26" s="2"/>
      <c r="AF26" s="2"/>
      <c r="AG26" s="2"/>
      <c r="AH26" s="2"/>
      <c r="AI26" s="2"/>
      <c r="AJ26" s="2"/>
      <c r="AK26" s="2"/>
    </row>
    <row r="27" spans="1:38" x14ac:dyDescent="0.25">
      <c r="A27" s="11"/>
      <c r="B27" s="50"/>
      <c r="C27" s="44"/>
      <c r="D27" s="44"/>
      <c r="E27" s="44"/>
      <c r="F27" s="44"/>
      <c r="G27" s="28"/>
      <c r="H27" s="28"/>
      <c r="I27" s="28"/>
      <c r="J27" s="28"/>
      <c r="K27" s="33"/>
      <c r="L27" s="33"/>
      <c r="M27" s="33"/>
      <c r="N27" s="33"/>
      <c r="O27" s="28"/>
      <c r="P27" s="28"/>
      <c r="Q27" s="28"/>
      <c r="R27" s="28"/>
      <c r="S27" s="33"/>
      <c r="T27" s="33"/>
      <c r="U27" s="33"/>
      <c r="V27" s="33"/>
      <c r="W27" s="28"/>
      <c r="X27" s="28"/>
      <c r="Y27" s="28"/>
      <c r="Z27" s="28"/>
      <c r="AA27" s="33"/>
      <c r="AB27" s="33"/>
      <c r="AC27" s="33"/>
      <c r="AD27" s="34"/>
      <c r="AE27" s="2"/>
      <c r="AF27" s="2"/>
      <c r="AG27" s="2"/>
      <c r="AH27" s="2"/>
      <c r="AI27" s="2"/>
      <c r="AJ27" s="2"/>
      <c r="AK27" s="2"/>
      <c r="AL27" s="2"/>
    </row>
    <row r="28" spans="1:38" ht="23.25" x14ac:dyDescent="0.35">
      <c r="A28" s="11"/>
      <c r="B28" s="18"/>
      <c r="C28" s="2"/>
      <c r="D28" s="2"/>
      <c r="E28" s="2"/>
      <c r="F28" s="2"/>
      <c r="G28" s="15"/>
      <c r="H28" s="16"/>
      <c r="I28" s="16"/>
      <c r="J28" s="16"/>
      <c r="K28" s="16"/>
      <c r="L28" s="16"/>
      <c r="M28" s="16"/>
      <c r="N28" s="16" t="str">
        <f>"Semaine du "&amp;TEXT(C29,"jj/mm")&amp;" au "&amp;TEXT(C29+6,"jj/mm aaaa")</f>
        <v>Semaine du 15/01 au 21/01 2018</v>
      </c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2"/>
      <c r="AF28" s="2"/>
      <c r="AG28" s="2"/>
      <c r="AH28" s="2"/>
      <c r="AI28" s="2"/>
      <c r="AJ28" s="2"/>
      <c r="AK28" s="2"/>
      <c r="AL28" s="2"/>
    </row>
    <row r="29" spans="1:38" x14ac:dyDescent="0.25">
      <c r="A29" s="54"/>
      <c r="B29" s="59">
        <f ca="1">B16+1</f>
        <v>3</v>
      </c>
      <c r="C29" s="132">
        <f>C16+7</f>
        <v>43115</v>
      </c>
      <c r="D29" s="133"/>
      <c r="E29" s="133"/>
      <c r="F29" s="134"/>
      <c r="G29" s="132">
        <f>C29+1</f>
        <v>43116</v>
      </c>
      <c r="H29" s="133"/>
      <c r="I29" s="133"/>
      <c r="J29" s="134"/>
      <c r="K29" s="132">
        <f>G29+1</f>
        <v>43117</v>
      </c>
      <c r="L29" s="133"/>
      <c r="M29" s="133"/>
      <c r="N29" s="134"/>
      <c r="O29" s="132">
        <f>K29+1</f>
        <v>43118</v>
      </c>
      <c r="P29" s="133"/>
      <c r="Q29" s="133"/>
      <c r="R29" s="134"/>
      <c r="S29" s="132">
        <f>O29+1</f>
        <v>43119</v>
      </c>
      <c r="T29" s="133"/>
      <c r="U29" s="133"/>
      <c r="V29" s="134"/>
      <c r="W29" s="132">
        <f>S29+1</f>
        <v>43120</v>
      </c>
      <c r="X29" s="133"/>
      <c r="Y29" s="133"/>
      <c r="Z29" s="134"/>
      <c r="AA29" s="132">
        <f>W29+1</f>
        <v>43121</v>
      </c>
      <c r="AB29" s="133"/>
      <c r="AC29" s="133"/>
      <c r="AD29" s="134"/>
      <c r="AE29" s="2"/>
      <c r="AF29" s="2"/>
      <c r="AG29" s="2"/>
      <c r="AH29" s="2"/>
      <c r="AI29" s="2"/>
      <c r="AJ29" s="2"/>
      <c r="AK29" s="2"/>
      <c r="AL29" s="2"/>
    </row>
    <row r="30" spans="1:38" x14ac:dyDescent="0.25">
      <c r="A30" s="11"/>
      <c r="B30" s="17" t="s">
        <v>8</v>
      </c>
      <c r="C30" s="21">
        <v>0</v>
      </c>
      <c r="D30" s="21">
        <v>0.29166666666666669</v>
      </c>
      <c r="E30" s="22">
        <v>0.58333333333333337</v>
      </c>
      <c r="F30" s="22">
        <v>0.83333333333333337</v>
      </c>
      <c r="G30" s="23">
        <v>0</v>
      </c>
      <c r="H30" s="23">
        <v>0.29166666666666669</v>
      </c>
      <c r="I30" s="24">
        <v>0.58333333333333337</v>
      </c>
      <c r="J30" s="24">
        <v>0.83333333333333337</v>
      </c>
      <c r="K30" s="21">
        <v>0</v>
      </c>
      <c r="L30" s="21">
        <v>0.29166666666666669</v>
      </c>
      <c r="M30" s="22">
        <v>0.58333333333333337</v>
      </c>
      <c r="N30" s="22">
        <v>0.83333333333333337</v>
      </c>
      <c r="O30" s="23">
        <v>0</v>
      </c>
      <c r="P30" s="23">
        <v>0.29166666666666669</v>
      </c>
      <c r="Q30" s="24">
        <v>0.58333333333333337</v>
      </c>
      <c r="R30" s="24">
        <v>0.83333333333333337</v>
      </c>
      <c r="S30" s="21">
        <v>0</v>
      </c>
      <c r="T30" s="21">
        <v>0.29166666666666669</v>
      </c>
      <c r="U30" s="22">
        <v>0.58333333333333337</v>
      </c>
      <c r="V30" s="22">
        <v>0.83333333333333337</v>
      </c>
      <c r="W30" s="23">
        <v>0</v>
      </c>
      <c r="X30" s="23">
        <v>0.29166666666666669</v>
      </c>
      <c r="Y30" s="24">
        <v>0.58333333333333337</v>
      </c>
      <c r="Z30" s="24">
        <v>0.83333333333333337</v>
      </c>
      <c r="AA30" s="21">
        <v>0</v>
      </c>
      <c r="AB30" s="21">
        <v>0.29166666666666669</v>
      </c>
      <c r="AC30" s="22">
        <v>0.58333333333333337</v>
      </c>
      <c r="AD30" s="22">
        <v>0.83333333333333337</v>
      </c>
      <c r="AE30" s="2"/>
      <c r="AF30" s="2"/>
      <c r="AG30" s="2"/>
      <c r="AH30" s="2"/>
      <c r="AI30" s="2"/>
      <c r="AJ30" s="2"/>
      <c r="AK30" s="2"/>
      <c r="AL30" s="2"/>
    </row>
    <row r="31" spans="1:38" x14ac:dyDescent="0.25">
      <c r="B31" s="17" t="s">
        <v>7</v>
      </c>
      <c r="C31" s="22">
        <v>0.29166666666666669</v>
      </c>
      <c r="D31" s="22">
        <v>0.58333333333333337</v>
      </c>
      <c r="E31" s="22">
        <v>0.83333333333333337</v>
      </c>
      <c r="F31" s="22">
        <v>1</v>
      </c>
      <c r="G31" s="24">
        <v>0.29166666666666669</v>
      </c>
      <c r="H31" s="24">
        <v>0.58333333333333337</v>
      </c>
      <c r="I31" s="24">
        <v>0.83333333333333337</v>
      </c>
      <c r="J31" s="24">
        <v>1</v>
      </c>
      <c r="K31" s="22">
        <v>0.29166666666666669</v>
      </c>
      <c r="L31" s="22">
        <v>0.58333333333333337</v>
      </c>
      <c r="M31" s="22">
        <v>0.83333333333333337</v>
      </c>
      <c r="N31" s="22">
        <v>1</v>
      </c>
      <c r="O31" s="24">
        <v>0.29166666666666669</v>
      </c>
      <c r="P31" s="24">
        <v>0.58333333333333337</v>
      </c>
      <c r="Q31" s="24">
        <v>0.83333333333333337</v>
      </c>
      <c r="R31" s="24">
        <v>1</v>
      </c>
      <c r="S31" s="22">
        <v>0.29166666666666669</v>
      </c>
      <c r="T31" s="22">
        <v>0.58333333333333337</v>
      </c>
      <c r="U31" s="22">
        <v>0.83333333333333337</v>
      </c>
      <c r="V31" s="22">
        <v>1</v>
      </c>
      <c r="W31" s="24">
        <v>0.29166666666666669</v>
      </c>
      <c r="X31" s="24">
        <v>0.58333333333333337</v>
      </c>
      <c r="Y31" s="24">
        <v>0.83333333333333337</v>
      </c>
      <c r="Z31" s="24">
        <v>1</v>
      </c>
      <c r="AA31" s="22">
        <v>0.29166666666666669</v>
      </c>
      <c r="AB31" s="22">
        <v>0.58333333333333337</v>
      </c>
      <c r="AC31" s="22">
        <v>0.83333333333333337</v>
      </c>
      <c r="AD31" s="22">
        <v>1</v>
      </c>
      <c r="AE31" s="2"/>
      <c r="AF31" s="2"/>
      <c r="AG31" s="2"/>
      <c r="AH31" s="2"/>
      <c r="AI31" s="2"/>
      <c r="AJ31" s="2"/>
      <c r="AK31" s="2"/>
      <c r="AL31" s="2"/>
    </row>
    <row r="32" spans="1:38" x14ac:dyDescent="0.25">
      <c r="B32" s="50" t="s">
        <v>44</v>
      </c>
      <c r="C32" s="51"/>
      <c r="D32" s="51"/>
      <c r="E32" s="51" t="s">
        <v>25</v>
      </c>
      <c r="F32" s="51"/>
      <c r="G32" s="50"/>
      <c r="H32" s="50" t="s">
        <v>25</v>
      </c>
      <c r="I32" s="50"/>
      <c r="J32" s="50" t="s">
        <v>25</v>
      </c>
      <c r="K32" s="52" t="s">
        <v>25</v>
      </c>
      <c r="L32" s="52"/>
      <c r="M32" s="52"/>
      <c r="N32" s="52"/>
      <c r="O32" s="50"/>
      <c r="P32" s="50"/>
      <c r="Q32" s="50"/>
      <c r="R32" s="50"/>
      <c r="S32" s="52"/>
      <c r="T32" s="52"/>
      <c r="U32" s="52" t="s">
        <v>25</v>
      </c>
      <c r="V32" s="52"/>
      <c r="W32" s="50"/>
      <c r="X32" s="50" t="s">
        <v>25</v>
      </c>
      <c r="Y32" s="50"/>
      <c r="Z32" s="50" t="s">
        <v>25</v>
      </c>
      <c r="AA32" s="52" t="s">
        <v>25</v>
      </c>
      <c r="AB32" s="52"/>
      <c r="AC32" s="52"/>
      <c r="AD32" s="52"/>
      <c r="AE32" s="2"/>
      <c r="AF32" s="2"/>
      <c r="AG32" s="2"/>
      <c r="AH32" s="2"/>
      <c r="AI32" s="2"/>
      <c r="AJ32" s="2"/>
      <c r="AK32" s="2"/>
      <c r="AL32" s="2"/>
    </row>
    <row r="33" spans="1:30" x14ac:dyDescent="0.25">
      <c r="B33" s="50" t="s">
        <v>45</v>
      </c>
      <c r="C33" s="36"/>
      <c r="D33" s="36"/>
      <c r="E33" s="36" t="s">
        <v>25</v>
      </c>
      <c r="F33" s="37"/>
      <c r="G33" s="35"/>
      <c r="H33" s="35" t="s">
        <v>25</v>
      </c>
      <c r="I33" s="35"/>
      <c r="J33" s="35" t="s">
        <v>25</v>
      </c>
      <c r="K33" s="38" t="s">
        <v>25</v>
      </c>
      <c r="L33" s="38"/>
      <c r="M33" s="38"/>
      <c r="N33" s="38"/>
      <c r="O33" s="35"/>
      <c r="P33" s="35"/>
      <c r="Q33" s="35"/>
      <c r="R33" s="35"/>
      <c r="S33" s="38"/>
      <c r="T33" s="38"/>
      <c r="U33" s="38" t="s">
        <v>25</v>
      </c>
      <c r="V33" s="38"/>
      <c r="W33" s="35"/>
      <c r="X33" s="35" t="s">
        <v>25</v>
      </c>
      <c r="Y33" s="35"/>
      <c r="Z33" s="35" t="s">
        <v>25</v>
      </c>
      <c r="AA33" s="38" t="s">
        <v>25</v>
      </c>
      <c r="AB33" s="38"/>
      <c r="AC33" s="38"/>
      <c r="AD33" s="38"/>
    </row>
    <row r="34" spans="1:30" x14ac:dyDescent="0.25">
      <c r="B34" s="50" t="s">
        <v>71</v>
      </c>
      <c r="C34" s="51"/>
      <c r="D34" s="51"/>
      <c r="E34" s="51"/>
      <c r="F34" s="51"/>
      <c r="G34" s="50"/>
      <c r="H34" s="50"/>
      <c r="I34" s="50" t="s">
        <v>25</v>
      </c>
      <c r="J34" s="50"/>
      <c r="K34" s="52"/>
      <c r="L34" s="52" t="s">
        <v>25</v>
      </c>
      <c r="M34" s="52"/>
      <c r="N34" s="52" t="s">
        <v>25</v>
      </c>
      <c r="O34" s="50" t="s">
        <v>25</v>
      </c>
      <c r="P34" s="50"/>
      <c r="Q34" s="50"/>
      <c r="R34" s="50"/>
      <c r="S34" s="52"/>
      <c r="T34" s="52"/>
      <c r="U34" s="52"/>
      <c r="V34" s="52"/>
      <c r="W34" s="50"/>
      <c r="X34" s="50"/>
      <c r="Y34" s="50" t="s">
        <v>25</v>
      </c>
      <c r="Z34" s="50"/>
      <c r="AA34" s="52"/>
      <c r="AB34" s="52" t="s">
        <v>25</v>
      </c>
      <c r="AC34" s="52"/>
      <c r="AD34" s="52" t="s">
        <v>25</v>
      </c>
    </row>
    <row r="35" spans="1:30" x14ac:dyDescent="0.25">
      <c r="B35" s="50" t="s">
        <v>46</v>
      </c>
      <c r="C35" s="36"/>
      <c r="D35" s="36"/>
      <c r="E35" s="36"/>
      <c r="F35" s="37"/>
      <c r="G35" s="35"/>
      <c r="H35" s="35"/>
      <c r="I35" s="35" t="s">
        <v>25</v>
      </c>
      <c r="J35" s="35"/>
      <c r="K35" s="38"/>
      <c r="L35" s="38" t="s">
        <v>25</v>
      </c>
      <c r="M35" s="38"/>
      <c r="N35" s="38" t="s">
        <v>25</v>
      </c>
      <c r="O35" s="35" t="s">
        <v>25</v>
      </c>
      <c r="P35" s="35"/>
      <c r="Q35" s="35"/>
      <c r="R35" s="35"/>
      <c r="S35" s="38"/>
      <c r="T35" s="38"/>
      <c r="U35" s="38"/>
      <c r="V35" s="38"/>
      <c r="W35" s="35"/>
      <c r="X35" s="35"/>
      <c r="Y35" s="35" t="s">
        <v>25</v>
      </c>
      <c r="Z35" s="35"/>
      <c r="AA35" s="38"/>
      <c r="AB35" s="38" t="s">
        <v>25</v>
      </c>
      <c r="AC35" s="38"/>
      <c r="AD35" s="38" t="s">
        <v>25</v>
      </c>
    </row>
    <row r="36" spans="1:30" x14ac:dyDescent="0.25">
      <c r="B36" s="50" t="s">
        <v>47</v>
      </c>
      <c r="C36" s="51" t="s">
        <v>25</v>
      </c>
      <c r="D36" s="51"/>
      <c r="E36" s="51"/>
      <c r="F36" s="51"/>
      <c r="G36" s="50"/>
      <c r="H36" s="50"/>
      <c r="I36" s="50"/>
      <c r="J36" s="50"/>
      <c r="K36" s="52"/>
      <c r="L36" s="52"/>
      <c r="M36" s="52" t="s">
        <v>25</v>
      </c>
      <c r="N36" s="52"/>
      <c r="O36" s="50"/>
      <c r="P36" s="50" t="s">
        <v>25</v>
      </c>
      <c r="Q36" s="50"/>
      <c r="R36" s="50" t="s">
        <v>25</v>
      </c>
      <c r="S36" s="52" t="s">
        <v>25</v>
      </c>
      <c r="T36" s="52"/>
      <c r="U36" s="52"/>
      <c r="V36" s="52"/>
      <c r="W36" s="50"/>
      <c r="X36" s="50"/>
      <c r="Y36" s="50"/>
      <c r="Z36" s="50"/>
      <c r="AA36" s="52"/>
      <c r="AB36" s="52"/>
      <c r="AC36" s="52" t="s">
        <v>25</v>
      </c>
      <c r="AD36" s="52"/>
    </row>
    <row r="37" spans="1:30" x14ac:dyDescent="0.25">
      <c r="B37" s="50" t="s">
        <v>48</v>
      </c>
      <c r="C37" s="36" t="s">
        <v>25</v>
      </c>
      <c r="D37" s="36"/>
      <c r="E37" s="36"/>
      <c r="F37" s="37"/>
      <c r="G37" s="35"/>
      <c r="H37" s="35"/>
      <c r="I37" s="35"/>
      <c r="J37" s="35"/>
      <c r="K37" s="38"/>
      <c r="L37" s="38"/>
      <c r="M37" s="38" t="s">
        <v>25</v>
      </c>
      <c r="N37" s="38"/>
      <c r="O37" s="35"/>
      <c r="P37" s="35" t="s">
        <v>25</v>
      </c>
      <c r="Q37" s="35"/>
      <c r="R37" s="35" t="s">
        <v>25</v>
      </c>
      <c r="S37" s="38" t="s">
        <v>25</v>
      </c>
      <c r="T37" s="38"/>
      <c r="U37" s="38"/>
      <c r="V37" s="38"/>
      <c r="W37" s="35"/>
      <c r="X37" s="35"/>
      <c r="Y37" s="35"/>
      <c r="Z37" s="35"/>
      <c r="AA37" s="38"/>
      <c r="AB37" s="38"/>
      <c r="AC37" s="38" t="s">
        <v>25</v>
      </c>
      <c r="AD37" s="38"/>
    </row>
    <row r="38" spans="1:30" x14ac:dyDescent="0.25">
      <c r="B38" s="50" t="s">
        <v>49</v>
      </c>
      <c r="C38" s="51"/>
      <c r="D38" s="51" t="s">
        <v>25</v>
      </c>
      <c r="E38" s="51"/>
      <c r="F38" s="51" t="s">
        <v>25</v>
      </c>
      <c r="G38" s="50" t="s">
        <v>25</v>
      </c>
      <c r="H38" s="50"/>
      <c r="I38" s="50"/>
      <c r="J38" s="50"/>
      <c r="K38" s="52"/>
      <c r="L38" s="52"/>
      <c r="M38" s="52"/>
      <c r="N38" s="52"/>
      <c r="O38" s="50"/>
      <c r="P38" s="50"/>
      <c r="Q38" s="50" t="s">
        <v>25</v>
      </c>
      <c r="R38" s="50"/>
      <c r="S38" s="52"/>
      <c r="T38" s="52" t="s">
        <v>25</v>
      </c>
      <c r="U38" s="52"/>
      <c r="V38" s="52" t="s">
        <v>25</v>
      </c>
      <c r="W38" s="50" t="s">
        <v>25</v>
      </c>
      <c r="X38" s="50"/>
      <c r="Y38" s="50"/>
      <c r="Z38" s="50"/>
      <c r="AA38" s="52"/>
      <c r="AB38" s="52"/>
      <c r="AC38" s="52"/>
      <c r="AD38" s="52"/>
    </row>
    <row r="39" spans="1:30" x14ac:dyDescent="0.25">
      <c r="B39" s="50" t="s">
        <v>72</v>
      </c>
      <c r="C39" s="36"/>
      <c r="D39" s="36" t="s">
        <v>25</v>
      </c>
      <c r="E39" s="36"/>
      <c r="F39" s="37" t="s">
        <v>25</v>
      </c>
      <c r="G39" s="35" t="s">
        <v>25</v>
      </c>
      <c r="H39" s="35"/>
      <c r="I39" s="35"/>
      <c r="J39" s="35"/>
      <c r="K39" s="38"/>
      <c r="L39" s="38"/>
      <c r="M39" s="38"/>
      <c r="N39" s="38"/>
      <c r="O39" s="35"/>
      <c r="P39" s="35"/>
      <c r="Q39" s="35" t="s">
        <v>25</v>
      </c>
      <c r="R39" s="35"/>
      <c r="S39" s="38"/>
      <c r="T39" s="38" t="s">
        <v>25</v>
      </c>
      <c r="U39" s="38"/>
      <c r="V39" s="38" t="s">
        <v>25</v>
      </c>
      <c r="W39" s="35" t="s">
        <v>25</v>
      </c>
      <c r="X39" s="35"/>
      <c r="Y39" s="35"/>
      <c r="Z39" s="35"/>
      <c r="AA39" s="38"/>
      <c r="AB39" s="38"/>
      <c r="AC39" s="38"/>
      <c r="AD39" s="38"/>
    </row>
    <row r="40" spans="1:30" x14ac:dyDescent="0.25">
      <c r="B40" s="50"/>
      <c r="C40" s="36"/>
      <c r="D40" s="36"/>
      <c r="E40" s="36"/>
      <c r="F40" s="37"/>
      <c r="G40" s="35"/>
      <c r="H40" s="35"/>
      <c r="I40" s="35"/>
      <c r="J40" s="35"/>
      <c r="K40" s="38"/>
      <c r="L40" s="38"/>
      <c r="M40" s="38"/>
      <c r="N40" s="38"/>
      <c r="O40" s="35"/>
      <c r="P40" s="35"/>
      <c r="Q40" s="35"/>
      <c r="R40" s="35"/>
      <c r="S40" s="38"/>
      <c r="T40" s="38"/>
      <c r="U40" s="38"/>
      <c r="V40" s="38"/>
      <c r="W40" s="35"/>
      <c r="X40" s="35"/>
      <c r="Y40" s="35"/>
      <c r="Z40" s="35"/>
      <c r="AA40" s="38"/>
      <c r="AB40" s="38"/>
      <c r="AC40" s="38"/>
      <c r="AD40" s="38"/>
    </row>
    <row r="41" spans="1:30" ht="23.25" x14ac:dyDescent="0.35">
      <c r="B41" s="18"/>
      <c r="C41" s="2"/>
      <c r="D41" s="2"/>
      <c r="E41" s="2"/>
      <c r="F41" s="2"/>
      <c r="G41" s="15"/>
      <c r="H41" s="16"/>
      <c r="I41" s="16"/>
      <c r="J41" s="16"/>
      <c r="K41" s="16"/>
      <c r="L41" s="16"/>
      <c r="M41" s="16"/>
      <c r="N41" s="16" t="str">
        <f>"Semaine du "&amp;TEXT(C42,"jj/mm")&amp;" au "&amp;TEXT(C42+6,"jj/mm aaaa")</f>
        <v>Semaine du 22/01 au 28/01 2018</v>
      </c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</row>
    <row r="42" spans="1:30" x14ac:dyDescent="0.25">
      <c r="A42" s="67"/>
      <c r="B42" s="59">
        <f ca="1">B29+1</f>
        <v>4</v>
      </c>
      <c r="C42" s="132">
        <f>C29+7</f>
        <v>43122</v>
      </c>
      <c r="D42" s="133"/>
      <c r="E42" s="133"/>
      <c r="F42" s="134"/>
      <c r="G42" s="132">
        <f>C42+1</f>
        <v>43123</v>
      </c>
      <c r="H42" s="133"/>
      <c r="I42" s="133"/>
      <c r="J42" s="134"/>
      <c r="K42" s="132">
        <f>G42+1</f>
        <v>43124</v>
      </c>
      <c r="L42" s="133"/>
      <c r="M42" s="133"/>
      <c r="N42" s="134"/>
      <c r="O42" s="132">
        <f>K42+1</f>
        <v>43125</v>
      </c>
      <c r="P42" s="133"/>
      <c r="Q42" s="133"/>
      <c r="R42" s="134"/>
      <c r="S42" s="132">
        <f>O42+1</f>
        <v>43126</v>
      </c>
      <c r="T42" s="133"/>
      <c r="U42" s="133"/>
      <c r="V42" s="134"/>
      <c r="W42" s="132">
        <f>S42+1</f>
        <v>43127</v>
      </c>
      <c r="X42" s="133"/>
      <c r="Y42" s="133"/>
      <c r="Z42" s="134"/>
      <c r="AA42" s="132">
        <f>W42+1</f>
        <v>43128</v>
      </c>
      <c r="AB42" s="133"/>
      <c r="AC42" s="133"/>
      <c r="AD42" s="134"/>
    </row>
    <row r="43" spans="1:30" x14ac:dyDescent="0.25">
      <c r="B43" s="17" t="s">
        <v>8</v>
      </c>
      <c r="C43" s="23">
        <v>0</v>
      </c>
      <c r="D43" s="23">
        <v>0.29166666666666669</v>
      </c>
      <c r="E43" s="24">
        <v>0.58333333333333337</v>
      </c>
      <c r="F43" s="24">
        <v>0.83333333333333337</v>
      </c>
      <c r="G43" s="21">
        <v>0</v>
      </c>
      <c r="H43" s="21">
        <v>0.29166666666666669</v>
      </c>
      <c r="I43" s="22">
        <v>0.58333333333333337</v>
      </c>
      <c r="J43" s="22">
        <v>0.83333333333333337</v>
      </c>
      <c r="K43" s="23">
        <v>0</v>
      </c>
      <c r="L43" s="23">
        <v>0.29166666666666669</v>
      </c>
      <c r="M43" s="24">
        <v>0.58333333333333337</v>
      </c>
      <c r="N43" s="24">
        <v>0.83333333333333337</v>
      </c>
      <c r="O43" s="21">
        <v>0</v>
      </c>
      <c r="P43" s="21">
        <v>0.29166666666666669</v>
      </c>
      <c r="Q43" s="22">
        <v>0.58333333333333337</v>
      </c>
      <c r="R43" s="22">
        <v>0.83333333333333337</v>
      </c>
      <c r="S43" s="23">
        <v>0</v>
      </c>
      <c r="T43" s="23">
        <v>0.29166666666666669</v>
      </c>
      <c r="U43" s="24">
        <v>0.58333333333333337</v>
      </c>
      <c r="V43" s="24">
        <v>0.83333333333333337</v>
      </c>
      <c r="W43" s="21">
        <v>0</v>
      </c>
      <c r="X43" s="21">
        <v>0.29166666666666669</v>
      </c>
      <c r="Y43" s="22">
        <v>0.58333333333333337</v>
      </c>
      <c r="Z43" s="22">
        <v>0.83333333333333337</v>
      </c>
      <c r="AA43" s="23">
        <v>0</v>
      </c>
      <c r="AB43" s="23">
        <v>0.29166666666666669</v>
      </c>
      <c r="AC43" s="24">
        <v>0.58333333333333337</v>
      </c>
      <c r="AD43" s="24">
        <v>0.83333333333333337</v>
      </c>
    </row>
    <row r="44" spans="1:30" x14ac:dyDescent="0.25">
      <c r="B44" s="17" t="s">
        <v>7</v>
      </c>
      <c r="C44" s="24">
        <v>0.29166666666666669</v>
      </c>
      <c r="D44" s="24">
        <v>0.58333333333333337</v>
      </c>
      <c r="E44" s="24">
        <v>0.83333333333333337</v>
      </c>
      <c r="F44" s="24">
        <v>1</v>
      </c>
      <c r="G44" s="22">
        <v>0.29166666666666669</v>
      </c>
      <c r="H44" s="22">
        <v>0.58333333333333337</v>
      </c>
      <c r="I44" s="22">
        <v>0.83333333333333337</v>
      </c>
      <c r="J44" s="22">
        <v>1</v>
      </c>
      <c r="K44" s="24">
        <v>0.29166666666666669</v>
      </c>
      <c r="L44" s="24">
        <v>0.58333333333333337</v>
      </c>
      <c r="M44" s="24">
        <v>0.83333333333333337</v>
      </c>
      <c r="N44" s="24">
        <v>1</v>
      </c>
      <c r="O44" s="22">
        <v>0.29166666666666669</v>
      </c>
      <c r="P44" s="22">
        <v>0.58333333333333337</v>
      </c>
      <c r="Q44" s="22">
        <v>0.83333333333333337</v>
      </c>
      <c r="R44" s="22">
        <v>1</v>
      </c>
      <c r="S44" s="24">
        <v>0.29166666666666669</v>
      </c>
      <c r="T44" s="24">
        <v>0.58333333333333337</v>
      </c>
      <c r="U44" s="24">
        <v>0.83333333333333337</v>
      </c>
      <c r="V44" s="24">
        <v>1</v>
      </c>
      <c r="W44" s="22">
        <v>0.29166666666666669</v>
      </c>
      <c r="X44" s="22">
        <v>0.58333333333333337</v>
      </c>
      <c r="Y44" s="22">
        <v>0.83333333333333337</v>
      </c>
      <c r="Z44" s="22">
        <v>1</v>
      </c>
      <c r="AA44" s="24">
        <v>0.29166666666666669</v>
      </c>
      <c r="AB44" s="24">
        <v>0.58333333333333337</v>
      </c>
      <c r="AC44" s="24">
        <v>0.83333333333333337</v>
      </c>
      <c r="AD44" s="24">
        <v>1</v>
      </c>
    </row>
    <row r="45" spans="1:30" x14ac:dyDescent="0.25">
      <c r="B45" s="50" t="s">
        <v>44</v>
      </c>
      <c r="C45" s="46"/>
      <c r="D45" s="46"/>
      <c r="E45" s="46"/>
      <c r="F45" s="47"/>
      <c r="G45" s="45"/>
      <c r="H45" s="45"/>
      <c r="I45" s="45" t="s">
        <v>25</v>
      </c>
      <c r="J45" s="45"/>
      <c r="K45" s="48"/>
      <c r="L45" s="48" t="s">
        <v>25</v>
      </c>
      <c r="M45" s="48"/>
      <c r="N45" s="48" t="s">
        <v>25</v>
      </c>
      <c r="O45" s="45" t="s">
        <v>25</v>
      </c>
      <c r="P45" s="45"/>
      <c r="Q45" s="45"/>
      <c r="R45" s="45"/>
      <c r="S45" s="48"/>
      <c r="T45" s="48"/>
      <c r="U45" s="48"/>
      <c r="V45" s="48"/>
      <c r="W45" s="45"/>
      <c r="X45" s="45"/>
      <c r="Y45" s="45" t="s">
        <v>25</v>
      </c>
      <c r="Z45" s="45"/>
      <c r="AA45" s="48"/>
      <c r="AB45" s="48" t="s">
        <v>25</v>
      </c>
      <c r="AC45" s="48"/>
      <c r="AD45" s="49" t="s">
        <v>25</v>
      </c>
    </row>
    <row r="46" spans="1:30" x14ac:dyDescent="0.25">
      <c r="B46" s="50" t="s">
        <v>45</v>
      </c>
      <c r="C46" s="44"/>
      <c r="D46" s="44"/>
      <c r="E46" s="44"/>
      <c r="F46" s="44"/>
      <c r="G46" s="28"/>
      <c r="H46" s="28"/>
      <c r="I46" s="28" t="s">
        <v>25</v>
      </c>
      <c r="J46" s="28"/>
      <c r="K46" s="33"/>
      <c r="L46" s="33" t="s">
        <v>25</v>
      </c>
      <c r="M46" s="33"/>
      <c r="N46" s="33" t="s">
        <v>25</v>
      </c>
      <c r="O46" s="28" t="s">
        <v>25</v>
      </c>
      <c r="P46" s="28"/>
      <c r="Q46" s="28"/>
      <c r="R46" s="28"/>
      <c r="S46" s="33"/>
      <c r="T46" s="33"/>
      <c r="U46" s="33"/>
      <c r="V46" s="33"/>
      <c r="W46" s="28"/>
      <c r="X46" s="28"/>
      <c r="Y46" s="28" t="s">
        <v>25</v>
      </c>
      <c r="Z46" s="28"/>
      <c r="AA46" s="33"/>
      <c r="AB46" s="33" t="s">
        <v>25</v>
      </c>
      <c r="AC46" s="33"/>
      <c r="AD46" s="34" t="s">
        <v>25</v>
      </c>
    </row>
    <row r="47" spans="1:30" x14ac:dyDescent="0.25">
      <c r="B47" s="50" t="s">
        <v>71</v>
      </c>
      <c r="C47" s="46" t="s">
        <v>25</v>
      </c>
      <c r="D47" s="46"/>
      <c r="E47" s="46"/>
      <c r="F47" s="47"/>
      <c r="G47" s="45"/>
      <c r="H47" s="45"/>
      <c r="I47" s="45"/>
      <c r="J47" s="45"/>
      <c r="K47" s="48"/>
      <c r="L47" s="48"/>
      <c r="M47" s="48" t="s">
        <v>25</v>
      </c>
      <c r="N47" s="48"/>
      <c r="O47" s="45"/>
      <c r="P47" s="45" t="s">
        <v>25</v>
      </c>
      <c r="Q47" s="45"/>
      <c r="R47" s="45" t="s">
        <v>25</v>
      </c>
      <c r="S47" s="48" t="s">
        <v>25</v>
      </c>
      <c r="T47" s="48"/>
      <c r="U47" s="48"/>
      <c r="V47" s="48"/>
      <c r="W47" s="45"/>
      <c r="X47" s="45"/>
      <c r="Y47" s="45"/>
      <c r="Z47" s="45"/>
      <c r="AA47" s="48"/>
      <c r="AB47" s="48"/>
      <c r="AC47" s="48" t="s">
        <v>25</v>
      </c>
      <c r="AD47" s="49"/>
    </row>
    <row r="48" spans="1:30" x14ac:dyDescent="0.25">
      <c r="B48" s="50" t="s">
        <v>46</v>
      </c>
      <c r="C48" s="44" t="s">
        <v>25</v>
      </c>
      <c r="D48" s="44"/>
      <c r="E48" s="44"/>
      <c r="F48" s="44"/>
      <c r="G48" s="28"/>
      <c r="H48" s="28"/>
      <c r="I48" s="28"/>
      <c r="J48" s="28"/>
      <c r="K48" s="33"/>
      <c r="L48" s="33"/>
      <c r="M48" s="33" t="s">
        <v>25</v>
      </c>
      <c r="N48" s="33"/>
      <c r="O48" s="28"/>
      <c r="P48" s="28" t="s">
        <v>25</v>
      </c>
      <c r="Q48" s="28"/>
      <c r="R48" s="28" t="s">
        <v>25</v>
      </c>
      <c r="S48" s="33" t="s">
        <v>25</v>
      </c>
      <c r="T48" s="33"/>
      <c r="U48" s="33"/>
      <c r="V48" s="33"/>
      <c r="W48" s="28"/>
      <c r="X48" s="28"/>
      <c r="Y48" s="28"/>
      <c r="Z48" s="28"/>
      <c r="AA48" s="33"/>
      <c r="AB48" s="33"/>
      <c r="AC48" s="33" t="s">
        <v>25</v>
      </c>
      <c r="AD48" s="34"/>
    </row>
    <row r="49" spans="1:30" x14ac:dyDescent="0.25">
      <c r="B49" s="50" t="s">
        <v>47</v>
      </c>
      <c r="C49" s="46"/>
      <c r="D49" s="46" t="s">
        <v>25</v>
      </c>
      <c r="E49" s="46"/>
      <c r="F49" s="47" t="s">
        <v>25</v>
      </c>
      <c r="G49" s="45" t="s">
        <v>25</v>
      </c>
      <c r="H49" s="45"/>
      <c r="I49" s="45"/>
      <c r="J49" s="45"/>
      <c r="K49" s="48"/>
      <c r="L49" s="48"/>
      <c r="M49" s="48"/>
      <c r="N49" s="48"/>
      <c r="O49" s="45"/>
      <c r="P49" s="45"/>
      <c r="Q49" s="45" t="s">
        <v>25</v>
      </c>
      <c r="R49" s="45"/>
      <c r="S49" s="48"/>
      <c r="T49" s="48" t="s">
        <v>25</v>
      </c>
      <c r="U49" s="48"/>
      <c r="V49" s="48" t="s">
        <v>25</v>
      </c>
      <c r="W49" s="45" t="s">
        <v>25</v>
      </c>
      <c r="X49" s="45"/>
      <c r="Y49" s="45"/>
      <c r="Z49" s="45"/>
      <c r="AA49" s="48"/>
      <c r="AB49" s="48"/>
      <c r="AC49" s="48"/>
      <c r="AD49" s="49"/>
    </row>
    <row r="50" spans="1:30" x14ac:dyDescent="0.25">
      <c r="B50" s="50" t="s">
        <v>48</v>
      </c>
      <c r="C50" s="44"/>
      <c r="D50" s="44" t="s">
        <v>25</v>
      </c>
      <c r="E50" s="44"/>
      <c r="F50" s="44" t="s">
        <v>25</v>
      </c>
      <c r="G50" s="28" t="s">
        <v>25</v>
      </c>
      <c r="H50" s="28"/>
      <c r="I50" s="28"/>
      <c r="J50" s="28"/>
      <c r="K50" s="33"/>
      <c r="L50" s="33"/>
      <c r="M50" s="33"/>
      <c r="N50" s="33"/>
      <c r="O50" s="28"/>
      <c r="P50" s="28"/>
      <c r="Q50" s="28" t="s">
        <v>25</v>
      </c>
      <c r="R50" s="28"/>
      <c r="S50" s="33"/>
      <c r="T50" s="33" t="s">
        <v>25</v>
      </c>
      <c r="U50" s="33"/>
      <c r="V50" s="33" t="s">
        <v>25</v>
      </c>
      <c r="W50" s="28" t="s">
        <v>25</v>
      </c>
      <c r="X50" s="28"/>
      <c r="Y50" s="28"/>
      <c r="Z50" s="28"/>
      <c r="AA50" s="33"/>
      <c r="AB50" s="33"/>
      <c r="AC50" s="33"/>
      <c r="AD50" s="34"/>
    </row>
    <row r="51" spans="1:30" x14ac:dyDescent="0.25">
      <c r="B51" s="50" t="s">
        <v>49</v>
      </c>
      <c r="C51" s="46"/>
      <c r="D51" s="46"/>
      <c r="E51" s="46" t="s">
        <v>25</v>
      </c>
      <c r="F51" s="47"/>
      <c r="G51" s="45"/>
      <c r="H51" s="45" t="s">
        <v>25</v>
      </c>
      <c r="I51" s="45"/>
      <c r="J51" s="45" t="s">
        <v>25</v>
      </c>
      <c r="K51" s="48" t="s">
        <v>25</v>
      </c>
      <c r="L51" s="48"/>
      <c r="M51" s="48"/>
      <c r="N51" s="48"/>
      <c r="O51" s="45"/>
      <c r="P51" s="45"/>
      <c r="Q51" s="45"/>
      <c r="R51" s="45"/>
      <c r="S51" s="48"/>
      <c r="T51" s="48"/>
      <c r="U51" s="48" t="s">
        <v>25</v>
      </c>
      <c r="V51" s="48"/>
      <c r="W51" s="45"/>
      <c r="X51" s="45" t="s">
        <v>25</v>
      </c>
      <c r="Y51" s="45"/>
      <c r="Z51" s="45" t="s">
        <v>25</v>
      </c>
      <c r="AA51" s="48" t="s">
        <v>25</v>
      </c>
      <c r="AB51" s="48"/>
      <c r="AC51" s="48"/>
      <c r="AD51" s="49"/>
    </row>
    <row r="52" spans="1:30" x14ac:dyDescent="0.25">
      <c r="B52" s="50" t="s">
        <v>72</v>
      </c>
      <c r="C52" s="44"/>
      <c r="D52" s="44"/>
      <c r="E52" s="44" t="s">
        <v>25</v>
      </c>
      <c r="F52" s="44"/>
      <c r="G52" s="28"/>
      <c r="H52" s="28" t="s">
        <v>25</v>
      </c>
      <c r="I52" s="28"/>
      <c r="J52" s="28" t="s">
        <v>25</v>
      </c>
      <c r="K52" s="33" t="s">
        <v>25</v>
      </c>
      <c r="L52" s="33"/>
      <c r="M52" s="33"/>
      <c r="N52" s="33"/>
      <c r="O52" s="28"/>
      <c r="P52" s="28"/>
      <c r="Q52" s="28"/>
      <c r="R52" s="28"/>
      <c r="S52" s="33"/>
      <c r="T52" s="33"/>
      <c r="U52" s="33" t="s">
        <v>25</v>
      </c>
      <c r="V52" s="33"/>
      <c r="W52" s="28"/>
      <c r="X52" s="28" t="s">
        <v>25</v>
      </c>
      <c r="Y52" s="28"/>
      <c r="Z52" s="28" t="s">
        <v>25</v>
      </c>
      <c r="AA52" s="33" t="s">
        <v>25</v>
      </c>
      <c r="AB52" s="33"/>
      <c r="AC52" s="33"/>
      <c r="AD52" s="34"/>
    </row>
    <row r="53" spans="1:30" x14ac:dyDescent="0.25">
      <c r="B53" s="50"/>
      <c r="C53" s="44"/>
      <c r="D53" s="44"/>
      <c r="E53" s="44"/>
      <c r="F53" s="44"/>
      <c r="G53" s="28"/>
      <c r="H53" s="28"/>
      <c r="I53" s="28"/>
      <c r="J53" s="28"/>
      <c r="K53" s="33"/>
      <c r="L53" s="33"/>
      <c r="M53" s="33"/>
      <c r="N53" s="33"/>
      <c r="O53" s="28"/>
      <c r="P53" s="28"/>
      <c r="Q53" s="28"/>
      <c r="R53" s="28"/>
      <c r="S53" s="33"/>
      <c r="T53" s="33"/>
      <c r="U53" s="33"/>
      <c r="V53" s="33"/>
      <c r="W53" s="28"/>
      <c r="X53" s="28"/>
      <c r="Y53" s="28"/>
      <c r="Z53" s="28"/>
      <c r="AA53" s="33"/>
      <c r="AB53" s="33"/>
      <c r="AC53" s="33"/>
      <c r="AD53" s="34"/>
    </row>
    <row r="54" spans="1:30" ht="23.25" x14ac:dyDescent="0.35">
      <c r="B54" s="18"/>
      <c r="C54" s="2"/>
      <c r="D54" s="2"/>
      <c r="E54" s="2"/>
      <c r="F54" s="2"/>
      <c r="G54" s="15"/>
      <c r="H54" s="16"/>
      <c r="I54" s="16"/>
      <c r="J54" s="16"/>
      <c r="K54" s="16"/>
      <c r="L54" s="16"/>
      <c r="M54" s="16"/>
      <c r="N54" s="16" t="str">
        <f>"Semaine du "&amp;TEXT(C55,"jj/mm")&amp;" au "&amp;TEXT(C55+6,"jj/mm aaaa")</f>
        <v>Semaine du 29/01 au 04/02 2018</v>
      </c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</row>
    <row r="55" spans="1:30" x14ac:dyDescent="0.25">
      <c r="A55" s="67"/>
      <c r="B55" s="59">
        <f ca="1">B42+1</f>
        <v>5</v>
      </c>
      <c r="C55" s="132">
        <f>C42+7</f>
        <v>43129</v>
      </c>
      <c r="D55" s="133"/>
      <c r="E55" s="133"/>
      <c r="F55" s="134"/>
      <c r="G55" s="132">
        <f>C55+1</f>
        <v>43130</v>
      </c>
      <c r="H55" s="133"/>
      <c r="I55" s="133"/>
      <c r="J55" s="134"/>
      <c r="K55" s="132">
        <f>G55+1</f>
        <v>43131</v>
      </c>
      <c r="L55" s="133"/>
      <c r="M55" s="133"/>
      <c r="N55" s="134"/>
      <c r="O55" s="132">
        <f>K55+1</f>
        <v>43132</v>
      </c>
      <c r="P55" s="133"/>
      <c r="Q55" s="133"/>
      <c r="R55" s="134"/>
      <c r="S55" s="132">
        <f>O55+1</f>
        <v>43133</v>
      </c>
      <c r="T55" s="133"/>
      <c r="U55" s="133"/>
      <c r="V55" s="134"/>
      <c r="W55" s="132">
        <f>S55+1</f>
        <v>43134</v>
      </c>
      <c r="X55" s="133"/>
      <c r="Y55" s="133"/>
      <c r="Z55" s="134"/>
      <c r="AA55" s="132">
        <f>W55+1</f>
        <v>43135</v>
      </c>
      <c r="AB55" s="133"/>
      <c r="AC55" s="133"/>
      <c r="AD55" s="134"/>
    </row>
    <row r="56" spans="1:30" x14ac:dyDescent="0.25">
      <c r="B56" s="17" t="s">
        <v>8</v>
      </c>
      <c r="C56" s="21">
        <v>0</v>
      </c>
      <c r="D56" s="21">
        <v>0.29166666666666669</v>
      </c>
      <c r="E56" s="22">
        <v>0.58333333333333337</v>
      </c>
      <c r="F56" s="22">
        <v>0.83333333333333337</v>
      </c>
      <c r="G56" s="23">
        <v>0</v>
      </c>
      <c r="H56" s="23">
        <v>0.29166666666666669</v>
      </c>
      <c r="I56" s="24">
        <v>0.58333333333333337</v>
      </c>
      <c r="J56" s="24">
        <v>0.83333333333333337</v>
      </c>
      <c r="K56" s="21">
        <v>0</v>
      </c>
      <c r="L56" s="21">
        <v>0.29166666666666669</v>
      </c>
      <c r="M56" s="22">
        <v>0.58333333333333337</v>
      </c>
      <c r="N56" s="22">
        <v>0.83333333333333337</v>
      </c>
      <c r="O56" s="23">
        <v>0</v>
      </c>
      <c r="P56" s="23">
        <v>0.29166666666666669</v>
      </c>
      <c r="Q56" s="24">
        <v>0.58333333333333337</v>
      </c>
      <c r="R56" s="24">
        <v>0.83333333333333337</v>
      </c>
      <c r="S56" s="21">
        <v>0</v>
      </c>
      <c r="T56" s="21">
        <v>0.29166666666666669</v>
      </c>
      <c r="U56" s="22">
        <v>0.58333333333333337</v>
      </c>
      <c r="V56" s="22">
        <v>0.83333333333333337</v>
      </c>
      <c r="W56" s="23">
        <v>0</v>
      </c>
      <c r="X56" s="23">
        <v>0.29166666666666669</v>
      </c>
      <c r="Y56" s="24">
        <v>0.58333333333333337</v>
      </c>
      <c r="Z56" s="24">
        <v>0.83333333333333337</v>
      </c>
      <c r="AA56" s="21">
        <v>0</v>
      </c>
      <c r="AB56" s="21">
        <v>0.29166666666666669</v>
      </c>
      <c r="AC56" s="22">
        <v>0.58333333333333337</v>
      </c>
      <c r="AD56" s="22">
        <v>0.83333333333333337</v>
      </c>
    </row>
    <row r="57" spans="1:30" x14ac:dyDescent="0.25">
      <c r="B57" s="17" t="s">
        <v>7</v>
      </c>
      <c r="C57" s="22">
        <v>0.29166666666666669</v>
      </c>
      <c r="D57" s="22">
        <v>0.58333333333333337</v>
      </c>
      <c r="E57" s="22">
        <v>0.83333333333333337</v>
      </c>
      <c r="F57" s="22">
        <v>1</v>
      </c>
      <c r="G57" s="24">
        <v>0.29166666666666669</v>
      </c>
      <c r="H57" s="24">
        <v>0.58333333333333337</v>
      </c>
      <c r="I57" s="24">
        <v>0.83333333333333337</v>
      </c>
      <c r="J57" s="24">
        <v>1</v>
      </c>
      <c r="K57" s="22">
        <v>0.29166666666666669</v>
      </c>
      <c r="L57" s="22">
        <v>0.58333333333333337</v>
      </c>
      <c r="M57" s="22">
        <v>0.83333333333333337</v>
      </c>
      <c r="N57" s="22">
        <v>1</v>
      </c>
      <c r="O57" s="24">
        <v>0.29166666666666669</v>
      </c>
      <c r="P57" s="24">
        <v>0.58333333333333337</v>
      </c>
      <c r="Q57" s="24">
        <v>0.83333333333333337</v>
      </c>
      <c r="R57" s="24">
        <v>1</v>
      </c>
      <c r="S57" s="22">
        <v>0.29166666666666669</v>
      </c>
      <c r="T57" s="22">
        <v>0.58333333333333337</v>
      </c>
      <c r="U57" s="22">
        <v>0.83333333333333337</v>
      </c>
      <c r="V57" s="22">
        <v>1</v>
      </c>
      <c r="W57" s="24">
        <v>0.29166666666666669</v>
      </c>
      <c r="X57" s="24">
        <v>0.58333333333333337</v>
      </c>
      <c r="Y57" s="24">
        <v>0.83333333333333337</v>
      </c>
      <c r="Z57" s="24">
        <v>1</v>
      </c>
      <c r="AA57" s="22">
        <v>0.29166666666666669</v>
      </c>
      <c r="AB57" s="22">
        <v>0.58333333333333337</v>
      </c>
      <c r="AC57" s="22">
        <v>0.83333333333333337</v>
      </c>
      <c r="AD57" s="22">
        <v>1</v>
      </c>
    </row>
    <row r="58" spans="1:30" x14ac:dyDescent="0.25">
      <c r="B58" s="50" t="s">
        <v>44</v>
      </c>
      <c r="C58" s="51" t="s">
        <v>25</v>
      </c>
      <c r="D58" s="51"/>
      <c r="E58" s="51"/>
      <c r="F58" s="51"/>
      <c r="G58" s="50"/>
      <c r="H58" s="50"/>
      <c r="I58" s="50"/>
      <c r="J58" s="50"/>
      <c r="K58" s="52"/>
      <c r="L58" s="52"/>
      <c r="M58" s="52" t="s">
        <v>25</v>
      </c>
      <c r="N58" s="52"/>
      <c r="O58" s="50"/>
      <c r="P58" s="50" t="s">
        <v>25</v>
      </c>
      <c r="Q58" s="50"/>
      <c r="R58" s="50" t="s">
        <v>25</v>
      </c>
      <c r="S58" s="52" t="s">
        <v>25</v>
      </c>
      <c r="T58" s="52"/>
      <c r="U58" s="52"/>
      <c r="V58" s="52"/>
      <c r="W58" s="50"/>
      <c r="X58" s="50"/>
      <c r="Y58" s="50"/>
      <c r="Z58" s="50"/>
      <c r="AA58" s="52"/>
      <c r="AB58" s="52"/>
      <c r="AC58" s="52" t="s">
        <v>25</v>
      </c>
      <c r="AD58" s="52"/>
    </row>
    <row r="59" spans="1:30" x14ac:dyDescent="0.25">
      <c r="B59" s="50" t="s">
        <v>45</v>
      </c>
      <c r="C59" s="36" t="s">
        <v>25</v>
      </c>
      <c r="D59" s="36"/>
      <c r="E59" s="36"/>
      <c r="F59" s="37"/>
      <c r="G59" s="35"/>
      <c r="H59" s="35"/>
      <c r="I59" s="35"/>
      <c r="J59" s="35"/>
      <c r="K59" s="38"/>
      <c r="L59" s="38"/>
      <c r="M59" s="38" t="s">
        <v>25</v>
      </c>
      <c r="N59" s="38"/>
      <c r="O59" s="35"/>
      <c r="P59" s="35" t="s">
        <v>25</v>
      </c>
      <c r="Q59" s="35"/>
      <c r="R59" s="35" t="s">
        <v>25</v>
      </c>
      <c r="S59" s="38" t="s">
        <v>25</v>
      </c>
      <c r="T59" s="38"/>
      <c r="U59" s="38"/>
      <c r="V59" s="38"/>
      <c r="W59" s="35"/>
      <c r="X59" s="35"/>
      <c r="Y59" s="35"/>
      <c r="Z59" s="35"/>
      <c r="AA59" s="38"/>
      <c r="AB59" s="38"/>
      <c r="AC59" s="38" t="s">
        <v>25</v>
      </c>
      <c r="AD59" s="38"/>
    </row>
    <row r="60" spans="1:30" x14ac:dyDescent="0.25">
      <c r="B60" s="50" t="s">
        <v>71</v>
      </c>
      <c r="C60" s="51"/>
      <c r="D60" s="51" t="s">
        <v>25</v>
      </c>
      <c r="E60" s="51"/>
      <c r="F60" s="51" t="s">
        <v>25</v>
      </c>
      <c r="G60" s="50" t="s">
        <v>25</v>
      </c>
      <c r="H60" s="50"/>
      <c r="I60" s="50"/>
      <c r="J60" s="50"/>
      <c r="K60" s="52"/>
      <c r="L60" s="52"/>
      <c r="M60" s="52"/>
      <c r="N60" s="52"/>
      <c r="O60" s="50"/>
      <c r="P60" s="50"/>
      <c r="Q60" s="50" t="s">
        <v>25</v>
      </c>
      <c r="R60" s="50"/>
      <c r="S60" s="52"/>
      <c r="T60" s="52" t="s">
        <v>25</v>
      </c>
      <c r="U60" s="52"/>
      <c r="V60" s="52" t="s">
        <v>25</v>
      </c>
      <c r="W60" s="50" t="s">
        <v>25</v>
      </c>
      <c r="X60" s="50"/>
      <c r="Y60" s="50"/>
      <c r="Z60" s="50"/>
      <c r="AA60" s="52"/>
      <c r="AB60" s="52"/>
      <c r="AC60" s="52"/>
      <c r="AD60" s="52"/>
    </row>
    <row r="61" spans="1:30" x14ac:dyDescent="0.25">
      <c r="B61" s="50" t="s">
        <v>46</v>
      </c>
      <c r="C61" s="36"/>
      <c r="D61" s="36" t="s">
        <v>25</v>
      </c>
      <c r="E61" s="36"/>
      <c r="F61" s="37" t="s">
        <v>25</v>
      </c>
      <c r="G61" s="35" t="s">
        <v>25</v>
      </c>
      <c r="H61" s="35"/>
      <c r="I61" s="35"/>
      <c r="J61" s="35"/>
      <c r="K61" s="38"/>
      <c r="L61" s="38"/>
      <c r="M61" s="38"/>
      <c r="N61" s="38"/>
      <c r="O61" s="35"/>
      <c r="P61" s="35"/>
      <c r="Q61" s="35" t="s">
        <v>25</v>
      </c>
      <c r="R61" s="35"/>
      <c r="S61" s="38"/>
      <c r="T61" s="38" t="s">
        <v>25</v>
      </c>
      <c r="U61" s="38"/>
      <c r="V61" s="38" t="s">
        <v>25</v>
      </c>
      <c r="W61" s="35" t="s">
        <v>25</v>
      </c>
      <c r="X61" s="35"/>
      <c r="Y61" s="35"/>
      <c r="Z61" s="35"/>
      <c r="AA61" s="38"/>
      <c r="AB61" s="38"/>
      <c r="AC61" s="38"/>
      <c r="AD61" s="38"/>
    </row>
    <row r="62" spans="1:30" x14ac:dyDescent="0.25">
      <c r="B62" s="50" t="s">
        <v>47</v>
      </c>
      <c r="C62" s="51"/>
      <c r="D62" s="51"/>
      <c r="E62" s="51" t="s">
        <v>25</v>
      </c>
      <c r="F62" s="51"/>
      <c r="G62" s="50"/>
      <c r="H62" s="50" t="s">
        <v>25</v>
      </c>
      <c r="I62" s="50"/>
      <c r="J62" s="50" t="s">
        <v>25</v>
      </c>
      <c r="K62" s="52" t="s">
        <v>25</v>
      </c>
      <c r="L62" s="52"/>
      <c r="M62" s="52"/>
      <c r="N62" s="52"/>
      <c r="O62" s="50"/>
      <c r="P62" s="50"/>
      <c r="Q62" s="50"/>
      <c r="R62" s="50"/>
      <c r="S62" s="52"/>
      <c r="T62" s="52"/>
      <c r="U62" s="52" t="s">
        <v>25</v>
      </c>
      <c r="V62" s="52"/>
      <c r="W62" s="50"/>
      <c r="X62" s="50" t="s">
        <v>25</v>
      </c>
      <c r="Y62" s="50"/>
      <c r="Z62" s="50" t="s">
        <v>25</v>
      </c>
      <c r="AA62" s="52" t="s">
        <v>25</v>
      </c>
      <c r="AB62" s="52"/>
      <c r="AC62" s="52"/>
      <c r="AD62" s="52"/>
    </row>
    <row r="63" spans="1:30" x14ac:dyDescent="0.25">
      <c r="B63" s="50" t="s">
        <v>48</v>
      </c>
      <c r="C63" s="36"/>
      <c r="D63" s="36"/>
      <c r="E63" s="36" t="s">
        <v>25</v>
      </c>
      <c r="F63" s="37"/>
      <c r="G63" s="35"/>
      <c r="H63" s="35" t="s">
        <v>25</v>
      </c>
      <c r="I63" s="35"/>
      <c r="J63" s="35" t="s">
        <v>25</v>
      </c>
      <c r="K63" s="38" t="s">
        <v>25</v>
      </c>
      <c r="L63" s="38"/>
      <c r="M63" s="38"/>
      <c r="N63" s="38"/>
      <c r="O63" s="35"/>
      <c r="P63" s="35"/>
      <c r="Q63" s="35"/>
      <c r="R63" s="35"/>
      <c r="S63" s="38"/>
      <c r="T63" s="38"/>
      <c r="U63" s="38" t="s">
        <v>25</v>
      </c>
      <c r="V63" s="38"/>
      <c r="W63" s="35"/>
      <c r="X63" s="35" t="s">
        <v>25</v>
      </c>
      <c r="Y63" s="35"/>
      <c r="Z63" s="35" t="s">
        <v>25</v>
      </c>
      <c r="AA63" s="38" t="s">
        <v>25</v>
      </c>
      <c r="AB63" s="38"/>
      <c r="AC63" s="38"/>
      <c r="AD63" s="38"/>
    </row>
    <row r="64" spans="1:30" x14ac:dyDescent="0.25">
      <c r="B64" s="50" t="s">
        <v>49</v>
      </c>
      <c r="C64" s="51"/>
      <c r="D64" s="51"/>
      <c r="E64" s="51"/>
      <c r="F64" s="51"/>
      <c r="G64" s="50"/>
      <c r="H64" s="50"/>
      <c r="I64" s="50" t="s">
        <v>25</v>
      </c>
      <c r="J64" s="50"/>
      <c r="K64" s="52"/>
      <c r="L64" s="52" t="s">
        <v>25</v>
      </c>
      <c r="M64" s="52"/>
      <c r="N64" s="52" t="s">
        <v>25</v>
      </c>
      <c r="O64" s="50" t="s">
        <v>25</v>
      </c>
      <c r="P64" s="50"/>
      <c r="Q64" s="50"/>
      <c r="R64" s="50"/>
      <c r="S64" s="52"/>
      <c r="T64" s="52"/>
      <c r="U64" s="52"/>
      <c r="V64" s="52"/>
      <c r="W64" s="50"/>
      <c r="X64" s="50"/>
      <c r="Y64" s="50" t="s">
        <v>25</v>
      </c>
      <c r="Z64" s="50"/>
      <c r="AA64" s="52"/>
      <c r="AB64" s="52" t="s">
        <v>25</v>
      </c>
      <c r="AC64" s="52"/>
      <c r="AD64" s="52" t="s">
        <v>25</v>
      </c>
    </row>
    <row r="65" spans="1:30" x14ac:dyDescent="0.25">
      <c r="B65" s="50" t="s">
        <v>72</v>
      </c>
      <c r="C65" s="36"/>
      <c r="D65" s="36"/>
      <c r="E65" s="36"/>
      <c r="F65" s="37"/>
      <c r="G65" s="35"/>
      <c r="H65" s="35"/>
      <c r="I65" s="35" t="s">
        <v>25</v>
      </c>
      <c r="J65" s="35"/>
      <c r="K65" s="38"/>
      <c r="L65" s="38" t="s">
        <v>25</v>
      </c>
      <c r="M65" s="38"/>
      <c r="N65" s="38" t="s">
        <v>25</v>
      </c>
      <c r="O65" s="35" t="s">
        <v>25</v>
      </c>
      <c r="P65" s="35"/>
      <c r="Q65" s="35"/>
      <c r="R65" s="35"/>
      <c r="S65" s="38"/>
      <c r="T65" s="38"/>
      <c r="U65" s="38"/>
      <c r="V65" s="38"/>
      <c r="W65" s="35"/>
      <c r="X65" s="35"/>
      <c r="Y65" s="35" t="s">
        <v>25</v>
      </c>
      <c r="Z65" s="35"/>
      <c r="AA65" s="38"/>
      <c r="AB65" s="38" t="s">
        <v>25</v>
      </c>
      <c r="AC65" s="38"/>
      <c r="AD65" s="38" t="s">
        <v>25</v>
      </c>
    </row>
    <row r="66" spans="1:30" x14ac:dyDescent="0.25">
      <c r="B66" s="50"/>
      <c r="C66" s="36"/>
      <c r="D66" s="36"/>
      <c r="E66" s="36"/>
      <c r="F66" s="37"/>
      <c r="G66" s="35"/>
      <c r="H66" s="35"/>
      <c r="I66" s="35"/>
      <c r="J66" s="35"/>
      <c r="K66" s="38"/>
      <c r="L66" s="38"/>
      <c r="M66" s="38"/>
      <c r="N66" s="38"/>
      <c r="O66" s="35"/>
      <c r="P66" s="35"/>
      <c r="Q66" s="35"/>
      <c r="R66" s="35"/>
      <c r="S66" s="38"/>
      <c r="T66" s="38"/>
      <c r="U66" s="38"/>
      <c r="V66" s="38"/>
      <c r="W66" s="35"/>
      <c r="X66" s="35"/>
      <c r="Y66" s="35"/>
      <c r="Z66" s="35"/>
      <c r="AA66" s="38"/>
      <c r="AB66" s="38"/>
      <c r="AC66" s="38"/>
      <c r="AD66" s="38"/>
    </row>
    <row r="67" spans="1:30" ht="23.25" x14ac:dyDescent="0.35">
      <c r="B67" s="18"/>
      <c r="C67" s="2"/>
      <c r="D67" s="2"/>
      <c r="E67" s="2"/>
      <c r="F67" s="2"/>
      <c r="G67" s="15"/>
      <c r="H67" s="16"/>
      <c r="I67" s="16"/>
      <c r="J67" s="16"/>
      <c r="K67" s="16"/>
      <c r="L67" s="16"/>
      <c r="M67" s="16"/>
      <c r="N67" s="16" t="str">
        <f>"Semaine du "&amp;TEXT(C68,"jj/mm")&amp;" au "&amp;TEXT(C68+6,"jj/mm aaaa")</f>
        <v>Semaine du 05/02 au 11/02 2018</v>
      </c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</row>
    <row r="68" spans="1:30" x14ac:dyDescent="0.25">
      <c r="A68" s="67"/>
      <c r="B68" s="59">
        <f ca="1">B55+1</f>
        <v>6</v>
      </c>
      <c r="C68" s="132">
        <f>C55+7</f>
        <v>43136</v>
      </c>
      <c r="D68" s="133"/>
      <c r="E68" s="133"/>
      <c r="F68" s="134"/>
      <c r="G68" s="132">
        <f>C68+1</f>
        <v>43137</v>
      </c>
      <c r="H68" s="133"/>
      <c r="I68" s="133"/>
      <c r="J68" s="134"/>
      <c r="K68" s="132">
        <f>G68+1</f>
        <v>43138</v>
      </c>
      <c r="L68" s="133"/>
      <c r="M68" s="133"/>
      <c r="N68" s="134"/>
      <c r="O68" s="132">
        <f>K68+1</f>
        <v>43139</v>
      </c>
      <c r="P68" s="133"/>
      <c r="Q68" s="133"/>
      <c r="R68" s="134"/>
      <c r="S68" s="132">
        <f>O68+1</f>
        <v>43140</v>
      </c>
      <c r="T68" s="133"/>
      <c r="U68" s="133"/>
      <c r="V68" s="134"/>
      <c r="W68" s="132">
        <f>S68+1</f>
        <v>43141</v>
      </c>
      <c r="X68" s="133"/>
      <c r="Y68" s="133"/>
      <c r="Z68" s="134"/>
      <c r="AA68" s="132">
        <f>W68+1</f>
        <v>43142</v>
      </c>
      <c r="AB68" s="133"/>
      <c r="AC68" s="133"/>
      <c r="AD68" s="134"/>
    </row>
    <row r="69" spans="1:30" x14ac:dyDescent="0.25">
      <c r="B69" s="17" t="s">
        <v>8</v>
      </c>
      <c r="C69" s="23">
        <v>0</v>
      </c>
      <c r="D69" s="23">
        <v>0.29166666666666669</v>
      </c>
      <c r="E69" s="24">
        <v>0.58333333333333337</v>
      </c>
      <c r="F69" s="24">
        <v>0.83333333333333337</v>
      </c>
      <c r="G69" s="21">
        <v>0</v>
      </c>
      <c r="H69" s="21">
        <v>0.29166666666666669</v>
      </c>
      <c r="I69" s="22">
        <v>0.58333333333333337</v>
      </c>
      <c r="J69" s="22">
        <v>0.83333333333333337</v>
      </c>
      <c r="K69" s="23">
        <v>0</v>
      </c>
      <c r="L69" s="23">
        <v>0.29166666666666669</v>
      </c>
      <c r="M69" s="24">
        <v>0.58333333333333337</v>
      </c>
      <c r="N69" s="24">
        <v>0.83333333333333337</v>
      </c>
      <c r="O69" s="21">
        <v>0</v>
      </c>
      <c r="P69" s="21">
        <v>0.29166666666666669</v>
      </c>
      <c r="Q69" s="22">
        <v>0.58333333333333337</v>
      </c>
      <c r="R69" s="22">
        <v>0.83333333333333337</v>
      </c>
      <c r="S69" s="23">
        <v>0</v>
      </c>
      <c r="T69" s="23">
        <v>0.29166666666666669</v>
      </c>
      <c r="U69" s="24">
        <v>0.58333333333333337</v>
      </c>
      <c r="V69" s="24">
        <v>0.83333333333333337</v>
      </c>
      <c r="W69" s="21">
        <v>0</v>
      </c>
      <c r="X69" s="21">
        <v>0.29166666666666669</v>
      </c>
      <c r="Y69" s="22">
        <v>0.58333333333333337</v>
      </c>
      <c r="Z69" s="22">
        <v>0.83333333333333337</v>
      </c>
      <c r="AA69" s="23">
        <v>0</v>
      </c>
      <c r="AB69" s="23">
        <v>0.29166666666666669</v>
      </c>
      <c r="AC69" s="24">
        <v>0.58333333333333337</v>
      </c>
      <c r="AD69" s="24">
        <v>0.83333333333333337</v>
      </c>
    </row>
    <row r="70" spans="1:30" ht="15.75" customHeight="1" x14ac:dyDescent="0.25">
      <c r="B70" s="17" t="s">
        <v>7</v>
      </c>
      <c r="C70" s="24">
        <v>0.29166666666666669</v>
      </c>
      <c r="D70" s="24">
        <v>0.58333333333333337</v>
      </c>
      <c r="E70" s="24">
        <v>0.83333333333333337</v>
      </c>
      <c r="F70" s="24">
        <v>1</v>
      </c>
      <c r="G70" s="22">
        <v>0.29166666666666669</v>
      </c>
      <c r="H70" s="22">
        <v>0.58333333333333337</v>
      </c>
      <c r="I70" s="22">
        <v>0.83333333333333337</v>
      </c>
      <c r="J70" s="22">
        <v>1</v>
      </c>
      <c r="K70" s="24">
        <v>0.29166666666666669</v>
      </c>
      <c r="L70" s="24">
        <v>0.58333333333333337</v>
      </c>
      <c r="M70" s="24">
        <v>0.83333333333333337</v>
      </c>
      <c r="N70" s="24">
        <v>1</v>
      </c>
      <c r="O70" s="22">
        <v>0.29166666666666669</v>
      </c>
      <c r="P70" s="22">
        <v>0.58333333333333337</v>
      </c>
      <c r="Q70" s="22">
        <v>0.83333333333333337</v>
      </c>
      <c r="R70" s="22">
        <v>1</v>
      </c>
      <c r="S70" s="24">
        <v>0.29166666666666669</v>
      </c>
      <c r="T70" s="24">
        <v>0.58333333333333337</v>
      </c>
      <c r="U70" s="24">
        <v>0.83333333333333337</v>
      </c>
      <c r="V70" s="24">
        <v>1</v>
      </c>
      <c r="W70" s="22">
        <v>0.29166666666666669</v>
      </c>
      <c r="X70" s="22">
        <v>0.58333333333333337</v>
      </c>
      <c r="Y70" s="22">
        <v>0.83333333333333337</v>
      </c>
      <c r="Z70" s="22">
        <v>1</v>
      </c>
      <c r="AA70" s="24">
        <v>0.29166666666666669</v>
      </c>
      <c r="AB70" s="24">
        <v>0.58333333333333337</v>
      </c>
      <c r="AC70" s="24">
        <v>0.83333333333333337</v>
      </c>
      <c r="AD70" s="24">
        <v>1</v>
      </c>
    </row>
    <row r="71" spans="1:30" x14ac:dyDescent="0.25">
      <c r="B71" s="45"/>
      <c r="C71" s="46"/>
      <c r="D71" s="46"/>
      <c r="E71" s="46"/>
      <c r="F71" s="47"/>
      <c r="G71" s="45"/>
      <c r="H71" s="45"/>
      <c r="I71" s="45"/>
      <c r="J71" s="45"/>
      <c r="K71" s="48"/>
      <c r="L71" s="48"/>
      <c r="M71" s="48"/>
      <c r="N71" s="48"/>
      <c r="O71" s="45"/>
      <c r="P71" s="45"/>
      <c r="Q71" s="45"/>
      <c r="R71" s="45"/>
      <c r="S71" s="48"/>
      <c r="T71" s="48"/>
      <c r="U71" s="48"/>
      <c r="V71" s="48"/>
      <c r="W71" s="45"/>
      <c r="X71" s="45"/>
      <c r="Y71" s="45"/>
      <c r="Z71" s="45"/>
      <c r="AA71" s="48"/>
      <c r="AB71" s="48"/>
      <c r="AC71" s="48"/>
      <c r="AD71" s="49"/>
    </row>
    <row r="72" spans="1:30" x14ac:dyDescent="0.25">
      <c r="B72" s="28"/>
      <c r="C72" s="44"/>
      <c r="D72" s="44"/>
      <c r="E72" s="44"/>
      <c r="F72" s="44"/>
      <c r="G72" s="28"/>
      <c r="H72" s="28"/>
      <c r="I72" s="28"/>
      <c r="J72" s="28"/>
      <c r="K72" s="33"/>
      <c r="L72" s="33"/>
      <c r="M72" s="33"/>
      <c r="N72" s="33"/>
      <c r="O72" s="28"/>
      <c r="P72" s="28"/>
      <c r="Q72" s="28"/>
      <c r="R72" s="28"/>
      <c r="S72" s="33"/>
      <c r="T72" s="33"/>
      <c r="U72" s="33"/>
      <c r="V72" s="33"/>
      <c r="W72" s="28"/>
      <c r="X72" s="28"/>
      <c r="Y72" s="28"/>
      <c r="Z72" s="28"/>
      <c r="AA72" s="33"/>
      <c r="AB72" s="33"/>
      <c r="AC72" s="33"/>
      <c r="AD72" s="34"/>
    </row>
  </sheetData>
  <mergeCells count="43">
    <mergeCell ref="Y1:AC1"/>
    <mergeCell ref="C3:F3"/>
    <mergeCell ref="G3:J3"/>
    <mergeCell ref="K3:N3"/>
    <mergeCell ref="O3:R3"/>
    <mergeCell ref="S3:V3"/>
    <mergeCell ref="W3:Z3"/>
    <mergeCell ref="AA3:AD3"/>
    <mergeCell ref="AA16:AD16"/>
    <mergeCell ref="C29:F29"/>
    <mergeCell ref="G29:J29"/>
    <mergeCell ref="K29:N29"/>
    <mergeCell ref="O29:R29"/>
    <mergeCell ref="S29:V29"/>
    <mergeCell ref="W29:Z29"/>
    <mergeCell ref="AA29:AD29"/>
    <mergeCell ref="C16:F16"/>
    <mergeCell ref="G16:J16"/>
    <mergeCell ref="K16:N16"/>
    <mergeCell ref="O16:R16"/>
    <mergeCell ref="S16:V16"/>
    <mergeCell ref="W16:Z16"/>
    <mergeCell ref="AA42:AD42"/>
    <mergeCell ref="C55:F55"/>
    <mergeCell ref="G55:J55"/>
    <mergeCell ref="K55:N55"/>
    <mergeCell ref="O55:R55"/>
    <mergeCell ref="S55:V55"/>
    <mergeCell ref="W55:Z55"/>
    <mergeCell ref="AA55:AD55"/>
    <mergeCell ref="C42:F42"/>
    <mergeCell ref="G42:J42"/>
    <mergeCell ref="K42:N42"/>
    <mergeCell ref="O42:R42"/>
    <mergeCell ref="S42:V42"/>
    <mergeCell ref="W42:Z42"/>
    <mergeCell ref="AA68:AD68"/>
    <mergeCell ref="C68:F68"/>
    <mergeCell ref="G68:J68"/>
    <mergeCell ref="K68:N68"/>
    <mergeCell ref="O68:R68"/>
    <mergeCell ref="S68:V68"/>
    <mergeCell ref="W68:Z68"/>
  </mergeCells>
  <conditionalFormatting sqref="C3:AD3">
    <cfRule type="timePeriod" dxfId="65" priority="6" timePeriod="lastMonth">
      <formula>AND(MONTH(C3)=MONTH(EDATE(TODAY(),0-1)),YEAR(C3)=YEAR(EDATE(TODAY(),0-1)))</formula>
    </cfRule>
  </conditionalFormatting>
  <conditionalFormatting sqref="C16:AD16">
    <cfRule type="timePeriod" dxfId="64" priority="5" timePeriod="lastMonth">
      <formula>AND(MONTH(C16)=MONTH(EDATE(TODAY(),0-1)),YEAR(C16)=YEAR(EDATE(TODAY(),0-1)))</formula>
    </cfRule>
  </conditionalFormatting>
  <conditionalFormatting sqref="C29:AD29">
    <cfRule type="timePeriod" dxfId="63" priority="4" timePeriod="lastMonth">
      <formula>AND(MONTH(C29)=MONTH(EDATE(TODAY(),0-1)),YEAR(C29)=YEAR(EDATE(TODAY(),0-1)))</formula>
    </cfRule>
  </conditionalFormatting>
  <conditionalFormatting sqref="C42:AD42">
    <cfRule type="timePeriod" dxfId="62" priority="3" timePeriod="lastMonth">
      <formula>AND(MONTH(C42)=MONTH(EDATE(TODAY(),0-1)),YEAR(C42)=YEAR(EDATE(TODAY(),0-1)))</formula>
    </cfRule>
  </conditionalFormatting>
  <conditionalFormatting sqref="C55:AD55">
    <cfRule type="timePeriod" dxfId="61" priority="2" timePeriod="lastMonth">
      <formula>AND(MONTH(C55)=MONTH(EDATE(TODAY(),0-1)),YEAR(C55)=YEAR(EDATE(TODAY(),0-1)))</formula>
    </cfRule>
  </conditionalFormatting>
  <conditionalFormatting sqref="C68:AD68">
    <cfRule type="timePeriod" dxfId="60" priority="1" timePeriod="lastMonth">
      <formula>AND(MONTH(C68)=MONTH(EDATE(TODAY(),0-1)),YEAR(C68)=YEAR(EDATE(TODAY(),0-1)))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rowBreaks count="4" manualBreakCount="4">
    <brk id="14" max="29" man="1"/>
    <brk id="27" max="29" man="1"/>
    <brk id="40" max="29" man="1"/>
    <brk id="53" max="29" man="1"/>
  </rowBreaks>
  <colBreaks count="1" manualBreakCount="1">
    <brk id="30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61"/>
  <sheetViews>
    <sheetView zoomScaleNormal="100" workbookViewId="0">
      <selection activeCell="G3" sqref="G3:J3"/>
    </sheetView>
  </sheetViews>
  <sheetFormatPr baseColWidth="10" defaultRowHeight="15" x14ac:dyDescent="0.25"/>
  <cols>
    <col min="3" max="30" width="3.7109375" customWidth="1"/>
  </cols>
  <sheetData>
    <row r="1" spans="1:38" ht="26.25" thickBot="1" x14ac:dyDescent="0.4">
      <c r="A1" s="11"/>
      <c r="B1" s="11"/>
      <c r="C1" s="11"/>
      <c r="D1" s="12"/>
      <c r="E1" s="11"/>
      <c r="F1" s="11"/>
      <c r="G1" s="13"/>
      <c r="H1" s="11"/>
      <c r="I1" s="11"/>
      <c r="J1" s="11"/>
      <c r="K1" s="14" t="s">
        <v>6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1"/>
      <c r="W1" s="11"/>
      <c r="X1" s="20"/>
      <c r="Y1" s="135" t="e">
        <f>DATE(AE1,AD1,1)</f>
        <v>#NUM!</v>
      </c>
      <c r="Z1" s="136"/>
      <c r="AA1" s="136"/>
      <c r="AB1" s="136"/>
      <c r="AC1" s="137"/>
      <c r="AD1" s="53"/>
      <c r="AE1" s="54"/>
      <c r="AF1" s="2"/>
      <c r="AG1" s="2"/>
      <c r="AH1" s="2"/>
      <c r="AI1" s="2"/>
      <c r="AJ1" s="2"/>
      <c r="AK1" s="2"/>
      <c r="AL1" s="2"/>
    </row>
    <row r="2" spans="1:38" ht="23.25" x14ac:dyDescent="0.35">
      <c r="A2" s="11"/>
      <c r="B2" s="18"/>
      <c r="C2" s="2"/>
      <c r="D2" s="2"/>
      <c r="E2" s="2"/>
      <c r="F2" s="2"/>
      <c r="G2" s="15"/>
      <c r="H2" s="16"/>
      <c r="I2" s="16"/>
      <c r="J2" s="16"/>
      <c r="K2" s="16"/>
      <c r="L2" s="16"/>
      <c r="M2" s="16"/>
      <c r="N2" s="16" t="e">
        <f>"Semaine du "&amp;TEXT(Y1,"jj/mm")&amp;" au "&amp;TEXT(C3+6,"jj/mm aaaa")</f>
        <v>#NUM!</v>
      </c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1"/>
      <c r="AF2" s="2"/>
      <c r="AG2" s="2"/>
      <c r="AH2" s="2"/>
      <c r="AI2" s="2"/>
      <c r="AJ2" s="2"/>
      <c r="AK2" s="2"/>
      <c r="AL2" s="2"/>
    </row>
    <row r="3" spans="1:38" x14ac:dyDescent="0.25">
      <c r="A3" s="54"/>
      <c r="B3" s="59">
        <f ca="1">NSEMMOIS(AE1,AD1)</f>
        <v>48</v>
      </c>
      <c r="C3" s="132" t="e">
        <f>Y1-WEEKDAY(Y1,2)+1</f>
        <v>#NUM!</v>
      </c>
      <c r="D3" s="133"/>
      <c r="E3" s="133"/>
      <c r="F3" s="134"/>
      <c r="G3" s="132" t="e">
        <f>C3+1</f>
        <v>#NUM!</v>
      </c>
      <c r="H3" s="133"/>
      <c r="I3" s="133"/>
      <c r="J3" s="134"/>
      <c r="K3" s="132" t="e">
        <f>G3+1</f>
        <v>#NUM!</v>
      </c>
      <c r="L3" s="133"/>
      <c r="M3" s="133"/>
      <c r="N3" s="134"/>
      <c r="O3" s="132" t="e">
        <f>K3+1</f>
        <v>#NUM!</v>
      </c>
      <c r="P3" s="133"/>
      <c r="Q3" s="133"/>
      <c r="R3" s="134"/>
      <c r="S3" s="132" t="e">
        <f>O3+1</f>
        <v>#NUM!</v>
      </c>
      <c r="T3" s="133"/>
      <c r="U3" s="133"/>
      <c r="V3" s="134"/>
      <c r="W3" s="132" t="e">
        <f>S3+1</f>
        <v>#NUM!</v>
      </c>
      <c r="X3" s="133"/>
      <c r="Y3" s="133"/>
      <c r="Z3" s="134"/>
      <c r="AA3" s="132" t="e">
        <f>W3+1</f>
        <v>#NUM!</v>
      </c>
      <c r="AB3" s="133"/>
      <c r="AC3" s="133"/>
      <c r="AD3" s="134"/>
      <c r="AE3" s="2"/>
      <c r="AF3" s="2"/>
      <c r="AG3" s="2"/>
      <c r="AH3" s="2"/>
      <c r="AI3" s="2"/>
      <c r="AJ3" s="2"/>
      <c r="AK3" s="2"/>
      <c r="AL3" s="2"/>
    </row>
    <row r="4" spans="1:38" x14ac:dyDescent="0.25">
      <c r="A4" s="11"/>
      <c r="B4" s="17" t="s">
        <v>8</v>
      </c>
      <c r="C4" s="21">
        <v>0</v>
      </c>
      <c r="D4" s="21">
        <v>0.29166666666666669</v>
      </c>
      <c r="E4" s="22">
        <v>0.58333333333333337</v>
      </c>
      <c r="F4" s="22">
        <v>0.83333333333333337</v>
      </c>
      <c r="G4" s="23">
        <v>0</v>
      </c>
      <c r="H4" s="23">
        <v>0.29166666666666669</v>
      </c>
      <c r="I4" s="24">
        <v>0.58333333333333337</v>
      </c>
      <c r="J4" s="24">
        <v>0.83333333333333337</v>
      </c>
      <c r="K4" s="21">
        <v>0</v>
      </c>
      <c r="L4" s="21">
        <v>0.29166666666666669</v>
      </c>
      <c r="M4" s="22">
        <v>0.58333333333333337</v>
      </c>
      <c r="N4" s="22">
        <v>0.83333333333333337</v>
      </c>
      <c r="O4" s="23">
        <v>0</v>
      </c>
      <c r="P4" s="23">
        <v>0.29166666666666669</v>
      </c>
      <c r="Q4" s="24">
        <v>0.58333333333333337</v>
      </c>
      <c r="R4" s="24">
        <v>0.83333333333333337</v>
      </c>
      <c r="S4" s="21">
        <v>0</v>
      </c>
      <c r="T4" s="21">
        <v>0.29166666666666669</v>
      </c>
      <c r="U4" s="22">
        <v>0.58333333333333337</v>
      </c>
      <c r="V4" s="22">
        <v>0.83333333333333337</v>
      </c>
      <c r="W4" s="23">
        <v>0</v>
      </c>
      <c r="X4" s="23">
        <v>0.29166666666666669</v>
      </c>
      <c r="Y4" s="24">
        <v>0.58333333333333337</v>
      </c>
      <c r="Z4" s="24">
        <v>0.83333333333333337</v>
      </c>
      <c r="AA4" s="21">
        <v>0</v>
      </c>
      <c r="AB4" s="21">
        <v>0.29166666666666669</v>
      </c>
      <c r="AC4" s="22">
        <v>0.58333333333333337</v>
      </c>
      <c r="AD4" s="22">
        <v>0.83333333333333337</v>
      </c>
      <c r="AE4" s="2"/>
      <c r="AF4" s="2"/>
      <c r="AG4" s="2"/>
      <c r="AH4" s="2"/>
      <c r="AI4" s="2"/>
      <c r="AJ4" s="2"/>
      <c r="AK4" s="2"/>
      <c r="AL4" s="2"/>
    </row>
    <row r="5" spans="1:38" x14ac:dyDescent="0.25">
      <c r="A5" s="11"/>
      <c r="B5" s="17" t="s">
        <v>7</v>
      </c>
      <c r="C5" s="22">
        <v>0.29166666666666669</v>
      </c>
      <c r="D5" s="22">
        <v>0.58333333333333337</v>
      </c>
      <c r="E5" s="22">
        <v>0.83333333333333337</v>
      </c>
      <c r="F5" s="22">
        <v>1</v>
      </c>
      <c r="G5" s="24">
        <v>0.29166666666666669</v>
      </c>
      <c r="H5" s="24">
        <v>0.58333333333333337</v>
      </c>
      <c r="I5" s="24">
        <v>0.83333333333333337</v>
      </c>
      <c r="J5" s="24">
        <v>1</v>
      </c>
      <c r="K5" s="22">
        <v>0.29166666666666669</v>
      </c>
      <c r="L5" s="22">
        <v>0.58333333333333337</v>
      </c>
      <c r="M5" s="22">
        <v>0.83333333333333337</v>
      </c>
      <c r="N5" s="22">
        <v>1</v>
      </c>
      <c r="O5" s="24">
        <v>0.29166666666666669</v>
      </c>
      <c r="P5" s="24">
        <v>0.58333333333333337</v>
      </c>
      <c r="Q5" s="24">
        <v>0.83333333333333337</v>
      </c>
      <c r="R5" s="24">
        <v>1</v>
      </c>
      <c r="S5" s="22">
        <v>0.29166666666666669</v>
      </c>
      <c r="T5" s="22">
        <v>0.58333333333333337</v>
      </c>
      <c r="U5" s="22">
        <v>0.83333333333333337</v>
      </c>
      <c r="V5" s="22">
        <v>1</v>
      </c>
      <c r="W5" s="24">
        <v>0.29166666666666669</v>
      </c>
      <c r="X5" s="24">
        <v>0.58333333333333337</v>
      </c>
      <c r="Y5" s="24">
        <v>0.83333333333333337</v>
      </c>
      <c r="Z5" s="24">
        <v>1</v>
      </c>
      <c r="AA5" s="22">
        <v>0.29166666666666669</v>
      </c>
      <c r="AB5" s="22">
        <v>0.58333333333333337</v>
      </c>
      <c r="AC5" s="22">
        <v>0.83333333333333337</v>
      </c>
      <c r="AD5" s="22">
        <v>1</v>
      </c>
      <c r="AE5" s="2"/>
      <c r="AF5" s="2"/>
      <c r="AG5" s="2"/>
      <c r="AH5" s="2"/>
      <c r="AI5" s="2"/>
      <c r="AJ5" s="2"/>
      <c r="AK5" s="2"/>
      <c r="AL5" s="2"/>
    </row>
    <row r="6" spans="1:38" x14ac:dyDescent="0.25">
      <c r="A6" s="25"/>
      <c r="B6" s="50"/>
      <c r="C6" s="51"/>
      <c r="D6" s="51"/>
      <c r="E6" s="51"/>
      <c r="F6" s="51"/>
      <c r="G6" s="50"/>
      <c r="H6" s="50"/>
      <c r="I6" s="50"/>
      <c r="J6" s="50"/>
      <c r="K6" s="52"/>
      <c r="L6" s="52"/>
      <c r="M6" s="52"/>
      <c r="N6" s="52"/>
      <c r="O6" s="50"/>
      <c r="P6" s="50"/>
      <c r="Q6" s="50"/>
      <c r="R6" s="50"/>
      <c r="S6" s="52"/>
      <c r="T6" s="52"/>
      <c r="U6" s="52"/>
      <c r="V6" s="52"/>
      <c r="W6" s="50"/>
      <c r="X6" s="50"/>
      <c r="Y6" s="50"/>
      <c r="Z6" s="50"/>
      <c r="AA6" s="52"/>
      <c r="AB6" s="52"/>
      <c r="AC6" s="52"/>
      <c r="AD6" s="52"/>
      <c r="AE6" s="2"/>
      <c r="AF6" s="2"/>
      <c r="AG6" s="2"/>
      <c r="AH6" s="2"/>
      <c r="AI6" s="2"/>
      <c r="AJ6" s="2"/>
      <c r="AK6" s="2"/>
    </row>
    <row r="7" spans="1:38" x14ac:dyDescent="0.25">
      <c r="A7" s="11"/>
      <c r="B7" s="35"/>
      <c r="C7" s="36"/>
      <c r="D7" s="36"/>
      <c r="E7" s="36"/>
      <c r="F7" s="37"/>
      <c r="G7" s="35"/>
      <c r="H7" s="35"/>
      <c r="I7" s="35"/>
      <c r="J7" s="35"/>
      <c r="K7" s="38"/>
      <c r="L7" s="38"/>
      <c r="M7" s="38"/>
      <c r="N7" s="38"/>
      <c r="O7" s="35"/>
      <c r="P7" s="35"/>
      <c r="Q7" s="35"/>
      <c r="R7" s="35"/>
      <c r="S7" s="38"/>
      <c r="T7" s="38"/>
      <c r="U7" s="38"/>
      <c r="V7" s="38"/>
      <c r="W7" s="35"/>
      <c r="X7" s="35"/>
      <c r="Y7" s="35"/>
      <c r="Z7" s="35"/>
      <c r="AA7" s="38"/>
      <c r="AB7" s="38"/>
      <c r="AC7" s="38"/>
      <c r="AD7" s="38"/>
      <c r="AE7" s="2"/>
      <c r="AF7" s="2"/>
      <c r="AG7" s="2"/>
      <c r="AH7" s="2"/>
      <c r="AI7" s="2"/>
      <c r="AJ7" s="2"/>
      <c r="AK7" s="2"/>
    </row>
    <row r="8" spans="1:38" x14ac:dyDescent="0.25">
      <c r="A8" s="11"/>
      <c r="B8" s="39"/>
      <c r="C8" s="40"/>
      <c r="D8" s="40"/>
      <c r="E8" s="40"/>
      <c r="F8" s="40"/>
      <c r="G8" s="39"/>
      <c r="H8" s="39"/>
      <c r="I8" s="39"/>
      <c r="J8" s="39"/>
      <c r="K8" s="34"/>
      <c r="L8" s="34"/>
      <c r="M8" s="34"/>
      <c r="N8" s="34"/>
      <c r="O8" s="39"/>
      <c r="P8" s="39"/>
      <c r="Q8" s="39"/>
      <c r="R8" s="39"/>
      <c r="S8" s="34"/>
      <c r="T8" s="34"/>
      <c r="U8" s="34"/>
      <c r="V8" s="34"/>
      <c r="W8" s="39"/>
      <c r="X8" s="39"/>
      <c r="Y8" s="39"/>
      <c r="Z8" s="39"/>
      <c r="AA8" s="34"/>
      <c r="AB8" s="34"/>
      <c r="AC8" s="34"/>
      <c r="AD8" s="34"/>
      <c r="AE8" s="2"/>
      <c r="AF8" s="2"/>
      <c r="AG8" s="2"/>
      <c r="AH8" s="2"/>
      <c r="AI8" s="2"/>
      <c r="AJ8" s="2"/>
      <c r="AK8" s="2"/>
    </row>
    <row r="9" spans="1:38" x14ac:dyDescent="0.25">
      <c r="A9" s="11"/>
      <c r="B9" s="35"/>
      <c r="C9" s="36"/>
      <c r="D9" s="36"/>
      <c r="E9" s="36"/>
      <c r="F9" s="37"/>
      <c r="G9" s="35"/>
      <c r="H9" s="35"/>
      <c r="I9" s="35"/>
      <c r="J9" s="35"/>
      <c r="K9" s="38"/>
      <c r="L9" s="38"/>
      <c r="M9" s="38"/>
      <c r="N9" s="38"/>
      <c r="O9" s="35"/>
      <c r="P9" s="35"/>
      <c r="Q9" s="35"/>
      <c r="R9" s="35"/>
      <c r="S9" s="38"/>
      <c r="T9" s="38"/>
      <c r="U9" s="38"/>
      <c r="V9" s="38"/>
      <c r="W9" s="35"/>
      <c r="X9" s="35"/>
      <c r="Y9" s="35"/>
      <c r="Z9" s="35"/>
      <c r="AA9" s="38"/>
      <c r="AB9" s="38"/>
      <c r="AC9" s="38"/>
      <c r="AD9" s="38"/>
      <c r="AE9" s="2"/>
      <c r="AF9" s="2"/>
      <c r="AG9" s="2"/>
      <c r="AH9" s="2"/>
      <c r="AI9" s="2"/>
      <c r="AJ9" s="2"/>
      <c r="AK9" s="2"/>
      <c r="AL9" s="2"/>
    </row>
    <row r="10" spans="1:38" x14ac:dyDescent="0.25">
      <c r="A10" s="11"/>
      <c r="B10" s="39"/>
      <c r="C10" s="40"/>
      <c r="D10" s="40"/>
      <c r="E10" s="40"/>
      <c r="F10" s="40"/>
      <c r="G10" s="39"/>
      <c r="H10" s="39"/>
      <c r="I10" s="39"/>
      <c r="J10" s="39"/>
      <c r="K10" s="34"/>
      <c r="L10" s="34"/>
      <c r="M10" s="34"/>
      <c r="N10" s="34"/>
      <c r="O10" s="39"/>
      <c r="P10" s="39"/>
      <c r="Q10" s="39"/>
      <c r="R10" s="39"/>
      <c r="S10" s="34"/>
      <c r="T10" s="34"/>
      <c r="U10" s="34"/>
      <c r="V10" s="34"/>
      <c r="W10" s="39"/>
      <c r="X10" s="39"/>
      <c r="Y10" s="39"/>
      <c r="Z10" s="39"/>
      <c r="AA10" s="34"/>
      <c r="AB10" s="34"/>
      <c r="AC10" s="34"/>
      <c r="AD10" s="34"/>
      <c r="AE10" s="2"/>
      <c r="AF10" s="2"/>
      <c r="AG10" s="2"/>
      <c r="AH10" s="2"/>
      <c r="AI10" s="2"/>
      <c r="AJ10" s="2"/>
      <c r="AK10" s="2"/>
      <c r="AL10" s="2"/>
    </row>
    <row r="11" spans="1:38" x14ac:dyDescent="0.25">
      <c r="A11" s="11"/>
      <c r="B11" s="35"/>
      <c r="C11" s="36"/>
      <c r="D11" s="36"/>
      <c r="E11" s="36"/>
      <c r="F11" s="37"/>
      <c r="G11" s="35"/>
      <c r="H11" s="35"/>
      <c r="I11" s="35"/>
      <c r="J11" s="35"/>
      <c r="K11" s="38"/>
      <c r="L11" s="38"/>
      <c r="M11" s="38"/>
      <c r="N11" s="38"/>
      <c r="O11" s="35"/>
      <c r="P11" s="35"/>
      <c r="Q11" s="35"/>
      <c r="R11" s="35"/>
      <c r="S11" s="38"/>
      <c r="T11" s="38"/>
      <c r="U11" s="38"/>
      <c r="V11" s="38"/>
      <c r="W11" s="35"/>
      <c r="X11" s="35"/>
      <c r="Y11" s="35"/>
      <c r="Z11" s="35"/>
      <c r="AA11" s="38"/>
      <c r="AB11" s="38"/>
      <c r="AC11" s="38"/>
      <c r="AD11" s="38"/>
      <c r="AE11" s="2"/>
      <c r="AF11" s="2"/>
      <c r="AG11" s="2"/>
      <c r="AH11" s="2"/>
      <c r="AI11" s="2"/>
      <c r="AJ11" s="2"/>
      <c r="AK11" s="2"/>
      <c r="AL11" s="2"/>
    </row>
    <row r="12" spans="1:38" ht="23.25" x14ac:dyDescent="0.35">
      <c r="A12" s="11"/>
      <c r="B12" s="18"/>
      <c r="C12" s="2"/>
      <c r="D12" s="2"/>
      <c r="E12" s="2"/>
      <c r="F12" s="2"/>
      <c r="G12" s="15"/>
      <c r="H12" s="16"/>
      <c r="I12" s="16"/>
      <c r="J12" s="16"/>
      <c r="K12" s="16"/>
      <c r="L12" s="16"/>
      <c r="M12" s="16"/>
      <c r="N12" s="16" t="e">
        <f>"Semaine du "&amp;TEXT(C13,"jj/mm")&amp;" au "&amp;TEXT(C13+6,"jj/mm aaaa")</f>
        <v>#NUM!</v>
      </c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2"/>
      <c r="AF12" s="2"/>
      <c r="AG12" s="2"/>
      <c r="AH12" s="2"/>
      <c r="AI12" s="2"/>
      <c r="AJ12" s="2"/>
      <c r="AK12" s="2"/>
      <c r="AL12" s="2"/>
    </row>
    <row r="13" spans="1:38" x14ac:dyDescent="0.25">
      <c r="A13" s="54"/>
      <c r="B13" s="59">
        <f ca="1">B3+1</f>
        <v>49</v>
      </c>
      <c r="C13" s="132" t="e">
        <f>C3+7</f>
        <v>#NUM!</v>
      </c>
      <c r="D13" s="133"/>
      <c r="E13" s="133"/>
      <c r="F13" s="134"/>
      <c r="G13" s="132" t="e">
        <f>C13+1</f>
        <v>#NUM!</v>
      </c>
      <c r="H13" s="133"/>
      <c r="I13" s="133"/>
      <c r="J13" s="134"/>
      <c r="K13" s="132" t="e">
        <f>G13+1</f>
        <v>#NUM!</v>
      </c>
      <c r="L13" s="133"/>
      <c r="M13" s="133"/>
      <c r="N13" s="134"/>
      <c r="O13" s="132" t="e">
        <f>K13+1</f>
        <v>#NUM!</v>
      </c>
      <c r="P13" s="133"/>
      <c r="Q13" s="133"/>
      <c r="R13" s="134"/>
      <c r="S13" s="132" t="e">
        <f>O13+1</f>
        <v>#NUM!</v>
      </c>
      <c r="T13" s="133"/>
      <c r="U13" s="133"/>
      <c r="V13" s="134"/>
      <c r="W13" s="132" t="e">
        <f>S13+1</f>
        <v>#NUM!</v>
      </c>
      <c r="X13" s="133"/>
      <c r="Y13" s="133"/>
      <c r="Z13" s="134"/>
      <c r="AA13" s="132" t="e">
        <f>W13+1</f>
        <v>#NUM!</v>
      </c>
      <c r="AB13" s="133"/>
      <c r="AC13" s="133"/>
      <c r="AD13" s="134"/>
      <c r="AE13" s="2"/>
      <c r="AF13" s="2"/>
      <c r="AG13" s="2"/>
      <c r="AH13" s="2"/>
      <c r="AI13" s="2"/>
      <c r="AJ13" s="2"/>
      <c r="AK13" s="2"/>
      <c r="AL13" s="2"/>
    </row>
    <row r="14" spans="1:38" x14ac:dyDescent="0.25">
      <c r="A14" s="11"/>
      <c r="B14" s="17" t="s">
        <v>8</v>
      </c>
      <c r="C14" s="23">
        <v>0</v>
      </c>
      <c r="D14" s="23">
        <v>0.29166666666666669</v>
      </c>
      <c r="E14" s="24">
        <v>0.58333333333333337</v>
      </c>
      <c r="F14" s="24">
        <v>0.83333333333333337</v>
      </c>
      <c r="G14" s="21">
        <v>0</v>
      </c>
      <c r="H14" s="21">
        <v>0.29166666666666669</v>
      </c>
      <c r="I14" s="22">
        <v>0.58333333333333337</v>
      </c>
      <c r="J14" s="22">
        <v>0.83333333333333337</v>
      </c>
      <c r="K14" s="23">
        <v>0</v>
      </c>
      <c r="L14" s="23">
        <v>0.29166666666666669</v>
      </c>
      <c r="M14" s="24">
        <v>0.58333333333333337</v>
      </c>
      <c r="N14" s="24">
        <v>0.83333333333333337</v>
      </c>
      <c r="O14" s="21">
        <v>0</v>
      </c>
      <c r="P14" s="21">
        <v>0.29166666666666669</v>
      </c>
      <c r="Q14" s="22">
        <v>0.58333333333333337</v>
      </c>
      <c r="R14" s="22">
        <v>0.83333333333333337</v>
      </c>
      <c r="S14" s="23">
        <v>0</v>
      </c>
      <c r="T14" s="23">
        <v>0.29166666666666669</v>
      </c>
      <c r="U14" s="24">
        <v>0.58333333333333337</v>
      </c>
      <c r="V14" s="24">
        <v>0.83333333333333337</v>
      </c>
      <c r="W14" s="21">
        <v>0</v>
      </c>
      <c r="X14" s="21">
        <v>0.29166666666666669</v>
      </c>
      <c r="Y14" s="22">
        <v>0.58333333333333337</v>
      </c>
      <c r="Z14" s="22">
        <v>0.83333333333333337</v>
      </c>
      <c r="AA14" s="23">
        <v>0</v>
      </c>
      <c r="AB14" s="23">
        <v>0.29166666666666669</v>
      </c>
      <c r="AC14" s="24">
        <v>0.58333333333333337</v>
      </c>
      <c r="AD14" s="24">
        <v>0.83333333333333337</v>
      </c>
      <c r="AE14" s="2"/>
      <c r="AF14" s="2"/>
      <c r="AG14" s="2"/>
      <c r="AH14" s="2"/>
      <c r="AI14" s="2"/>
      <c r="AJ14" s="2"/>
      <c r="AK14" s="2"/>
      <c r="AL14" s="2"/>
    </row>
    <row r="15" spans="1:38" x14ac:dyDescent="0.25">
      <c r="A15" s="11"/>
      <c r="B15" s="17" t="s">
        <v>7</v>
      </c>
      <c r="C15" s="24">
        <v>0.29166666666666669</v>
      </c>
      <c r="D15" s="24">
        <v>0.58333333333333337</v>
      </c>
      <c r="E15" s="24">
        <v>0.83333333333333337</v>
      </c>
      <c r="F15" s="24">
        <v>1</v>
      </c>
      <c r="G15" s="22">
        <v>0.29166666666666669</v>
      </c>
      <c r="H15" s="22">
        <v>0.58333333333333337</v>
      </c>
      <c r="I15" s="22">
        <v>0.83333333333333337</v>
      </c>
      <c r="J15" s="22">
        <v>1</v>
      </c>
      <c r="K15" s="24">
        <v>0.29166666666666669</v>
      </c>
      <c r="L15" s="24">
        <v>0.58333333333333337</v>
      </c>
      <c r="M15" s="24">
        <v>0.83333333333333337</v>
      </c>
      <c r="N15" s="24">
        <v>1</v>
      </c>
      <c r="O15" s="22">
        <v>0.29166666666666669</v>
      </c>
      <c r="P15" s="22">
        <v>0.58333333333333337</v>
      </c>
      <c r="Q15" s="22">
        <v>0.83333333333333337</v>
      </c>
      <c r="R15" s="22">
        <v>1</v>
      </c>
      <c r="S15" s="24">
        <v>0.29166666666666669</v>
      </c>
      <c r="T15" s="24">
        <v>0.58333333333333337</v>
      </c>
      <c r="U15" s="24">
        <v>0.83333333333333337</v>
      </c>
      <c r="V15" s="24">
        <v>1</v>
      </c>
      <c r="W15" s="22">
        <v>0.29166666666666669</v>
      </c>
      <c r="X15" s="22">
        <v>0.58333333333333337</v>
      </c>
      <c r="Y15" s="22">
        <v>0.83333333333333337</v>
      </c>
      <c r="Z15" s="22">
        <v>1</v>
      </c>
      <c r="AA15" s="24">
        <v>0.29166666666666669</v>
      </c>
      <c r="AB15" s="24">
        <v>0.58333333333333337</v>
      </c>
      <c r="AC15" s="24">
        <v>0.83333333333333337</v>
      </c>
      <c r="AD15" s="24">
        <v>1</v>
      </c>
      <c r="AE15" s="2"/>
      <c r="AF15" s="2"/>
      <c r="AG15" s="2"/>
      <c r="AH15" s="2"/>
      <c r="AI15" s="2"/>
      <c r="AJ15" s="2"/>
      <c r="AK15" s="2"/>
      <c r="AL15" s="2"/>
    </row>
    <row r="16" spans="1:38" x14ac:dyDescent="0.25">
      <c r="A16" s="11"/>
      <c r="B16" s="45"/>
      <c r="C16" s="46"/>
      <c r="D16" s="46"/>
      <c r="E16" s="46"/>
      <c r="F16" s="47"/>
      <c r="G16" s="45"/>
      <c r="H16" s="45"/>
      <c r="I16" s="45"/>
      <c r="J16" s="45"/>
      <c r="K16" s="48"/>
      <c r="L16" s="48"/>
      <c r="M16" s="48"/>
      <c r="N16" s="48"/>
      <c r="O16" s="45"/>
      <c r="P16" s="45"/>
      <c r="Q16" s="45"/>
      <c r="R16" s="45"/>
      <c r="S16" s="48"/>
      <c r="T16" s="48"/>
      <c r="U16" s="48"/>
      <c r="V16" s="48"/>
      <c r="W16" s="45"/>
      <c r="X16" s="45"/>
      <c r="Y16" s="45"/>
      <c r="Z16" s="45"/>
      <c r="AA16" s="48"/>
      <c r="AB16" s="48"/>
      <c r="AC16" s="48"/>
      <c r="AD16" s="49"/>
      <c r="AE16" s="2"/>
      <c r="AF16" s="2"/>
      <c r="AG16" s="2"/>
      <c r="AH16" s="2"/>
      <c r="AI16" s="2"/>
      <c r="AJ16" s="2"/>
      <c r="AK16" s="2"/>
    </row>
    <row r="17" spans="1:38" x14ac:dyDescent="0.25">
      <c r="A17" s="11"/>
      <c r="B17" s="26"/>
      <c r="C17" s="43"/>
      <c r="D17" s="43"/>
      <c r="E17" s="43"/>
      <c r="F17" s="43"/>
      <c r="G17" s="26"/>
      <c r="H17" s="26"/>
      <c r="I17" s="26"/>
      <c r="J17" s="26"/>
      <c r="K17" s="29"/>
      <c r="L17" s="29"/>
      <c r="M17" s="29"/>
      <c r="N17" s="29"/>
      <c r="O17" s="26"/>
      <c r="P17" s="26"/>
      <c r="Q17" s="26"/>
      <c r="R17" s="26"/>
      <c r="S17" s="29"/>
      <c r="T17" s="29"/>
      <c r="U17" s="29"/>
      <c r="V17" s="29"/>
      <c r="W17" s="26"/>
      <c r="X17" s="26"/>
      <c r="Y17" s="26"/>
      <c r="Z17" s="26"/>
      <c r="AA17" s="29"/>
      <c r="AB17" s="29"/>
      <c r="AC17" s="29"/>
      <c r="AD17" s="30"/>
      <c r="AE17" s="2"/>
      <c r="AF17" s="2"/>
      <c r="AG17" s="2"/>
      <c r="AH17" s="2"/>
      <c r="AI17" s="2"/>
      <c r="AJ17" s="2"/>
      <c r="AK17" s="2"/>
    </row>
    <row r="18" spans="1:38" x14ac:dyDescent="0.25">
      <c r="A18" s="11"/>
      <c r="B18" s="27"/>
      <c r="C18" s="41"/>
      <c r="D18" s="41"/>
      <c r="E18" s="41"/>
      <c r="F18" s="42"/>
      <c r="G18" s="27"/>
      <c r="H18" s="27"/>
      <c r="I18" s="27"/>
      <c r="J18" s="27"/>
      <c r="K18" s="31"/>
      <c r="L18" s="31"/>
      <c r="M18" s="31"/>
      <c r="N18" s="31"/>
      <c r="O18" s="27"/>
      <c r="P18" s="27"/>
      <c r="Q18" s="27"/>
      <c r="R18" s="27"/>
      <c r="S18" s="31"/>
      <c r="T18" s="31"/>
      <c r="U18" s="31"/>
      <c r="V18" s="31"/>
      <c r="W18" s="27"/>
      <c r="X18" s="27"/>
      <c r="Y18" s="27"/>
      <c r="Z18" s="27"/>
      <c r="AA18" s="31"/>
      <c r="AB18" s="31"/>
      <c r="AC18" s="31"/>
      <c r="AD18" s="32"/>
      <c r="AE18" s="2"/>
      <c r="AF18" s="2"/>
      <c r="AG18" s="2"/>
      <c r="AH18" s="2"/>
      <c r="AI18" s="2"/>
      <c r="AJ18" s="2"/>
      <c r="AK18" s="2"/>
    </row>
    <row r="19" spans="1:38" x14ac:dyDescent="0.25">
      <c r="A19" s="11"/>
      <c r="B19" s="26"/>
      <c r="C19" s="43"/>
      <c r="D19" s="43"/>
      <c r="E19" s="43"/>
      <c r="F19" s="43"/>
      <c r="G19" s="26"/>
      <c r="H19" s="26"/>
      <c r="I19" s="26"/>
      <c r="J19" s="26"/>
      <c r="K19" s="29"/>
      <c r="L19" s="29"/>
      <c r="M19" s="29"/>
      <c r="N19" s="29"/>
      <c r="O19" s="26"/>
      <c r="P19" s="26"/>
      <c r="Q19" s="26"/>
      <c r="R19" s="26"/>
      <c r="S19" s="29"/>
      <c r="T19" s="29"/>
      <c r="U19" s="29"/>
      <c r="V19" s="29"/>
      <c r="W19" s="26"/>
      <c r="X19" s="26"/>
      <c r="Y19" s="26"/>
      <c r="Z19" s="26"/>
      <c r="AA19" s="29"/>
      <c r="AB19" s="29"/>
      <c r="AC19" s="29"/>
      <c r="AD19" s="30"/>
      <c r="AE19" s="2"/>
      <c r="AF19" s="2"/>
      <c r="AG19" s="2"/>
      <c r="AH19" s="2"/>
      <c r="AI19" s="2"/>
      <c r="AJ19" s="2"/>
      <c r="AK19" s="2"/>
      <c r="AL19" s="2"/>
    </row>
    <row r="20" spans="1:38" x14ac:dyDescent="0.25">
      <c r="A20" s="11"/>
      <c r="B20" s="27"/>
      <c r="C20" s="41"/>
      <c r="D20" s="41"/>
      <c r="E20" s="41"/>
      <c r="F20" s="42"/>
      <c r="G20" s="27"/>
      <c r="H20" s="27"/>
      <c r="I20" s="27"/>
      <c r="J20" s="27"/>
      <c r="K20" s="31"/>
      <c r="L20" s="31"/>
      <c r="M20" s="31"/>
      <c r="N20" s="31"/>
      <c r="O20" s="27"/>
      <c r="P20" s="27"/>
      <c r="Q20" s="27"/>
      <c r="R20" s="27"/>
      <c r="S20" s="31"/>
      <c r="T20" s="31"/>
      <c r="U20" s="31"/>
      <c r="V20" s="31"/>
      <c r="W20" s="27"/>
      <c r="X20" s="27"/>
      <c r="Y20" s="27"/>
      <c r="Z20" s="27"/>
      <c r="AA20" s="31"/>
      <c r="AB20" s="31"/>
      <c r="AC20" s="31"/>
      <c r="AD20" s="32"/>
      <c r="AE20" s="2"/>
      <c r="AF20" s="2"/>
      <c r="AG20" s="2"/>
      <c r="AH20" s="2"/>
      <c r="AI20" s="2"/>
      <c r="AJ20" s="2"/>
      <c r="AK20" s="2"/>
      <c r="AL20" s="2"/>
    </row>
    <row r="21" spans="1:38" x14ac:dyDescent="0.25">
      <c r="A21" s="11"/>
      <c r="B21" s="28"/>
      <c r="C21" s="44"/>
      <c r="D21" s="44"/>
      <c r="E21" s="44"/>
      <c r="F21" s="44"/>
      <c r="G21" s="28"/>
      <c r="H21" s="28"/>
      <c r="I21" s="28"/>
      <c r="J21" s="28"/>
      <c r="K21" s="33"/>
      <c r="L21" s="33"/>
      <c r="M21" s="33"/>
      <c r="N21" s="33"/>
      <c r="O21" s="28"/>
      <c r="P21" s="28"/>
      <c r="Q21" s="28"/>
      <c r="R21" s="28"/>
      <c r="S21" s="33"/>
      <c r="T21" s="33"/>
      <c r="U21" s="33"/>
      <c r="V21" s="33"/>
      <c r="W21" s="28"/>
      <c r="X21" s="28"/>
      <c r="Y21" s="28"/>
      <c r="Z21" s="28"/>
      <c r="AA21" s="33"/>
      <c r="AB21" s="33"/>
      <c r="AC21" s="33"/>
      <c r="AD21" s="34"/>
      <c r="AE21" s="2"/>
      <c r="AF21" s="2"/>
      <c r="AG21" s="2"/>
      <c r="AH21" s="2"/>
      <c r="AI21" s="2"/>
      <c r="AJ21" s="2"/>
      <c r="AK21" s="2"/>
      <c r="AL21" s="2"/>
    </row>
    <row r="22" spans="1:38" ht="23.25" x14ac:dyDescent="0.35">
      <c r="A22" s="11"/>
      <c r="B22" s="18"/>
      <c r="C22" s="2"/>
      <c r="D22" s="2"/>
      <c r="E22" s="2"/>
      <c r="F22" s="2"/>
      <c r="G22" s="15"/>
      <c r="H22" s="16"/>
      <c r="I22" s="16"/>
      <c r="J22" s="16"/>
      <c r="K22" s="16"/>
      <c r="L22" s="16"/>
      <c r="M22" s="16"/>
      <c r="N22" s="16" t="e">
        <f>"Semaine du "&amp;TEXT(C23,"jj/mm")&amp;" au "&amp;TEXT(C23+6,"jj/mm aaaa")</f>
        <v>#NUM!</v>
      </c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2"/>
      <c r="AF22" s="2"/>
      <c r="AG22" s="2"/>
      <c r="AH22" s="2"/>
      <c r="AI22" s="2"/>
      <c r="AJ22" s="2"/>
      <c r="AK22" s="2"/>
      <c r="AL22" s="2"/>
    </row>
    <row r="23" spans="1:38" x14ac:dyDescent="0.25">
      <c r="A23" s="54"/>
      <c r="B23" s="59">
        <f ca="1">B13+1</f>
        <v>50</v>
      </c>
      <c r="C23" s="132" t="e">
        <f>C13+7</f>
        <v>#NUM!</v>
      </c>
      <c r="D23" s="133"/>
      <c r="E23" s="133"/>
      <c r="F23" s="134"/>
      <c r="G23" s="132" t="e">
        <f>C23+1</f>
        <v>#NUM!</v>
      </c>
      <c r="H23" s="133"/>
      <c r="I23" s="133"/>
      <c r="J23" s="134"/>
      <c r="K23" s="132" t="e">
        <f>G23+1</f>
        <v>#NUM!</v>
      </c>
      <c r="L23" s="133"/>
      <c r="M23" s="133"/>
      <c r="N23" s="134"/>
      <c r="O23" s="132" t="e">
        <f>K23+1</f>
        <v>#NUM!</v>
      </c>
      <c r="P23" s="133"/>
      <c r="Q23" s="133"/>
      <c r="R23" s="134"/>
      <c r="S23" s="132" t="e">
        <f>O23+1</f>
        <v>#NUM!</v>
      </c>
      <c r="T23" s="133"/>
      <c r="U23" s="133"/>
      <c r="V23" s="134"/>
      <c r="W23" s="132" t="e">
        <f>S23+1</f>
        <v>#NUM!</v>
      </c>
      <c r="X23" s="133"/>
      <c r="Y23" s="133"/>
      <c r="Z23" s="134"/>
      <c r="AA23" s="132" t="e">
        <f>W23+1</f>
        <v>#NUM!</v>
      </c>
      <c r="AB23" s="133"/>
      <c r="AC23" s="133"/>
      <c r="AD23" s="134"/>
      <c r="AE23" s="2"/>
      <c r="AF23" s="2"/>
      <c r="AG23" s="2"/>
      <c r="AH23" s="2"/>
      <c r="AI23" s="2"/>
      <c r="AJ23" s="2"/>
      <c r="AK23" s="2"/>
      <c r="AL23" s="2"/>
    </row>
    <row r="24" spans="1:38" x14ac:dyDescent="0.25">
      <c r="A24" s="11"/>
      <c r="B24" s="17" t="s">
        <v>8</v>
      </c>
      <c r="C24" s="21">
        <v>0</v>
      </c>
      <c r="D24" s="21">
        <v>0.29166666666666669</v>
      </c>
      <c r="E24" s="22">
        <v>0.58333333333333337</v>
      </c>
      <c r="F24" s="22">
        <v>0.83333333333333337</v>
      </c>
      <c r="G24" s="23">
        <v>0</v>
      </c>
      <c r="H24" s="23">
        <v>0.29166666666666669</v>
      </c>
      <c r="I24" s="24">
        <v>0.58333333333333337</v>
      </c>
      <c r="J24" s="24">
        <v>0.83333333333333337</v>
      </c>
      <c r="K24" s="21">
        <v>0</v>
      </c>
      <c r="L24" s="21">
        <v>0.29166666666666669</v>
      </c>
      <c r="M24" s="22">
        <v>0.58333333333333337</v>
      </c>
      <c r="N24" s="22">
        <v>0.83333333333333337</v>
      </c>
      <c r="O24" s="23">
        <v>0</v>
      </c>
      <c r="P24" s="23">
        <v>0.29166666666666669</v>
      </c>
      <c r="Q24" s="24">
        <v>0.58333333333333337</v>
      </c>
      <c r="R24" s="24">
        <v>0.83333333333333337</v>
      </c>
      <c r="S24" s="21">
        <v>0</v>
      </c>
      <c r="T24" s="21">
        <v>0.29166666666666669</v>
      </c>
      <c r="U24" s="22">
        <v>0.58333333333333337</v>
      </c>
      <c r="V24" s="22">
        <v>0.83333333333333337</v>
      </c>
      <c r="W24" s="23">
        <v>0</v>
      </c>
      <c r="X24" s="23">
        <v>0.29166666666666669</v>
      </c>
      <c r="Y24" s="24">
        <v>0.58333333333333337</v>
      </c>
      <c r="Z24" s="24">
        <v>0.83333333333333337</v>
      </c>
      <c r="AA24" s="21">
        <v>0</v>
      </c>
      <c r="AB24" s="21">
        <v>0.29166666666666669</v>
      </c>
      <c r="AC24" s="22">
        <v>0.58333333333333337</v>
      </c>
      <c r="AD24" s="22">
        <v>0.83333333333333337</v>
      </c>
      <c r="AE24" s="2"/>
      <c r="AF24" s="2"/>
      <c r="AG24" s="2"/>
      <c r="AH24" s="2"/>
      <c r="AI24" s="2"/>
      <c r="AJ24" s="2"/>
      <c r="AK24" s="2"/>
      <c r="AL24" s="2"/>
    </row>
    <row r="25" spans="1:38" x14ac:dyDescent="0.25">
      <c r="B25" s="17" t="s">
        <v>7</v>
      </c>
      <c r="C25" s="22">
        <v>0.29166666666666669</v>
      </c>
      <c r="D25" s="22">
        <v>0.58333333333333337</v>
      </c>
      <c r="E25" s="22">
        <v>0.83333333333333337</v>
      </c>
      <c r="F25" s="22">
        <v>1</v>
      </c>
      <c r="G25" s="24">
        <v>0.29166666666666669</v>
      </c>
      <c r="H25" s="24">
        <v>0.58333333333333337</v>
      </c>
      <c r="I25" s="24">
        <v>0.83333333333333337</v>
      </c>
      <c r="J25" s="24">
        <v>1</v>
      </c>
      <c r="K25" s="22">
        <v>0.29166666666666669</v>
      </c>
      <c r="L25" s="22">
        <v>0.58333333333333337</v>
      </c>
      <c r="M25" s="22">
        <v>0.83333333333333337</v>
      </c>
      <c r="N25" s="22">
        <v>1</v>
      </c>
      <c r="O25" s="24">
        <v>0.29166666666666669</v>
      </c>
      <c r="P25" s="24">
        <v>0.58333333333333337</v>
      </c>
      <c r="Q25" s="24">
        <v>0.83333333333333337</v>
      </c>
      <c r="R25" s="24">
        <v>1</v>
      </c>
      <c r="S25" s="22">
        <v>0.29166666666666669</v>
      </c>
      <c r="T25" s="22">
        <v>0.58333333333333337</v>
      </c>
      <c r="U25" s="22">
        <v>0.83333333333333337</v>
      </c>
      <c r="V25" s="22">
        <v>1</v>
      </c>
      <c r="W25" s="24">
        <v>0.29166666666666669</v>
      </c>
      <c r="X25" s="24">
        <v>0.58333333333333337</v>
      </c>
      <c r="Y25" s="24">
        <v>0.83333333333333337</v>
      </c>
      <c r="Z25" s="24">
        <v>1</v>
      </c>
      <c r="AA25" s="22">
        <v>0.29166666666666669</v>
      </c>
      <c r="AB25" s="22">
        <v>0.58333333333333337</v>
      </c>
      <c r="AC25" s="22">
        <v>0.83333333333333337</v>
      </c>
      <c r="AD25" s="22">
        <v>1</v>
      </c>
    </row>
    <row r="26" spans="1:38" x14ac:dyDescent="0.25">
      <c r="B26" s="50"/>
      <c r="C26" s="51"/>
      <c r="D26" s="51"/>
      <c r="E26" s="51"/>
      <c r="F26" s="51"/>
      <c r="G26" s="50"/>
      <c r="H26" s="50"/>
      <c r="I26" s="50"/>
      <c r="J26" s="50"/>
      <c r="K26" s="52"/>
      <c r="L26" s="52"/>
      <c r="M26" s="52"/>
      <c r="N26" s="52"/>
      <c r="O26" s="50"/>
      <c r="P26" s="50"/>
      <c r="Q26" s="50"/>
      <c r="R26" s="50"/>
      <c r="S26" s="52"/>
      <c r="T26" s="52"/>
      <c r="U26" s="52"/>
      <c r="V26" s="52"/>
      <c r="W26" s="50"/>
      <c r="X26" s="50"/>
      <c r="Y26" s="50"/>
      <c r="Z26" s="50"/>
      <c r="AA26" s="52"/>
      <c r="AB26" s="52"/>
      <c r="AC26" s="52"/>
      <c r="AD26" s="52"/>
    </row>
    <row r="27" spans="1:38" x14ac:dyDescent="0.25">
      <c r="B27" s="35"/>
      <c r="C27" s="36"/>
      <c r="D27" s="36"/>
      <c r="E27" s="36"/>
      <c r="F27" s="37"/>
      <c r="G27" s="35"/>
      <c r="H27" s="35"/>
      <c r="I27" s="35"/>
      <c r="J27" s="35"/>
      <c r="K27" s="38"/>
      <c r="L27" s="38"/>
      <c r="M27" s="38"/>
      <c r="N27" s="38"/>
      <c r="O27" s="35"/>
      <c r="P27" s="35"/>
      <c r="Q27" s="35"/>
      <c r="R27" s="35"/>
      <c r="S27" s="38"/>
      <c r="T27" s="38"/>
      <c r="U27" s="38"/>
      <c r="V27" s="38"/>
      <c r="W27" s="35"/>
      <c r="X27" s="35"/>
      <c r="Y27" s="35"/>
      <c r="Z27" s="35"/>
      <c r="AA27" s="38"/>
      <c r="AB27" s="38"/>
      <c r="AC27" s="38"/>
      <c r="AD27" s="38"/>
    </row>
    <row r="28" spans="1:38" x14ac:dyDescent="0.25">
      <c r="B28" s="39"/>
      <c r="C28" s="40"/>
      <c r="D28" s="40"/>
      <c r="E28" s="40"/>
      <c r="F28" s="40"/>
      <c r="G28" s="39"/>
      <c r="H28" s="39"/>
      <c r="I28" s="39"/>
      <c r="J28" s="39"/>
      <c r="K28" s="34"/>
      <c r="L28" s="34"/>
      <c r="M28" s="34"/>
      <c r="N28" s="34"/>
      <c r="O28" s="39"/>
      <c r="P28" s="39"/>
      <c r="Q28" s="39"/>
      <c r="R28" s="39"/>
      <c r="S28" s="34"/>
      <c r="T28" s="34"/>
      <c r="U28" s="34"/>
      <c r="V28" s="34"/>
      <c r="W28" s="39"/>
      <c r="X28" s="39"/>
      <c r="Y28" s="39"/>
      <c r="Z28" s="39"/>
      <c r="AA28" s="34"/>
      <c r="AB28" s="34"/>
      <c r="AC28" s="34"/>
      <c r="AD28" s="34"/>
    </row>
    <row r="29" spans="1:38" x14ac:dyDescent="0.25">
      <c r="B29" s="35"/>
      <c r="C29" s="36"/>
      <c r="D29" s="36"/>
      <c r="E29" s="36"/>
      <c r="F29" s="37"/>
      <c r="G29" s="35"/>
      <c r="H29" s="35"/>
      <c r="I29" s="35"/>
      <c r="J29" s="35"/>
      <c r="K29" s="38"/>
      <c r="L29" s="38"/>
      <c r="M29" s="38"/>
      <c r="N29" s="38"/>
      <c r="O29" s="35"/>
      <c r="P29" s="35"/>
      <c r="Q29" s="35"/>
      <c r="R29" s="35"/>
      <c r="S29" s="38"/>
      <c r="T29" s="38"/>
      <c r="U29" s="38"/>
      <c r="V29" s="38"/>
      <c r="W29" s="35"/>
      <c r="X29" s="35"/>
      <c r="Y29" s="35"/>
      <c r="Z29" s="35"/>
      <c r="AA29" s="38"/>
      <c r="AB29" s="38"/>
      <c r="AC29" s="38"/>
      <c r="AD29" s="38"/>
    </row>
    <row r="30" spans="1:38" x14ac:dyDescent="0.25">
      <c r="B30" s="39"/>
      <c r="C30" s="40"/>
      <c r="D30" s="40"/>
      <c r="E30" s="40"/>
      <c r="F30" s="40"/>
      <c r="G30" s="39"/>
      <c r="H30" s="39"/>
      <c r="I30" s="39"/>
      <c r="J30" s="39"/>
      <c r="K30" s="34"/>
      <c r="L30" s="34"/>
      <c r="M30" s="34"/>
      <c r="N30" s="34"/>
      <c r="O30" s="39"/>
      <c r="P30" s="39"/>
      <c r="Q30" s="39"/>
      <c r="R30" s="39"/>
      <c r="S30" s="34"/>
      <c r="T30" s="34"/>
      <c r="U30" s="34"/>
      <c r="V30" s="34"/>
      <c r="W30" s="39"/>
      <c r="X30" s="39"/>
      <c r="Y30" s="39"/>
      <c r="Z30" s="39"/>
      <c r="AA30" s="34"/>
      <c r="AB30" s="34"/>
      <c r="AC30" s="34"/>
      <c r="AD30" s="34"/>
    </row>
    <row r="31" spans="1:38" x14ac:dyDescent="0.25">
      <c r="B31" s="35"/>
      <c r="C31" s="36"/>
      <c r="D31" s="36"/>
      <c r="E31" s="36"/>
      <c r="F31" s="37"/>
      <c r="G31" s="35"/>
      <c r="H31" s="35"/>
      <c r="I31" s="35"/>
      <c r="J31" s="35"/>
      <c r="K31" s="38"/>
      <c r="L31" s="38"/>
      <c r="M31" s="38"/>
      <c r="N31" s="38"/>
      <c r="O31" s="35"/>
      <c r="P31" s="35"/>
      <c r="Q31" s="35"/>
      <c r="R31" s="35"/>
      <c r="S31" s="38"/>
      <c r="T31" s="38"/>
      <c r="U31" s="38"/>
      <c r="V31" s="38"/>
      <c r="W31" s="35"/>
      <c r="X31" s="35"/>
      <c r="Y31" s="35"/>
      <c r="Z31" s="35"/>
      <c r="AA31" s="38"/>
      <c r="AB31" s="38"/>
      <c r="AC31" s="38"/>
      <c r="AD31" s="38"/>
    </row>
    <row r="32" spans="1:38" ht="23.25" x14ac:dyDescent="0.35">
      <c r="B32" s="18"/>
      <c r="C32" s="2"/>
      <c r="D32" s="2"/>
      <c r="E32" s="2"/>
      <c r="F32" s="2"/>
      <c r="G32" s="15"/>
      <c r="H32" s="16"/>
      <c r="I32" s="16"/>
      <c r="J32" s="16"/>
      <c r="K32" s="16"/>
      <c r="L32" s="16"/>
      <c r="M32" s="16"/>
      <c r="N32" s="16" t="e">
        <f>"Semaine du "&amp;TEXT(C33,"jj/mm")&amp;" au "&amp;TEXT(C33+6,"jj/mm aaaa")</f>
        <v>#NUM!</v>
      </c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</row>
    <row r="33" spans="1:30" x14ac:dyDescent="0.25">
      <c r="A33" s="67"/>
      <c r="B33" s="59">
        <f ca="1">B23+1</f>
        <v>51</v>
      </c>
      <c r="C33" s="132" t="e">
        <f>C23+7</f>
        <v>#NUM!</v>
      </c>
      <c r="D33" s="133"/>
      <c r="E33" s="133"/>
      <c r="F33" s="134"/>
      <c r="G33" s="132" t="e">
        <f>C33+1</f>
        <v>#NUM!</v>
      </c>
      <c r="H33" s="133"/>
      <c r="I33" s="133"/>
      <c r="J33" s="134"/>
      <c r="K33" s="132" t="e">
        <f>G33+1</f>
        <v>#NUM!</v>
      </c>
      <c r="L33" s="133"/>
      <c r="M33" s="133"/>
      <c r="N33" s="134"/>
      <c r="O33" s="132" t="e">
        <f>K33+1</f>
        <v>#NUM!</v>
      </c>
      <c r="P33" s="133"/>
      <c r="Q33" s="133"/>
      <c r="R33" s="134"/>
      <c r="S33" s="132" t="e">
        <f>O33+1</f>
        <v>#NUM!</v>
      </c>
      <c r="T33" s="133"/>
      <c r="U33" s="133"/>
      <c r="V33" s="134"/>
      <c r="W33" s="132" t="e">
        <f>S33+1</f>
        <v>#NUM!</v>
      </c>
      <c r="X33" s="133"/>
      <c r="Y33" s="133"/>
      <c r="Z33" s="134"/>
      <c r="AA33" s="132" t="e">
        <f>W33+1</f>
        <v>#NUM!</v>
      </c>
      <c r="AB33" s="133"/>
      <c r="AC33" s="133"/>
      <c r="AD33" s="134"/>
    </row>
    <row r="34" spans="1:30" x14ac:dyDescent="0.25">
      <c r="B34" s="17" t="s">
        <v>8</v>
      </c>
      <c r="C34" s="23">
        <v>0</v>
      </c>
      <c r="D34" s="23">
        <v>0.29166666666666669</v>
      </c>
      <c r="E34" s="24">
        <v>0.58333333333333337</v>
      </c>
      <c r="F34" s="24">
        <v>0.83333333333333337</v>
      </c>
      <c r="G34" s="21">
        <v>0</v>
      </c>
      <c r="H34" s="21">
        <v>0.29166666666666669</v>
      </c>
      <c r="I34" s="22">
        <v>0.58333333333333337</v>
      </c>
      <c r="J34" s="22">
        <v>0.83333333333333337</v>
      </c>
      <c r="K34" s="23">
        <v>0</v>
      </c>
      <c r="L34" s="23">
        <v>0.29166666666666669</v>
      </c>
      <c r="M34" s="24">
        <v>0.58333333333333337</v>
      </c>
      <c r="N34" s="24">
        <v>0.83333333333333337</v>
      </c>
      <c r="O34" s="21">
        <v>0</v>
      </c>
      <c r="P34" s="21">
        <v>0.29166666666666669</v>
      </c>
      <c r="Q34" s="22">
        <v>0.58333333333333337</v>
      </c>
      <c r="R34" s="22">
        <v>0.83333333333333337</v>
      </c>
      <c r="S34" s="23">
        <v>0</v>
      </c>
      <c r="T34" s="23">
        <v>0.29166666666666669</v>
      </c>
      <c r="U34" s="24">
        <v>0.58333333333333337</v>
      </c>
      <c r="V34" s="24">
        <v>0.83333333333333337</v>
      </c>
      <c r="W34" s="21">
        <v>0</v>
      </c>
      <c r="X34" s="21">
        <v>0.29166666666666669</v>
      </c>
      <c r="Y34" s="22">
        <v>0.58333333333333337</v>
      </c>
      <c r="Z34" s="22">
        <v>0.83333333333333337</v>
      </c>
      <c r="AA34" s="23">
        <v>0</v>
      </c>
      <c r="AB34" s="23">
        <v>0.29166666666666669</v>
      </c>
      <c r="AC34" s="24">
        <v>0.58333333333333337</v>
      </c>
      <c r="AD34" s="24">
        <v>0.83333333333333337</v>
      </c>
    </row>
    <row r="35" spans="1:30" x14ac:dyDescent="0.25">
      <c r="B35" s="17" t="s">
        <v>7</v>
      </c>
      <c r="C35" s="24">
        <v>0.29166666666666669</v>
      </c>
      <c r="D35" s="24">
        <v>0.58333333333333337</v>
      </c>
      <c r="E35" s="24">
        <v>0.83333333333333337</v>
      </c>
      <c r="F35" s="24">
        <v>1</v>
      </c>
      <c r="G35" s="22">
        <v>0.29166666666666669</v>
      </c>
      <c r="H35" s="22">
        <v>0.58333333333333337</v>
      </c>
      <c r="I35" s="22">
        <v>0.83333333333333337</v>
      </c>
      <c r="J35" s="22">
        <v>1</v>
      </c>
      <c r="K35" s="24">
        <v>0.29166666666666669</v>
      </c>
      <c r="L35" s="24">
        <v>0.58333333333333337</v>
      </c>
      <c r="M35" s="24">
        <v>0.83333333333333337</v>
      </c>
      <c r="N35" s="24">
        <v>1</v>
      </c>
      <c r="O35" s="22">
        <v>0.29166666666666669</v>
      </c>
      <c r="P35" s="22">
        <v>0.58333333333333337</v>
      </c>
      <c r="Q35" s="22">
        <v>0.83333333333333337</v>
      </c>
      <c r="R35" s="22">
        <v>1</v>
      </c>
      <c r="S35" s="24">
        <v>0.29166666666666669</v>
      </c>
      <c r="T35" s="24">
        <v>0.58333333333333337</v>
      </c>
      <c r="U35" s="24">
        <v>0.83333333333333337</v>
      </c>
      <c r="V35" s="24">
        <v>1</v>
      </c>
      <c r="W35" s="22">
        <v>0.29166666666666669</v>
      </c>
      <c r="X35" s="22">
        <v>0.58333333333333337</v>
      </c>
      <c r="Y35" s="22">
        <v>0.83333333333333337</v>
      </c>
      <c r="Z35" s="22">
        <v>1</v>
      </c>
      <c r="AA35" s="24">
        <v>0.29166666666666669</v>
      </c>
      <c r="AB35" s="24">
        <v>0.58333333333333337</v>
      </c>
      <c r="AC35" s="24">
        <v>0.83333333333333337</v>
      </c>
      <c r="AD35" s="24">
        <v>1</v>
      </c>
    </row>
    <row r="36" spans="1:30" x14ac:dyDescent="0.25">
      <c r="B36" s="45"/>
      <c r="C36" s="46"/>
      <c r="D36" s="46"/>
      <c r="E36" s="46"/>
      <c r="F36" s="47"/>
      <c r="G36" s="45"/>
      <c r="H36" s="45"/>
      <c r="I36" s="45"/>
      <c r="J36" s="45"/>
      <c r="K36" s="48"/>
      <c r="L36" s="48"/>
      <c r="M36" s="48"/>
      <c r="N36" s="48"/>
      <c r="O36" s="45"/>
      <c r="P36" s="45"/>
      <c r="Q36" s="45"/>
      <c r="R36" s="45"/>
      <c r="S36" s="48"/>
      <c r="T36" s="48"/>
      <c r="U36" s="48"/>
      <c r="V36" s="48"/>
      <c r="W36" s="45"/>
      <c r="X36" s="45"/>
      <c r="Y36" s="45"/>
      <c r="Z36" s="45"/>
      <c r="AA36" s="48"/>
      <c r="AB36" s="48"/>
      <c r="AC36" s="48"/>
      <c r="AD36" s="49"/>
    </row>
    <row r="37" spans="1:30" x14ac:dyDescent="0.25">
      <c r="B37" s="26"/>
      <c r="C37" s="43"/>
      <c r="D37" s="43"/>
      <c r="E37" s="43"/>
      <c r="F37" s="43"/>
      <c r="G37" s="26"/>
      <c r="H37" s="26"/>
      <c r="I37" s="26"/>
      <c r="J37" s="26"/>
      <c r="K37" s="29"/>
      <c r="L37" s="29"/>
      <c r="M37" s="29"/>
      <c r="N37" s="29"/>
      <c r="O37" s="26"/>
      <c r="P37" s="26"/>
      <c r="Q37" s="26"/>
      <c r="R37" s="26"/>
      <c r="S37" s="29"/>
      <c r="T37" s="29"/>
      <c r="U37" s="29"/>
      <c r="V37" s="29"/>
      <c r="W37" s="26"/>
      <c r="X37" s="26"/>
      <c r="Y37" s="26"/>
      <c r="Z37" s="26"/>
      <c r="AA37" s="29"/>
      <c r="AB37" s="29"/>
      <c r="AC37" s="29"/>
      <c r="AD37" s="30"/>
    </row>
    <row r="38" spans="1:30" x14ac:dyDescent="0.25">
      <c r="B38" s="27"/>
      <c r="C38" s="41"/>
      <c r="D38" s="41"/>
      <c r="E38" s="41"/>
      <c r="F38" s="42"/>
      <c r="G38" s="27"/>
      <c r="H38" s="27"/>
      <c r="I38" s="27"/>
      <c r="J38" s="27"/>
      <c r="K38" s="31"/>
      <c r="L38" s="31"/>
      <c r="M38" s="31"/>
      <c r="N38" s="31"/>
      <c r="O38" s="27"/>
      <c r="P38" s="27"/>
      <c r="Q38" s="27"/>
      <c r="R38" s="27"/>
      <c r="S38" s="31"/>
      <c r="T38" s="31"/>
      <c r="U38" s="31"/>
      <c r="V38" s="31"/>
      <c r="W38" s="27"/>
      <c r="X38" s="27"/>
      <c r="Y38" s="27"/>
      <c r="Z38" s="27"/>
      <c r="AA38" s="31"/>
      <c r="AB38" s="31"/>
      <c r="AC38" s="31"/>
      <c r="AD38" s="32"/>
    </row>
    <row r="39" spans="1:30" x14ac:dyDescent="0.25">
      <c r="B39" s="26"/>
      <c r="C39" s="43"/>
      <c r="D39" s="43"/>
      <c r="E39" s="43"/>
      <c r="F39" s="43"/>
      <c r="G39" s="26"/>
      <c r="H39" s="26"/>
      <c r="I39" s="26"/>
      <c r="J39" s="26"/>
      <c r="K39" s="29"/>
      <c r="L39" s="29"/>
      <c r="M39" s="29"/>
      <c r="N39" s="29"/>
      <c r="O39" s="26"/>
      <c r="P39" s="26"/>
      <c r="Q39" s="26"/>
      <c r="R39" s="26"/>
      <c r="S39" s="29"/>
      <c r="T39" s="29"/>
      <c r="U39" s="29"/>
      <c r="V39" s="29"/>
      <c r="W39" s="26"/>
      <c r="X39" s="26"/>
      <c r="Y39" s="26"/>
      <c r="Z39" s="26"/>
      <c r="AA39" s="29"/>
      <c r="AB39" s="29"/>
      <c r="AC39" s="29"/>
      <c r="AD39" s="30"/>
    </row>
    <row r="40" spans="1:30" x14ac:dyDescent="0.25">
      <c r="B40" s="27"/>
      <c r="C40" s="41"/>
      <c r="D40" s="41"/>
      <c r="E40" s="41"/>
      <c r="F40" s="42"/>
      <c r="G40" s="27"/>
      <c r="H40" s="27"/>
      <c r="I40" s="27"/>
      <c r="J40" s="27"/>
      <c r="K40" s="31"/>
      <c r="L40" s="31"/>
      <c r="M40" s="31"/>
      <c r="N40" s="31"/>
      <c r="O40" s="27"/>
      <c r="P40" s="27"/>
      <c r="Q40" s="27"/>
      <c r="R40" s="27"/>
      <c r="S40" s="31"/>
      <c r="T40" s="31"/>
      <c r="U40" s="31"/>
      <c r="V40" s="31"/>
      <c r="W40" s="27"/>
      <c r="X40" s="27"/>
      <c r="Y40" s="27"/>
      <c r="Z40" s="27"/>
      <c r="AA40" s="31"/>
      <c r="AB40" s="31"/>
      <c r="AC40" s="31"/>
      <c r="AD40" s="32"/>
    </row>
    <row r="41" spans="1:30" x14ac:dyDescent="0.25">
      <c r="B41" s="28"/>
      <c r="C41" s="44"/>
      <c r="D41" s="44"/>
      <c r="E41" s="44"/>
      <c r="F41" s="44"/>
      <c r="G41" s="28"/>
      <c r="H41" s="28"/>
      <c r="I41" s="28"/>
      <c r="J41" s="28"/>
      <c r="K41" s="33"/>
      <c r="L41" s="33"/>
      <c r="M41" s="33"/>
      <c r="N41" s="33"/>
      <c r="O41" s="28"/>
      <c r="P41" s="28"/>
      <c r="Q41" s="28"/>
      <c r="R41" s="28"/>
      <c r="S41" s="33"/>
      <c r="T41" s="33"/>
      <c r="U41" s="33"/>
      <c r="V41" s="33"/>
      <c r="W41" s="28"/>
      <c r="X41" s="28"/>
      <c r="Y41" s="28"/>
      <c r="Z41" s="28"/>
      <c r="AA41" s="33"/>
      <c r="AB41" s="33"/>
      <c r="AC41" s="33"/>
      <c r="AD41" s="34"/>
    </row>
    <row r="42" spans="1:30" ht="23.25" x14ac:dyDescent="0.35">
      <c r="B42" s="18"/>
      <c r="C42" s="2"/>
      <c r="D42" s="2"/>
      <c r="E42" s="2"/>
      <c r="F42" s="2"/>
      <c r="G42" s="15"/>
      <c r="H42" s="16"/>
      <c r="I42" s="16"/>
      <c r="J42" s="16"/>
      <c r="K42" s="16"/>
      <c r="L42" s="16"/>
      <c r="M42" s="16"/>
      <c r="N42" s="16" t="e">
        <f>"Semaine du "&amp;TEXT(C43,"jj/mm")&amp;" au "&amp;TEXT(C43+6,"jj/mm aaaa")</f>
        <v>#NUM!</v>
      </c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</row>
    <row r="43" spans="1:30" x14ac:dyDescent="0.25">
      <c r="A43" s="67"/>
      <c r="B43" s="59">
        <f ca="1">B33+1</f>
        <v>52</v>
      </c>
      <c r="C43" s="132" t="e">
        <f>C33+7</f>
        <v>#NUM!</v>
      </c>
      <c r="D43" s="133"/>
      <c r="E43" s="133"/>
      <c r="F43" s="134"/>
      <c r="G43" s="132" t="e">
        <f>C43+1</f>
        <v>#NUM!</v>
      </c>
      <c r="H43" s="133"/>
      <c r="I43" s="133"/>
      <c r="J43" s="134"/>
      <c r="K43" s="132" t="e">
        <f>G43+1</f>
        <v>#NUM!</v>
      </c>
      <c r="L43" s="133"/>
      <c r="M43" s="133"/>
      <c r="N43" s="134"/>
      <c r="O43" s="132" t="e">
        <f>K43+1</f>
        <v>#NUM!</v>
      </c>
      <c r="P43" s="133"/>
      <c r="Q43" s="133"/>
      <c r="R43" s="134"/>
      <c r="S43" s="132" t="e">
        <f>O43+1</f>
        <v>#NUM!</v>
      </c>
      <c r="T43" s="133"/>
      <c r="U43" s="133"/>
      <c r="V43" s="134"/>
      <c r="W43" s="132" t="e">
        <f>S43+1</f>
        <v>#NUM!</v>
      </c>
      <c r="X43" s="133"/>
      <c r="Y43" s="133"/>
      <c r="Z43" s="134"/>
      <c r="AA43" s="132" t="e">
        <f>W43+1</f>
        <v>#NUM!</v>
      </c>
      <c r="AB43" s="133"/>
      <c r="AC43" s="133"/>
      <c r="AD43" s="134"/>
    </row>
    <row r="44" spans="1:30" x14ac:dyDescent="0.25">
      <c r="B44" s="17" t="s">
        <v>8</v>
      </c>
      <c r="C44" s="21">
        <v>0</v>
      </c>
      <c r="D44" s="21">
        <v>0.29166666666666669</v>
      </c>
      <c r="E44" s="22">
        <v>0.58333333333333337</v>
      </c>
      <c r="F44" s="22">
        <v>0.83333333333333337</v>
      </c>
      <c r="G44" s="23">
        <v>0</v>
      </c>
      <c r="H44" s="23">
        <v>0.29166666666666669</v>
      </c>
      <c r="I44" s="24">
        <v>0.58333333333333337</v>
      </c>
      <c r="J44" s="24">
        <v>0.83333333333333337</v>
      </c>
      <c r="K44" s="21">
        <v>0</v>
      </c>
      <c r="L44" s="21">
        <v>0.29166666666666669</v>
      </c>
      <c r="M44" s="22">
        <v>0.58333333333333337</v>
      </c>
      <c r="N44" s="22">
        <v>0.83333333333333337</v>
      </c>
      <c r="O44" s="23">
        <v>0</v>
      </c>
      <c r="P44" s="23">
        <v>0.29166666666666669</v>
      </c>
      <c r="Q44" s="24">
        <v>0.58333333333333337</v>
      </c>
      <c r="R44" s="24">
        <v>0.83333333333333337</v>
      </c>
      <c r="S44" s="21">
        <v>0</v>
      </c>
      <c r="T44" s="21">
        <v>0.29166666666666669</v>
      </c>
      <c r="U44" s="22">
        <v>0.58333333333333337</v>
      </c>
      <c r="V44" s="22">
        <v>0.83333333333333337</v>
      </c>
      <c r="W44" s="23">
        <v>0</v>
      </c>
      <c r="X44" s="23">
        <v>0.29166666666666669</v>
      </c>
      <c r="Y44" s="24">
        <v>0.58333333333333337</v>
      </c>
      <c r="Z44" s="24">
        <v>0.83333333333333337</v>
      </c>
      <c r="AA44" s="21">
        <v>0</v>
      </c>
      <c r="AB44" s="21">
        <v>0.29166666666666669</v>
      </c>
      <c r="AC44" s="22">
        <v>0.58333333333333337</v>
      </c>
      <c r="AD44" s="22">
        <v>0.83333333333333337</v>
      </c>
    </row>
    <row r="45" spans="1:30" x14ac:dyDescent="0.25">
      <c r="B45" s="17" t="s">
        <v>7</v>
      </c>
      <c r="C45" s="22">
        <v>0.29166666666666669</v>
      </c>
      <c r="D45" s="22">
        <v>0.58333333333333337</v>
      </c>
      <c r="E45" s="22">
        <v>0.83333333333333337</v>
      </c>
      <c r="F45" s="22">
        <v>1</v>
      </c>
      <c r="G45" s="24">
        <v>0.29166666666666669</v>
      </c>
      <c r="H45" s="24">
        <v>0.58333333333333337</v>
      </c>
      <c r="I45" s="24">
        <v>0.83333333333333337</v>
      </c>
      <c r="J45" s="24">
        <v>1</v>
      </c>
      <c r="K45" s="22">
        <v>0.29166666666666669</v>
      </c>
      <c r="L45" s="22">
        <v>0.58333333333333337</v>
      </c>
      <c r="M45" s="22">
        <v>0.83333333333333337</v>
      </c>
      <c r="N45" s="22">
        <v>1</v>
      </c>
      <c r="O45" s="24">
        <v>0.29166666666666669</v>
      </c>
      <c r="P45" s="24">
        <v>0.58333333333333337</v>
      </c>
      <c r="Q45" s="24">
        <v>0.83333333333333337</v>
      </c>
      <c r="R45" s="24">
        <v>1</v>
      </c>
      <c r="S45" s="22">
        <v>0.29166666666666669</v>
      </c>
      <c r="T45" s="22">
        <v>0.58333333333333337</v>
      </c>
      <c r="U45" s="22">
        <v>0.83333333333333337</v>
      </c>
      <c r="V45" s="22">
        <v>1</v>
      </c>
      <c r="W45" s="24">
        <v>0.29166666666666669</v>
      </c>
      <c r="X45" s="24">
        <v>0.58333333333333337</v>
      </c>
      <c r="Y45" s="24">
        <v>0.83333333333333337</v>
      </c>
      <c r="Z45" s="24">
        <v>1</v>
      </c>
      <c r="AA45" s="22">
        <v>0.29166666666666669</v>
      </c>
      <c r="AB45" s="22">
        <v>0.58333333333333337</v>
      </c>
      <c r="AC45" s="22">
        <v>0.83333333333333337</v>
      </c>
      <c r="AD45" s="22">
        <v>1</v>
      </c>
    </row>
    <row r="46" spans="1:30" x14ac:dyDescent="0.25">
      <c r="B46" s="50"/>
      <c r="C46" s="51"/>
      <c r="D46" s="51"/>
      <c r="E46" s="51"/>
      <c r="F46" s="51"/>
      <c r="G46" s="50"/>
      <c r="H46" s="50"/>
      <c r="I46" s="50"/>
      <c r="J46" s="50"/>
      <c r="K46" s="52"/>
      <c r="L46" s="52"/>
      <c r="M46" s="52"/>
      <c r="N46" s="52"/>
      <c r="O46" s="50"/>
      <c r="P46" s="50"/>
      <c r="Q46" s="50"/>
      <c r="R46" s="50"/>
      <c r="S46" s="52"/>
      <c r="T46" s="52"/>
      <c r="U46" s="52"/>
      <c r="V46" s="52"/>
      <c r="W46" s="50"/>
      <c r="X46" s="50"/>
      <c r="Y46" s="50"/>
      <c r="Z46" s="50"/>
      <c r="AA46" s="52"/>
      <c r="AB46" s="52"/>
      <c r="AC46" s="52"/>
      <c r="AD46" s="52"/>
    </row>
    <row r="47" spans="1:30" x14ac:dyDescent="0.25">
      <c r="B47" s="35"/>
      <c r="C47" s="36"/>
      <c r="D47" s="36"/>
      <c r="E47" s="36"/>
      <c r="F47" s="37"/>
      <c r="G47" s="35"/>
      <c r="H47" s="35"/>
      <c r="I47" s="35"/>
      <c r="J47" s="35"/>
      <c r="K47" s="38"/>
      <c r="L47" s="38"/>
      <c r="M47" s="38"/>
      <c r="N47" s="38"/>
      <c r="O47" s="35"/>
      <c r="P47" s="35"/>
      <c r="Q47" s="35"/>
      <c r="R47" s="35"/>
      <c r="S47" s="38"/>
      <c r="T47" s="38"/>
      <c r="U47" s="38"/>
      <c r="V47" s="38"/>
      <c r="W47" s="35"/>
      <c r="X47" s="35"/>
      <c r="Y47" s="35"/>
      <c r="Z47" s="35"/>
      <c r="AA47" s="38"/>
      <c r="AB47" s="38"/>
      <c r="AC47" s="38"/>
      <c r="AD47" s="38"/>
    </row>
    <row r="48" spans="1:30" x14ac:dyDescent="0.25">
      <c r="B48" s="39"/>
      <c r="C48" s="40"/>
      <c r="D48" s="40"/>
      <c r="E48" s="40"/>
      <c r="F48" s="40"/>
      <c r="G48" s="39"/>
      <c r="H48" s="39"/>
      <c r="I48" s="39"/>
      <c r="J48" s="39"/>
      <c r="K48" s="34"/>
      <c r="L48" s="34"/>
      <c r="M48" s="34"/>
      <c r="N48" s="34"/>
      <c r="O48" s="39"/>
      <c r="P48" s="39"/>
      <c r="Q48" s="39"/>
      <c r="R48" s="39"/>
      <c r="S48" s="34"/>
      <c r="T48" s="34"/>
      <c r="U48" s="34"/>
      <c r="V48" s="34"/>
      <c r="W48" s="39"/>
      <c r="X48" s="39"/>
      <c r="Y48" s="39"/>
      <c r="Z48" s="39"/>
      <c r="AA48" s="34"/>
      <c r="AB48" s="34"/>
      <c r="AC48" s="34"/>
      <c r="AD48" s="34"/>
    </row>
    <row r="49" spans="1:30" x14ac:dyDescent="0.25">
      <c r="B49" s="35"/>
      <c r="C49" s="36"/>
      <c r="D49" s="36"/>
      <c r="E49" s="36"/>
      <c r="F49" s="37"/>
      <c r="G49" s="35"/>
      <c r="H49" s="35"/>
      <c r="I49" s="35"/>
      <c r="J49" s="35"/>
      <c r="K49" s="38"/>
      <c r="L49" s="38"/>
      <c r="M49" s="38"/>
      <c r="N49" s="38"/>
      <c r="O49" s="35"/>
      <c r="P49" s="35"/>
      <c r="Q49" s="35"/>
      <c r="R49" s="35"/>
      <c r="S49" s="38"/>
      <c r="T49" s="38"/>
      <c r="U49" s="38"/>
      <c r="V49" s="38"/>
      <c r="W49" s="35"/>
      <c r="X49" s="35"/>
      <c r="Y49" s="35"/>
      <c r="Z49" s="35"/>
      <c r="AA49" s="38"/>
      <c r="AB49" s="38"/>
      <c r="AC49" s="38"/>
      <c r="AD49" s="38"/>
    </row>
    <row r="50" spans="1:30" ht="15.75" customHeight="1" x14ac:dyDescent="0.25">
      <c r="B50" s="39"/>
      <c r="C50" s="40"/>
      <c r="D50" s="40"/>
      <c r="E50" s="40"/>
      <c r="F50" s="40"/>
      <c r="G50" s="39"/>
      <c r="H50" s="39"/>
      <c r="I50" s="39"/>
      <c r="J50" s="39"/>
      <c r="K50" s="34"/>
      <c r="L50" s="34"/>
      <c r="M50" s="34"/>
      <c r="N50" s="34"/>
      <c r="O50" s="39"/>
      <c r="P50" s="39"/>
      <c r="Q50" s="39"/>
      <c r="R50" s="39"/>
      <c r="S50" s="34"/>
      <c r="T50" s="34"/>
      <c r="U50" s="34"/>
      <c r="V50" s="34"/>
      <c r="W50" s="39"/>
      <c r="X50" s="39"/>
      <c r="Y50" s="39"/>
      <c r="Z50" s="39"/>
      <c r="AA50" s="34"/>
      <c r="AB50" s="34"/>
      <c r="AC50" s="34"/>
      <c r="AD50" s="34"/>
    </row>
    <row r="51" spans="1:30" x14ac:dyDescent="0.25">
      <c r="B51" s="35"/>
      <c r="C51" s="36"/>
      <c r="D51" s="36"/>
      <c r="E51" s="36"/>
      <c r="F51" s="37"/>
      <c r="G51" s="35"/>
      <c r="H51" s="35"/>
      <c r="I51" s="35"/>
      <c r="J51" s="35"/>
      <c r="K51" s="38"/>
      <c r="L51" s="38"/>
      <c r="M51" s="38"/>
      <c r="N51" s="38"/>
      <c r="O51" s="35"/>
      <c r="P51" s="35"/>
      <c r="Q51" s="35"/>
      <c r="R51" s="35"/>
      <c r="S51" s="38"/>
      <c r="T51" s="38"/>
      <c r="U51" s="38"/>
      <c r="V51" s="38"/>
      <c r="W51" s="35"/>
      <c r="X51" s="35"/>
      <c r="Y51" s="35"/>
      <c r="Z51" s="35"/>
      <c r="AA51" s="38"/>
      <c r="AB51" s="38"/>
      <c r="AC51" s="38"/>
      <c r="AD51" s="38"/>
    </row>
    <row r="52" spans="1:30" ht="23.25" x14ac:dyDescent="0.35">
      <c r="B52" s="18"/>
      <c r="C52" s="2"/>
      <c r="D52" s="2"/>
      <c r="E52" s="2"/>
      <c r="F52" s="2"/>
      <c r="G52" s="15"/>
      <c r="H52" s="16"/>
      <c r="I52" s="16"/>
      <c r="J52" s="16"/>
      <c r="K52" s="16"/>
      <c r="L52" s="16"/>
      <c r="M52" s="16"/>
      <c r="N52" s="16" t="e">
        <f>"Semaine du "&amp;TEXT(C53,"jj/mm")&amp;" au "&amp;TEXT(C53+6,"jj/mm aaaa")</f>
        <v>#NUM!</v>
      </c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</row>
    <row r="53" spans="1:30" x14ac:dyDescent="0.25">
      <c r="A53" s="67"/>
      <c r="B53" s="59">
        <f ca="1">B43+1</f>
        <v>53</v>
      </c>
      <c r="C53" s="132" t="e">
        <f>C43+7</f>
        <v>#NUM!</v>
      </c>
      <c r="D53" s="133"/>
      <c r="E53" s="133"/>
      <c r="F53" s="134"/>
      <c r="G53" s="132" t="e">
        <f>C53+1</f>
        <v>#NUM!</v>
      </c>
      <c r="H53" s="133"/>
      <c r="I53" s="133"/>
      <c r="J53" s="134"/>
      <c r="K53" s="132" t="e">
        <f>G53+1</f>
        <v>#NUM!</v>
      </c>
      <c r="L53" s="133"/>
      <c r="M53" s="133"/>
      <c r="N53" s="134"/>
      <c r="O53" s="132" t="e">
        <f>K53+1</f>
        <v>#NUM!</v>
      </c>
      <c r="P53" s="133"/>
      <c r="Q53" s="133"/>
      <c r="R53" s="134"/>
      <c r="S53" s="132" t="e">
        <f>O53+1</f>
        <v>#NUM!</v>
      </c>
      <c r="T53" s="133"/>
      <c r="U53" s="133"/>
      <c r="V53" s="134"/>
      <c r="W53" s="132" t="e">
        <f>S53+1</f>
        <v>#NUM!</v>
      </c>
      <c r="X53" s="133"/>
      <c r="Y53" s="133"/>
      <c r="Z53" s="134"/>
      <c r="AA53" s="132" t="e">
        <f>W53+1</f>
        <v>#NUM!</v>
      </c>
      <c r="AB53" s="133"/>
      <c r="AC53" s="133"/>
      <c r="AD53" s="134"/>
    </row>
    <row r="54" spans="1:30" x14ac:dyDescent="0.25">
      <c r="B54" s="17" t="s">
        <v>8</v>
      </c>
      <c r="C54" s="23">
        <v>0</v>
      </c>
      <c r="D54" s="23">
        <v>0.29166666666666669</v>
      </c>
      <c r="E54" s="24">
        <v>0.58333333333333337</v>
      </c>
      <c r="F54" s="24">
        <v>0.83333333333333337</v>
      </c>
      <c r="G54" s="21">
        <v>0</v>
      </c>
      <c r="H54" s="21">
        <v>0.29166666666666669</v>
      </c>
      <c r="I54" s="22">
        <v>0.58333333333333337</v>
      </c>
      <c r="J54" s="22">
        <v>0.83333333333333337</v>
      </c>
      <c r="K54" s="23">
        <v>0</v>
      </c>
      <c r="L54" s="23">
        <v>0.29166666666666669</v>
      </c>
      <c r="M54" s="24">
        <v>0.58333333333333337</v>
      </c>
      <c r="N54" s="24">
        <v>0.83333333333333337</v>
      </c>
      <c r="O54" s="21">
        <v>0</v>
      </c>
      <c r="P54" s="21">
        <v>0.29166666666666669</v>
      </c>
      <c r="Q54" s="22">
        <v>0.58333333333333337</v>
      </c>
      <c r="R54" s="22">
        <v>0.83333333333333337</v>
      </c>
      <c r="S54" s="23">
        <v>0</v>
      </c>
      <c r="T54" s="23">
        <v>0.29166666666666669</v>
      </c>
      <c r="U54" s="24">
        <v>0.58333333333333337</v>
      </c>
      <c r="V54" s="24">
        <v>0.83333333333333337</v>
      </c>
      <c r="W54" s="21">
        <v>0</v>
      </c>
      <c r="X54" s="21">
        <v>0.29166666666666669</v>
      </c>
      <c r="Y54" s="22">
        <v>0.58333333333333337</v>
      </c>
      <c r="Z54" s="22">
        <v>0.83333333333333337</v>
      </c>
      <c r="AA54" s="23">
        <v>0</v>
      </c>
      <c r="AB54" s="23">
        <v>0.29166666666666669</v>
      </c>
      <c r="AC54" s="24">
        <v>0.58333333333333337</v>
      </c>
      <c r="AD54" s="24">
        <v>0.83333333333333337</v>
      </c>
    </row>
    <row r="55" spans="1:30" x14ac:dyDescent="0.25">
      <c r="B55" s="17" t="s">
        <v>7</v>
      </c>
      <c r="C55" s="24">
        <v>0.29166666666666669</v>
      </c>
      <c r="D55" s="24">
        <v>0.58333333333333337</v>
      </c>
      <c r="E55" s="24">
        <v>0.83333333333333337</v>
      </c>
      <c r="F55" s="24">
        <v>1</v>
      </c>
      <c r="G55" s="22">
        <v>0.29166666666666669</v>
      </c>
      <c r="H55" s="22">
        <v>0.58333333333333337</v>
      </c>
      <c r="I55" s="22">
        <v>0.83333333333333337</v>
      </c>
      <c r="J55" s="22">
        <v>1</v>
      </c>
      <c r="K55" s="24">
        <v>0.29166666666666669</v>
      </c>
      <c r="L55" s="24">
        <v>0.58333333333333337</v>
      </c>
      <c r="M55" s="24">
        <v>0.83333333333333337</v>
      </c>
      <c r="N55" s="24">
        <v>1</v>
      </c>
      <c r="O55" s="22">
        <v>0.29166666666666669</v>
      </c>
      <c r="P55" s="22">
        <v>0.58333333333333337</v>
      </c>
      <c r="Q55" s="22">
        <v>0.83333333333333337</v>
      </c>
      <c r="R55" s="22">
        <v>1</v>
      </c>
      <c r="S55" s="24">
        <v>0.29166666666666669</v>
      </c>
      <c r="T55" s="24">
        <v>0.58333333333333337</v>
      </c>
      <c r="U55" s="24">
        <v>0.83333333333333337</v>
      </c>
      <c r="V55" s="24">
        <v>1</v>
      </c>
      <c r="W55" s="22">
        <v>0.29166666666666669</v>
      </c>
      <c r="X55" s="22">
        <v>0.58333333333333337</v>
      </c>
      <c r="Y55" s="22">
        <v>0.83333333333333337</v>
      </c>
      <c r="Z55" s="22">
        <v>1</v>
      </c>
      <c r="AA55" s="24">
        <v>0.29166666666666669</v>
      </c>
      <c r="AB55" s="24">
        <v>0.58333333333333337</v>
      </c>
      <c r="AC55" s="24">
        <v>0.83333333333333337</v>
      </c>
      <c r="AD55" s="24">
        <v>1</v>
      </c>
    </row>
    <row r="56" spans="1:30" x14ac:dyDescent="0.25">
      <c r="B56" s="45"/>
      <c r="C56" s="46"/>
      <c r="D56" s="46"/>
      <c r="E56" s="46"/>
      <c r="F56" s="47"/>
      <c r="G56" s="45"/>
      <c r="H56" s="45"/>
      <c r="I56" s="45"/>
      <c r="J56" s="45"/>
      <c r="K56" s="48"/>
      <c r="L56" s="48"/>
      <c r="M56" s="48"/>
      <c r="N56" s="48"/>
      <c r="O56" s="45"/>
      <c r="P56" s="45"/>
      <c r="Q56" s="45"/>
      <c r="R56" s="45"/>
      <c r="S56" s="48"/>
      <c r="T56" s="48"/>
      <c r="U56" s="48"/>
      <c r="V56" s="48"/>
      <c r="W56" s="45"/>
      <c r="X56" s="45"/>
      <c r="Y56" s="45"/>
      <c r="Z56" s="45"/>
      <c r="AA56" s="48"/>
      <c r="AB56" s="48"/>
      <c r="AC56" s="48"/>
      <c r="AD56" s="49"/>
    </row>
    <row r="57" spans="1:30" x14ac:dyDescent="0.25">
      <c r="B57" s="26"/>
      <c r="C57" s="43"/>
      <c r="D57" s="43"/>
      <c r="E57" s="43"/>
      <c r="F57" s="43"/>
      <c r="G57" s="26"/>
      <c r="H57" s="26"/>
      <c r="I57" s="26"/>
      <c r="J57" s="26"/>
      <c r="K57" s="29"/>
      <c r="L57" s="29"/>
      <c r="M57" s="29"/>
      <c r="N57" s="29"/>
      <c r="O57" s="26"/>
      <c r="P57" s="26"/>
      <c r="Q57" s="26"/>
      <c r="R57" s="26"/>
      <c r="S57" s="29"/>
      <c r="T57" s="29"/>
      <c r="U57" s="29"/>
      <c r="V57" s="29"/>
      <c r="W57" s="26"/>
      <c r="X57" s="26"/>
      <c r="Y57" s="26"/>
      <c r="Z57" s="26"/>
      <c r="AA57" s="29"/>
      <c r="AB57" s="29"/>
      <c r="AC57" s="29"/>
      <c r="AD57" s="30"/>
    </row>
    <row r="58" spans="1:30" x14ac:dyDescent="0.25">
      <c r="B58" s="27"/>
      <c r="C58" s="41"/>
      <c r="D58" s="41"/>
      <c r="E58" s="41"/>
      <c r="F58" s="42"/>
      <c r="G58" s="27"/>
      <c r="H58" s="27"/>
      <c r="I58" s="27"/>
      <c r="J58" s="27"/>
      <c r="K58" s="31"/>
      <c r="L58" s="31"/>
      <c r="M58" s="31"/>
      <c r="N58" s="31"/>
      <c r="O58" s="27"/>
      <c r="P58" s="27"/>
      <c r="Q58" s="27"/>
      <c r="R58" s="27"/>
      <c r="S58" s="31"/>
      <c r="T58" s="31"/>
      <c r="U58" s="31"/>
      <c r="V58" s="31"/>
      <c r="W58" s="27"/>
      <c r="X58" s="27"/>
      <c r="Y58" s="27"/>
      <c r="Z58" s="27"/>
      <c r="AA58" s="31"/>
      <c r="AB58" s="31"/>
      <c r="AC58" s="31"/>
      <c r="AD58" s="32"/>
    </row>
    <row r="59" spans="1:30" x14ac:dyDescent="0.25">
      <c r="B59" s="26"/>
      <c r="C59" s="43"/>
      <c r="D59" s="43"/>
      <c r="E59" s="43"/>
      <c r="F59" s="43"/>
      <c r="G59" s="26"/>
      <c r="H59" s="26"/>
      <c r="I59" s="26"/>
      <c r="J59" s="26"/>
      <c r="K59" s="29"/>
      <c r="L59" s="29"/>
      <c r="M59" s="29"/>
      <c r="N59" s="29"/>
      <c r="O59" s="26"/>
      <c r="P59" s="26"/>
      <c r="Q59" s="26"/>
      <c r="R59" s="26"/>
      <c r="S59" s="29"/>
      <c r="T59" s="29"/>
      <c r="U59" s="29"/>
      <c r="V59" s="29"/>
      <c r="W59" s="26"/>
      <c r="X59" s="26"/>
      <c r="Y59" s="26"/>
      <c r="Z59" s="26"/>
      <c r="AA59" s="29"/>
      <c r="AB59" s="29"/>
      <c r="AC59" s="29"/>
      <c r="AD59" s="30"/>
    </row>
    <row r="60" spans="1:30" x14ac:dyDescent="0.25">
      <c r="B60" s="27"/>
      <c r="C60" s="41"/>
      <c r="D60" s="41"/>
      <c r="E60" s="41"/>
      <c r="F60" s="42"/>
      <c r="G60" s="27"/>
      <c r="H60" s="27"/>
      <c r="I60" s="27"/>
      <c r="J60" s="27"/>
      <c r="K60" s="31"/>
      <c r="L60" s="31"/>
      <c r="M60" s="31"/>
      <c r="N60" s="31"/>
      <c r="O60" s="27"/>
      <c r="P60" s="27"/>
      <c r="Q60" s="27"/>
      <c r="R60" s="27"/>
      <c r="S60" s="31"/>
      <c r="T60" s="31"/>
      <c r="U60" s="31"/>
      <c r="V60" s="31"/>
      <c r="W60" s="27"/>
      <c r="X60" s="27"/>
      <c r="Y60" s="27"/>
      <c r="Z60" s="27"/>
      <c r="AA60" s="31"/>
      <c r="AB60" s="31"/>
      <c r="AC60" s="31"/>
      <c r="AD60" s="32"/>
    </row>
    <row r="61" spans="1:30" x14ac:dyDescent="0.25">
      <c r="B61" s="28"/>
      <c r="C61" s="44"/>
      <c r="D61" s="44"/>
      <c r="E61" s="44"/>
      <c r="F61" s="44"/>
      <c r="G61" s="28"/>
      <c r="H61" s="28"/>
      <c r="I61" s="28"/>
      <c r="J61" s="28"/>
      <c r="K61" s="33"/>
      <c r="L61" s="33"/>
      <c r="M61" s="33"/>
      <c r="N61" s="33"/>
      <c r="O61" s="28"/>
      <c r="P61" s="28"/>
      <c r="Q61" s="28"/>
      <c r="R61" s="28"/>
      <c r="S61" s="33"/>
      <c r="T61" s="33"/>
      <c r="U61" s="33"/>
      <c r="V61" s="33"/>
      <c r="W61" s="28"/>
      <c r="X61" s="28"/>
      <c r="Y61" s="28"/>
      <c r="Z61" s="28"/>
      <c r="AA61" s="33"/>
      <c r="AB61" s="33"/>
      <c r="AC61" s="33"/>
      <c r="AD61" s="34"/>
    </row>
  </sheetData>
  <mergeCells count="43">
    <mergeCell ref="W53:Z53"/>
    <mergeCell ref="AA53:AD53"/>
    <mergeCell ref="C53:F53"/>
    <mergeCell ref="G53:J53"/>
    <mergeCell ref="K53:N53"/>
    <mergeCell ref="O53:R53"/>
    <mergeCell ref="S53:V53"/>
    <mergeCell ref="Y1:AC1"/>
    <mergeCell ref="C3:F3"/>
    <mergeCell ref="G3:J3"/>
    <mergeCell ref="K3:N3"/>
    <mergeCell ref="O3:R3"/>
    <mergeCell ref="S3:V3"/>
    <mergeCell ref="W3:Z3"/>
    <mergeCell ref="AA3:AD3"/>
    <mergeCell ref="W13:Z13"/>
    <mergeCell ref="AA13:AD13"/>
    <mergeCell ref="C23:F23"/>
    <mergeCell ref="G23:J23"/>
    <mergeCell ref="K23:N23"/>
    <mergeCell ref="O23:R23"/>
    <mergeCell ref="S23:V23"/>
    <mergeCell ref="W23:Z23"/>
    <mergeCell ref="AA23:AD23"/>
    <mergeCell ref="C13:F13"/>
    <mergeCell ref="G13:J13"/>
    <mergeCell ref="K13:N13"/>
    <mergeCell ref="O13:R13"/>
    <mergeCell ref="S13:V13"/>
    <mergeCell ref="W43:Z43"/>
    <mergeCell ref="AA43:AD43"/>
    <mergeCell ref="C33:F33"/>
    <mergeCell ref="G33:J33"/>
    <mergeCell ref="K33:N33"/>
    <mergeCell ref="O33:R33"/>
    <mergeCell ref="S33:V33"/>
    <mergeCell ref="W33:Z33"/>
    <mergeCell ref="AA33:AD33"/>
    <mergeCell ref="C43:F43"/>
    <mergeCell ref="G43:J43"/>
    <mergeCell ref="K43:N43"/>
    <mergeCell ref="O43:R43"/>
    <mergeCell ref="S43:V43"/>
  </mergeCells>
  <conditionalFormatting sqref="C3:AD3">
    <cfRule type="timePeriod" dxfId="59" priority="6" timePeriod="lastMonth">
      <formula>AND(MONTH(C3)=MONTH(EDATE(TODAY(),0-1)),YEAR(C3)=YEAR(EDATE(TODAY(),0-1)))</formula>
    </cfRule>
  </conditionalFormatting>
  <conditionalFormatting sqref="C13:AD13">
    <cfRule type="timePeriod" dxfId="58" priority="5" timePeriod="lastMonth">
      <formula>AND(MONTH(C13)=MONTH(EDATE(TODAY(),0-1)),YEAR(C13)=YEAR(EDATE(TODAY(),0-1)))</formula>
    </cfRule>
  </conditionalFormatting>
  <conditionalFormatting sqref="C23:AD23">
    <cfRule type="timePeriod" dxfId="57" priority="4" timePeriod="lastMonth">
      <formula>AND(MONTH(C23)=MONTH(EDATE(TODAY(),0-1)),YEAR(C23)=YEAR(EDATE(TODAY(),0-1)))</formula>
    </cfRule>
  </conditionalFormatting>
  <conditionalFormatting sqref="C33:AD33">
    <cfRule type="timePeriod" dxfId="56" priority="3" timePeriod="lastMonth">
      <formula>AND(MONTH(C33)=MONTH(EDATE(TODAY(),0-1)),YEAR(C33)=YEAR(EDATE(TODAY(),0-1)))</formula>
    </cfRule>
  </conditionalFormatting>
  <conditionalFormatting sqref="C43:AD43">
    <cfRule type="timePeriod" dxfId="55" priority="2" timePeriod="lastMonth">
      <formula>AND(MONTH(C43)=MONTH(EDATE(TODAY(),0-1)),YEAR(C43)=YEAR(EDATE(TODAY(),0-1)))</formula>
    </cfRule>
  </conditionalFormatting>
  <conditionalFormatting sqref="C53:AD53">
    <cfRule type="timePeriod" dxfId="54" priority="1" timePeriod="lastMonth">
      <formula>AND(MONTH(C53)=MONTH(EDATE(TODAY(),0-1)),YEAR(C53)=YEAR(EDATE(TODAY(),0-1)))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3:G8"/>
  <sheetViews>
    <sheetView workbookViewId="0">
      <selection activeCell="K11" sqref="K11"/>
    </sheetView>
  </sheetViews>
  <sheetFormatPr baseColWidth="10" defaultRowHeight="15" x14ac:dyDescent="0.25"/>
  <sheetData>
    <row r="3" spans="2:7" ht="15.75" thickBot="1" x14ac:dyDescent="0.3"/>
    <row r="4" spans="2:7" ht="16.5" thickBot="1" x14ac:dyDescent="0.3">
      <c r="B4" s="138" t="s">
        <v>37</v>
      </c>
      <c r="C4" s="139"/>
      <c r="D4" s="139"/>
      <c r="E4" s="139"/>
      <c r="F4" s="139"/>
      <c r="G4" s="140"/>
    </row>
    <row r="6" spans="2:7" x14ac:dyDescent="0.25">
      <c r="B6" t="s">
        <v>38</v>
      </c>
      <c r="C6" t="s">
        <v>39</v>
      </c>
      <c r="D6" t="s">
        <v>40</v>
      </c>
      <c r="E6" t="s">
        <v>41</v>
      </c>
      <c r="F6" t="s">
        <v>42</v>
      </c>
      <c r="G6" t="s">
        <v>43</v>
      </c>
    </row>
    <row r="7" spans="2:7" x14ac:dyDescent="0.25">
      <c r="B7" t="s">
        <v>44</v>
      </c>
      <c r="C7" t="s">
        <v>71</v>
      </c>
      <c r="D7" t="s">
        <v>47</v>
      </c>
      <c r="E7" t="s">
        <v>49</v>
      </c>
    </row>
    <row r="8" spans="2:7" x14ac:dyDescent="0.25">
      <c r="B8" t="s">
        <v>45</v>
      </c>
      <c r="C8" t="s">
        <v>46</v>
      </c>
      <c r="D8" t="s">
        <v>48</v>
      </c>
      <c r="E8" t="s">
        <v>72</v>
      </c>
    </row>
  </sheetData>
  <mergeCells count="1">
    <mergeCell ref="B4:G4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J69"/>
  <sheetViews>
    <sheetView workbookViewId="0">
      <pane ySplit="6" topLeftCell="A34" activePane="bottomLeft" state="frozen"/>
      <selection pane="bottomLeft" activeCell="A30" sqref="A30"/>
    </sheetView>
  </sheetViews>
  <sheetFormatPr baseColWidth="10" defaultRowHeight="15" x14ac:dyDescent="0.25"/>
  <cols>
    <col min="1" max="1" width="11.85546875" customWidth="1"/>
    <col min="2" max="2" width="9.42578125" customWidth="1"/>
    <col min="3" max="33" width="3.28515625" customWidth="1"/>
    <col min="34" max="34" width="5.85546875" style="126" customWidth="1"/>
    <col min="35" max="36" width="5.85546875" style="95" customWidth="1"/>
  </cols>
  <sheetData>
    <row r="2" spans="1:36" x14ac:dyDescent="0.25">
      <c r="AH2" s="125" t="str">
        <f>'MENU PRINCIPAL'!I2&amp;'MENU PRINCIPAL'!I1</f>
        <v>Janvier2018</v>
      </c>
    </row>
    <row r="3" spans="1:36" ht="15.75" thickBot="1" x14ac:dyDescent="0.3">
      <c r="AC3" s="85"/>
      <c r="AD3" s="85"/>
      <c r="AE3" s="85"/>
      <c r="AF3" s="85"/>
    </row>
    <row r="4" spans="1:36" ht="16.5" thickTop="1" thickBot="1" x14ac:dyDescent="0.3">
      <c r="A4" s="68"/>
      <c r="B4" s="69" t="s">
        <v>26</v>
      </c>
      <c r="C4" s="70">
        <f t="shared" ref="C4:AC4" si="0">IFERROR($AH$2+(COLUMN()-3),"")</f>
        <v>43101</v>
      </c>
      <c r="D4" s="70">
        <f t="shared" si="0"/>
        <v>43102</v>
      </c>
      <c r="E4" s="70">
        <f t="shared" si="0"/>
        <v>43103</v>
      </c>
      <c r="F4" s="70">
        <f t="shared" si="0"/>
        <v>43104</v>
      </c>
      <c r="G4" s="70">
        <f t="shared" si="0"/>
        <v>43105</v>
      </c>
      <c r="H4" s="70">
        <f t="shared" si="0"/>
        <v>43106</v>
      </c>
      <c r="I4" s="70">
        <f t="shared" si="0"/>
        <v>43107</v>
      </c>
      <c r="J4" s="70">
        <f t="shared" si="0"/>
        <v>43108</v>
      </c>
      <c r="K4" s="70">
        <f t="shared" si="0"/>
        <v>43109</v>
      </c>
      <c r="L4" s="70">
        <f t="shared" si="0"/>
        <v>43110</v>
      </c>
      <c r="M4" s="70">
        <f t="shared" si="0"/>
        <v>43111</v>
      </c>
      <c r="N4" s="70">
        <f t="shared" si="0"/>
        <v>43112</v>
      </c>
      <c r="O4" s="70">
        <f t="shared" si="0"/>
        <v>43113</v>
      </c>
      <c r="P4" s="70">
        <f t="shared" si="0"/>
        <v>43114</v>
      </c>
      <c r="Q4" s="70">
        <f t="shared" si="0"/>
        <v>43115</v>
      </c>
      <c r="R4" s="70">
        <f t="shared" si="0"/>
        <v>43116</v>
      </c>
      <c r="S4" s="70">
        <f t="shared" si="0"/>
        <v>43117</v>
      </c>
      <c r="T4" s="70">
        <f t="shared" si="0"/>
        <v>43118</v>
      </c>
      <c r="U4" s="70">
        <f t="shared" si="0"/>
        <v>43119</v>
      </c>
      <c r="V4" s="70">
        <f t="shared" si="0"/>
        <v>43120</v>
      </c>
      <c r="W4" s="70">
        <f t="shared" si="0"/>
        <v>43121</v>
      </c>
      <c r="X4" s="70">
        <f t="shared" si="0"/>
        <v>43122</v>
      </c>
      <c r="Y4" s="70">
        <f t="shared" si="0"/>
        <v>43123</v>
      </c>
      <c r="Z4" s="70">
        <f t="shared" si="0"/>
        <v>43124</v>
      </c>
      <c r="AA4" s="70">
        <f t="shared" si="0"/>
        <v>43125</v>
      </c>
      <c r="AB4" s="70">
        <f t="shared" si="0"/>
        <v>43126</v>
      </c>
      <c r="AC4" s="70">
        <f t="shared" si="0"/>
        <v>43127</v>
      </c>
      <c r="AD4" s="70">
        <f t="shared" ref="AD4:AG4" si="1">IFERROR($AH$2+(COLUMN()-3),"")</f>
        <v>43128</v>
      </c>
      <c r="AE4" s="70">
        <f t="shared" si="1"/>
        <v>43129</v>
      </c>
      <c r="AF4" s="70">
        <f t="shared" si="1"/>
        <v>43130</v>
      </c>
      <c r="AG4" s="70">
        <f t="shared" si="1"/>
        <v>43131</v>
      </c>
      <c r="AH4" s="96" t="s">
        <v>27</v>
      </c>
      <c r="AI4" s="97" t="s">
        <v>28</v>
      </c>
      <c r="AJ4" s="98" t="s">
        <v>29</v>
      </c>
    </row>
    <row r="5" spans="1:36" x14ac:dyDescent="0.25">
      <c r="A5" s="71" t="s">
        <v>30</v>
      </c>
      <c r="B5" s="72"/>
      <c r="C5" s="73"/>
      <c r="D5" s="74"/>
      <c r="E5" s="74"/>
      <c r="F5" s="74"/>
      <c r="G5" s="74"/>
      <c r="H5" s="74"/>
      <c r="I5" s="74"/>
      <c r="J5" s="74"/>
      <c r="K5" s="74"/>
      <c r="L5" s="75"/>
      <c r="M5" s="74"/>
      <c r="N5" s="74"/>
      <c r="O5" s="76"/>
      <c r="P5" s="76"/>
      <c r="Q5" s="76"/>
      <c r="R5" s="76"/>
      <c r="S5" s="76"/>
      <c r="T5" s="77"/>
      <c r="U5" s="77"/>
      <c r="V5" s="76"/>
      <c r="W5" s="76"/>
      <c r="X5" s="76"/>
      <c r="Y5" s="74"/>
      <c r="Z5" s="74"/>
      <c r="AA5" s="78"/>
      <c r="AB5" s="74"/>
      <c r="AC5" s="74"/>
      <c r="AD5" s="74"/>
      <c r="AE5" s="74"/>
      <c r="AF5" s="74"/>
      <c r="AG5" s="74"/>
      <c r="AH5" s="127"/>
      <c r="AI5" s="99"/>
      <c r="AJ5" s="100"/>
    </row>
    <row r="6" spans="1:36" x14ac:dyDescent="0.25">
      <c r="A6" s="79"/>
      <c r="B6" s="80"/>
      <c r="C6" s="81"/>
      <c r="D6" s="82"/>
      <c r="E6" s="83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4"/>
      <c r="U6" s="84"/>
      <c r="V6" s="82"/>
      <c r="W6" s="82"/>
      <c r="X6" s="82"/>
      <c r="Y6" s="82"/>
      <c r="Z6" s="82"/>
      <c r="AA6" s="84"/>
      <c r="AB6" s="82"/>
      <c r="AC6" s="82"/>
      <c r="AD6" s="82"/>
      <c r="AE6" s="82"/>
      <c r="AF6" s="82"/>
      <c r="AG6" s="82"/>
      <c r="AH6" s="128"/>
      <c r="AI6" s="101"/>
      <c r="AJ6" s="102"/>
    </row>
    <row r="8" spans="1:36" ht="15.75" thickBot="1" x14ac:dyDescent="0.3">
      <c r="A8" s="86" t="str">
        <f>'QUART PAR AGENT'!B6</f>
        <v>agent1</v>
      </c>
      <c r="B8" s="87"/>
      <c r="C8" s="105"/>
      <c r="D8" s="106"/>
      <c r="E8" s="106"/>
      <c r="F8" s="107"/>
      <c r="G8" s="106"/>
      <c r="H8" s="105"/>
      <c r="I8" s="105"/>
      <c r="J8" s="105"/>
      <c r="K8" s="108"/>
      <c r="L8" s="105"/>
      <c r="M8" s="105"/>
      <c r="N8" s="109"/>
      <c r="O8" s="105"/>
      <c r="P8" s="105"/>
      <c r="Q8" s="105"/>
      <c r="R8" s="105"/>
      <c r="S8" s="105"/>
      <c r="T8" s="109"/>
      <c r="U8" s="109"/>
      <c r="V8" s="105"/>
      <c r="W8" s="105"/>
      <c r="X8" s="105"/>
      <c r="Y8" s="105"/>
      <c r="Z8" s="105"/>
      <c r="AA8" s="109"/>
      <c r="AB8" s="105"/>
      <c r="AC8" s="105"/>
      <c r="AD8" s="105"/>
      <c r="AE8" s="105"/>
      <c r="AF8" s="106"/>
      <c r="AG8" s="105"/>
      <c r="AH8" s="110"/>
      <c r="AI8" s="110"/>
      <c r="AJ8" s="111"/>
    </row>
    <row r="9" spans="1:36" x14ac:dyDescent="0.25">
      <c r="A9" s="88" t="s">
        <v>31</v>
      </c>
      <c r="B9" s="89"/>
      <c r="C9" s="112">
        <f ca="1">IF(C$4&lt;&gt;"",IF(SUMPRODUCT((C$4&gt;=Leave[depart])*(C$4&lt;Leave[retour])*($A8=Leave[Agents])),0,nbHeures($A8,C$4,1)),"")</f>
        <v>0.29166666666666669</v>
      </c>
      <c r="D9" s="113">
        <f>IF(D$4&lt;&gt;"",IF(SUMPRODUCT((D$4&gt;=Leave[depart])*(D$4&lt;Leave[retour])*($A8=Leave[Agents])),0,nbHeures($A8,D$4,1)),"")</f>
        <v>0</v>
      </c>
      <c r="E9" s="113">
        <f>IF(E$4&lt;&gt;"",IF(SUMPRODUCT((E$4&gt;=Leave[depart])*(E$4&lt;Leave[retour])*($A8=Leave[Agents])),0,nbHeures($A8,E$4,1)),"")</f>
        <v>0</v>
      </c>
      <c r="F9" s="113">
        <f>IF(F$4&lt;&gt;"",IF(SUMPRODUCT((F$4&gt;=Leave[depart])*(F$4&lt;Leave[retour])*($A8=Leave[Agents])),0,nbHeures($A8,F$4,1)),"")</f>
        <v>0</v>
      </c>
      <c r="G9" s="113">
        <f ca="1">IF(G$4&lt;&gt;"",IF(SUMPRODUCT((G$4&gt;=Leave[depart])*(G$4&lt;Leave[retour])*($A8=Leave[Agents])),0,nbHeures($A8,G$4,1)),"")</f>
        <v>0.29166666666666669</v>
      </c>
      <c r="H9" s="113">
        <f ca="1">IF(H$4&lt;&gt;"",IF(SUMPRODUCT((H$4&gt;=Leave[depart])*(H$4&lt;Leave[retour])*($A8=Leave[Agents])),0,nbHeures($A8,H$4,1)),"")</f>
        <v>0</v>
      </c>
      <c r="I9" s="113">
        <f ca="1">IF(I$4&lt;&gt;"",IF(SUMPRODUCT((I$4&gt;=Leave[depart])*(I$4&lt;Leave[retour])*($A8=Leave[Agents])),0,nbHeures($A8,I$4,1)),"")</f>
        <v>0.25</v>
      </c>
      <c r="J9" s="113">
        <f ca="1">IF(J$4&lt;&gt;"",IF(SUMPRODUCT((J$4&gt;=Leave[depart])*(J$4&lt;Leave[retour])*($A8=Leave[Agents])),0,nbHeures($A8,J$4,1)),"")</f>
        <v>0</v>
      </c>
      <c r="K9" s="113">
        <f ca="1">IF(K$4&lt;&gt;"",IF(SUMPRODUCT((K$4&gt;=Leave[depart])*(K$4&lt;Leave[retour])*($A8=Leave[Agents])),0,nbHeures($A8,K$4,1)),"")</f>
        <v>0</v>
      </c>
      <c r="L9" s="113">
        <f ca="1">IF(L$4&lt;&gt;"",IF(SUMPRODUCT((L$4&gt;=Leave[depart])*(L$4&lt;Leave[retour])*($A8=Leave[Agents])),0,nbHeures($A8,L$4,1)),"")</f>
        <v>0</v>
      </c>
      <c r="M9" s="113">
        <f ca="1">IF(M$4&lt;&gt;"",IF(SUMPRODUCT((M$4&gt;=Leave[depart])*(M$4&lt;Leave[retour])*($A8=Leave[Agents])),0,nbHeures($A8,M$4,1)),"")</f>
        <v>0</v>
      </c>
      <c r="N9" s="113">
        <f ca="1">IF(N$4&lt;&gt;"",IF(SUMPRODUCT((N$4&gt;=Leave[depart])*(N$4&lt;Leave[retour])*($A8=Leave[Agents])),0,nbHeures($A8,N$4,1)),"")</f>
        <v>0</v>
      </c>
      <c r="O9" s="113">
        <f ca="1">IF(O$4&lt;&gt;"",IF(SUMPRODUCT((O$4&gt;=Leave[depart])*(O$4&lt;Leave[retour])*($A8=Leave[Agents])),0,nbHeures($A8,O$4,1)),"")</f>
        <v>0</v>
      </c>
      <c r="P9" s="113">
        <f ca="1">IF(P$4&lt;&gt;"",IF(SUMPRODUCT((P$4&gt;=Leave[depart])*(P$4&lt;Leave[retour])*($A8=Leave[Agents])),0,nbHeures($A8,P$4,1)),"")</f>
        <v>0</v>
      </c>
      <c r="Q9" s="113">
        <f ca="1">IF(Q$4&lt;&gt;"",IF(SUMPRODUCT((Q$4&gt;=Leave[depart])*(Q$4&lt;Leave[retour])*($A8=Leave[Agents])),0,nbHeures($A8,Q$4,1)),"")</f>
        <v>0</v>
      </c>
      <c r="R9" s="113">
        <f ca="1">IF(R$4&lt;&gt;"",IF(SUMPRODUCT((R$4&gt;=Leave[depart])*(R$4&lt;Leave[retour])*($A8=Leave[Agents])),0,nbHeures($A8,R$4,1)),"")</f>
        <v>0</v>
      </c>
      <c r="S9" s="113">
        <f ca="1">IF(S$4&lt;&gt;"",IF(SUMPRODUCT((S$4&gt;=Leave[depart])*(S$4&lt;Leave[retour])*($A8=Leave[Agents])),0,nbHeures($A8,S$4,1)),"")</f>
        <v>0</v>
      </c>
      <c r="T9" s="113">
        <f ca="1">IF(T$4&lt;&gt;"",IF(SUMPRODUCT((T$4&gt;=Leave[depart])*(T$4&lt;Leave[retour])*($A8=Leave[Agents])),0,nbHeures($A8,T$4,1)),"")</f>
        <v>0</v>
      </c>
      <c r="U9" s="113">
        <f ca="1">IF(U$4&lt;&gt;"",IF(SUMPRODUCT((U$4&gt;=Leave[depart])*(U$4&lt;Leave[retour])*($A8=Leave[Agents])),0,nbHeures($A8,U$4,1)),"")</f>
        <v>0</v>
      </c>
      <c r="V9" s="113">
        <f ca="1">IF(V$4&lt;&gt;"",IF(SUMPRODUCT((V$4&gt;=Leave[depart])*(V$4&lt;Leave[retour])*($A8=Leave[Agents])),0,nbHeures($A8,V$4,1)),"")</f>
        <v>0</v>
      </c>
      <c r="W9" s="113">
        <f ca="1">IF(W$4&lt;&gt;"",IF(SUMPRODUCT((W$4&gt;=Leave[depart])*(W$4&lt;Leave[retour])*($A8=Leave[Agents])),0,nbHeures($A8,W$4,1)),"")</f>
        <v>0</v>
      </c>
      <c r="X9" s="113">
        <f ca="1">IF(X$4&lt;&gt;"",IF(SUMPRODUCT((X$4&gt;=Leave[depart])*(X$4&lt;Leave[retour])*($A8=Leave[Agents])),0,nbHeures($A8,X$4,1)),"")</f>
        <v>0</v>
      </c>
      <c r="Y9" s="113">
        <f ca="1">IF(Y$4&lt;&gt;"",IF(SUMPRODUCT((Y$4&gt;=Leave[depart])*(Y$4&lt;Leave[retour])*($A8=Leave[Agents])),0,nbHeures($A8,Y$4,1)),"")</f>
        <v>0</v>
      </c>
      <c r="Z9" s="113">
        <f ca="1">IF(Z$4&lt;&gt;"",IF(SUMPRODUCT((Z$4&gt;=Leave[depart])*(Z$4&lt;Leave[retour])*($A8=Leave[Agents])),0,nbHeures($A8,Z$4,1)),"")</f>
        <v>0</v>
      </c>
      <c r="AA9" s="113">
        <f ca="1">IF(AA$4&lt;&gt;"",IF(SUMPRODUCT((AA$4&gt;=Leave[depart])*(AA$4&lt;Leave[retour])*($A8=Leave[Agents])),0,nbHeures($A8,AA$4,1)),"")</f>
        <v>0</v>
      </c>
      <c r="AB9" s="113">
        <f ca="1">IF(AB$4&lt;&gt;"",IF(SUMPRODUCT((AB$4&gt;=Leave[depart])*(AB$4&lt;Leave[retour])*($A8=Leave[Agents])),0,nbHeures($A8,AB$4,1)),"")</f>
        <v>0</v>
      </c>
      <c r="AC9" s="113">
        <f ca="1">IF(AC$4&lt;&gt;"",IF(SUMPRODUCT((AC$4&gt;=Leave[depart])*(AC$4&lt;Leave[retour])*($A8=Leave[Agents])),0,nbHeures($A8,AC$4,1)),"")</f>
        <v>0</v>
      </c>
      <c r="AD9" s="113">
        <f ca="1">IF(AD$4&lt;&gt;"",IF(SUMPRODUCT((AD$4&gt;=Leave[depart])*(AD$4&lt;Leave[retour])*($A8=Leave[Agents])),0,nbHeures($A8,AD$4,1)),"")</f>
        <v>0</v>
      </c>
      <c r="AE9" s="113">
        <f ca="1">IF(AE$4&lt;&gt;"",IF(SUMPRODUCT((AE$4&gt;=Leave[depart])*(AE$4&lt;Leave[retour])*($A8=Leave[Agents])),0,nbHeures($A8,AE$4,1)),"")</f>
        <v>0</v>
      </c>
      <c r="AF9" s="113">
        <f ca="1">IF(AF$4&lt;&gt;"",IF(SUMPRODUCT((AF$4&gt;=Leave[depart])*(AF$4&lt;Leave[retour])*($A8=Leave[Agents])),0,nbHeures($A8,AF$4,1)),"")</f>
        <v>0</v>
      </c>
      <c r="AG9" s="113">
        <f ca="1">IF(AG$4&lt;&gt;"",IF(SUMPRODUCT((AG$4&gt;=Leave[depart])*(AG$4&lt;Leave[retour])*($A8=Leave[Agents])),0,nbHeures($A8,AG$4,1)),"")</f>
        <v>0</v>
      </c>
      <c r="AH9" s="114">
        <f ca="1">SUM(C9:AG9)</f>
        <v>0.83333333333333337</v>
      </c>
      <c r="AI9" s="114"/>
      <c r="AJ9" s="115"/>
    </row>
    <row r="10" spans="1:36" x14ac:dyDescent="0.25">
      <c r="A10" s="90" t="s">
        <v>32</v>
      </c>
      <c r="B10" s="91"/>
      <c r="C10" s="116">
        <f ca="1">IF(C$4&lt;&gt;"",IF(SUMPRODUCT((C$4&gt;=Leave[depart])*(C$4&lt;Leave[retour])*($A8=Leave[Agents])),0,nbHeures($A8,C$4,2)),"")</f>
        <v>0.25</v>
      </c>
      <c r="D10" s="92">
        <f>IF(D$4&lt;&gt;"",IF(SUMPRODUCT((D$4&gt;=Leave[depart])*(D$4&lt;Leave[retour])*($A8=Leave[Agents])),0,nbHeures($A8,D$4,2)),"")</f>
        <v>0</v>
      </c>
      <c r="E10" s="92">
        <f>IF(E$4&lt;&gt;"",IF(SUMPRODUCT((E$4&gt;=Leave[depart])*(E$4&lt;Leave[retour])*($A8=Leave[Agents])),0,nbHeures($A8,E$4,2)),"")</f>
        <v>0</v>
      </c>
      <c r="F10" s="92">
        <f>IF(F$4&lt;&gt;"",IF(SUMPRODUCT((F$4&gt;=Leave[depart])*(F$4&lt;Leave[retour])*($A8=Leave[Agents])),0,nbHeures($A8,F$4,2)),"")</f>
        <v>0</v>
      </c>
      <c r="G10" s="92">
        <f ca="1">IF(G$4&lt;&gt;"",IF(SUMPRODUCT((G$4&gt;=Leave[depart])*(G$4&lt;Leave[retour])*($A8=Leave[Agents])),0,nbHeures($A8,G$4,2)),"")</f>
        <v>0.25</v>
      </c>
      <c r="H10" s="92">
        <f ca="1">IF(H$4&lt;&gt;"",IF(SUMPRODUCT((H$4&gt;=Leave[depart])*(H$4&lt;Leave[retour])*($A8=Leave[Agents])),0,nbHeures($A8,H$4,2)),"")</f>
        <v>0</v>
      </c>
      <c r="I10" s="92">
        <f ca="1">IF(I$4&lt;&gt;"",IF(SUMPRODUCT((I$4&gt;=Leave[depart])*(I$4&lt;Leave[retour])*($A8=Leave[Agents])),0,nbHeures($A8,I$4,2)),"")</f>
        <v>0</v>
      </c>
      <c r="J10" s="92">
        <f ca="1">IF(J$4&lt;&gt;"",IF(SUMPRODUCT((J$4&gt;=Leave[depart])*(J$4&lt;Leave[retour])*($A8=Leave[Agents])),0,nbHeures($A8,J$4,2)),"")</f>
        <v>0</v>
      </c>
      <c r="K10" s="92">
        <f ca="1">IF(K$4&lt;&gt;"",IF(SUMPRODUCT((K$4&gt;=Leave[depart])*(K$4&lt;Leave[retour])*($A8=Leave[Agents])),0,nbHeures($A8,K$4,2)),"")</f>
        <v>0</v>
      </c>
      <c r="L10" s="92">
        <f ca="1">IF(L$4&lt;&gt;"",IF(SUMPRODUCT((L$4&gt;=Leave[depart])*(L$4&lt;Leave[retour])*($A8=Leave[Agents])),0,nbHeures($A8,L$4,2)),"")</f>
        <v>0</v>
      </c>
      <c r="M10" s="92">
        <f ca="1">IF(M$4&lt;&gt;"",IF(SUMPRODUCT((M$4&gt;=Leave[depart])*(M$4&lt;Leave[retour])*($A8=Leave[Agents])),0,nbHeures($A8,M$4,2)),"")</f>
        <v>0</v>
      </c>
      <c r="N10" s="92">
        <f ca="1">IF(N$4&lt;&gt;"",IF(SUMPRODUCT((N$4&gt;=Leave[depart])*(N$4&lt;Leave[retour])*($A8=Leave[Agents])),0,nbHeures($A8,N$4,2)),"")</f>
        <v>0</v>
      </c>
      <c r="O10" s="92">
        <f ca="1">IF(O$4&lt;&gt;"",IF(SUMPRODUCT((O$4&gt;=Leave[depart])*(O$4&lt;Leave[retour])*($A8=Leave[Agents])),0,nbHeures($A8,O$4,2)),"")</f>
        <v>0</v>
      </c>
      <c r="P10" s="92">
        <f ca="1">IF(P$4&lt;&gt;"",IF(SUMPRODUCT((P$4&gt;=Leave[depart])*(P$4&lt;Leave[retour])*($A8=Leave[Agents])),0,nbHeures($A8,P$4,2)),"")</f>
        <v>0</v>
      </c>
      <c r="Q10" s="92">
        <f ca="1">IF(Q$4&lt;&gt;"",IF(SUMPRODUCT((Q$4&gt;=Leave[depart])*(Q$4&lt;Leave[retour])*($A8=Leave[Agents])),0,nbHeures($A8,Q$4,2)),"")</f>
        <v>0</v>
      </c>
      <c r="R10" s="92">
        <f ca="1">IF(R$4&lt;&gt;"",IF(SUMPRODUCT((R$4&gt;=Leave[depart])*(R$4&lt;Leave[retour])*($A8=Leave[Agents])),0,nbHeures($A8,R$4,2)),"")</f>
        <v>0</v>
      </c>
      <c r="S10" s="92">
        <f ca="1">IF(S$4&lt;&gt;"",IF(SUMPRODUCT((S$4&gt;=Leave[depart])*(S$4&lt;Leave[retour])*($A8=Leave[Agents])),0,nbHeures($A8,S$4,2)),"")</f>
        <v>0</v>
      </c>
      <c r="T10" s="92">
        <f ca="1">IF(T$4&lt;&gt;"",IF(SUMPRODUCT((T$4&gt;=Leave[depart])*(T$4&lt;Leave[retour])*($A8=Leave[Agents])),0,nbHeures($A8,T$4,2)),"")</f>
        <v>0</v>
      </c>
      <c r="U10" s="92">
        <f ca="1">IF(U$4&lt;&gt;"",IF(SUMPRODUCT((U$4&gt;=Leave[depart])*(U$4&lt;Leave[retour])*($A8=Leave[Agents])),0,nbHeures($A8,U$4,2)),"")</f>
        <v>0</v>
      </c>
      <c r="V10" s="92">
        <f ca="1">IF(V$4&lt;&gt;"",IF(SUMPRODUCT((V$4&gt;=Leave[depart])*(V$4&lt;Leave[retour])*($A8=Leave[Agents])),0,nbHeures($A8,V$4,2)),"")</f>
        <v>0</v>
      </c>
      <c r="W10" s="92">
        <f ca="1">IF(W$4&lt;&gt;"",IF(SUMPRODUCT((W$4&gt;=Leave[depart])*(W$4&lt;Leave[retour])*($A8=Leave[Agents])),0,nbHeures($A8,W$4,2)),"")</f>
        <v>0</v>
      </c>
      <c r="X10" s="92">
        <f ca="1">IF(X$4&lt;&gt;"",IF(SUMPRODUCT((X$4&gt;=Leave[depart])*(X$4&lt;Leave[retour])*($A8=Leave[Agents])),0,nbHeures($A8,X$4,2)),"")</f>
        <v>0</v>
      </c>
      <c r="Y10" s="92">
        <f ca="1">IF(Y$4&lt;&gt;"",IF(SUMPRODUCT((Y$4&gt;=Leave[depart])*(Y$4&lt;Leave[retour])*($A8=Leave[Agents])),0,nbHeures($A8,Y$4,2)),"")</f>
        <v>0</v>
      </c>
      <c r="Z10" s="92">
        <f ca="1">IF(Z$4&lt;&gt;"",IF(SUMPRODUCT((Z$4&gt;=Leave[depart])*(Z$4&lt;Leave[retour])*($A8=Leave[Agents])),0,nbHeures($A8,Z$4,2)),"")</f>
        <v>0</v>
      </c>
      <c r="AA10" s="92">
        <f ca="1">IF(AA$4&lt;&gt;"",IF(SUMPRODUCT((AA$4&gt;=Leave[depart])*(AA$4&lt;Leave[retour])*($A8=Leave[Agents])),0,nbHeures($A8,AA$4,2)),"")</f>
        <v>0</v>
      </c>
      <c r="AB10" s="92">
        <f ca="1">IF(AB$4&lt;&gt;"",IF(SUMPRODUCT((AB$4&gt;=Leave[depart])*(AB$4&lt;Leave[retour])*($A8=Leave[Agents])),0,nbHeures($A8,AB$4,2)),"")</f>
        <v>0</v>
      </c>
      <c r="AC10" s="92">
        <f ca="1">IF(AC$4&lt;&gt;"",IF(SUMPRODUCT((AC$4&gt;=Leave[depart])*(AC$4&lt;Leave[retour])*($A8=Leave[Agents])),0,nbHeures($A8,AC$4,2)),"")</f>
        <v>0</v>
      </c>
      <c r="AD10" s="92">
        <f ca="1">IF(AD$4&lt;&gt;"",IF(SUMPRODUCT((AD$4&gt;=Leave[depart])*(AD$4&lt;Leave[retour])*($A8=Leave[Agents])),0,nbHeures($A8,AD$4,2)),"")</f>
        <v>0</v>
      </c>
      <c r="AE10" s="92">
        <f ca="1">IF(AE$4&lt;&gt;"",IF(SUMPRODUCT((AE$4&gt;=Leave[depart])*(AE$4&lt;Leave[retour])*($A8=Leave[Agents])),0,nbHeures($A8,AE$4,2)),"")</f>
        <v>0</v>
      </c>
      <c r="AF10" s="92">
        <f ca="1">IF(AF$4&lt;&gt;"",IF(SUMPRODUCT((AF$4&gt;=Leave[depart])*(AF$4&lt;Leave[retour])*($A8=Leave[Agents])),0,nbHeures($A8,AF$4,2)),"")</f>
        <v>0</v>
      </c>
      <c r="AG10" s="92">
        <f ca="1">IF(AG$4&lt;&gt;"",IF(SUMPRODUCT((AG$4&gt;=Leave[depart])*(AG$4&lt;Leave[retour])*($A8=Leave[Agents])),0,nbHeures($A8,AG$4,2)),"")</f>
        <v>0</v>
      </c>
      <c r="AH10" s="104">
        <f t="shared" ref="AH10:AH12" ca="1" si="2">SUM(C10:AG10)</f>
        <v>0.5</v>
      </c>
      <c r="AI10" s="104">
        <f ca="1">AH10</f>
        <v>0.5</v>
      </c>
      <c r="AJ10" s="117"/>
    </row>
    <row r="11" spans="1:36" x14ac:dyDescent="0.25">
      <c r="A11" s="88" t="s">
        <v>33</v>
      </c>
      <c r="B11" s="89"/>
      <c r="C11" s="118">
        <f ca="1">IF(ISERROR(MATCH(C$4,Days_off[#Data],0)),0,C9)</f>
        <v>0.29166666666666669</v>
      </c>
      <c r="D11" s="93">
        <f>IF(ISERROR(MATCH(D$4,Days_off[#Data],0)),0,D9)</f>
        <v>0</v>
      </c>
      <c r="E11" s="93">
        <f>IF(ISERROR(MATCH(E$4,Days_off[#Data],0)),0,E9)</f>
        <v>0</v>
      </c>
      <c r="F11" s="93">
        <f>IF(ISERROR(MATCH(F$4,Days_off[#Data],0)),0,F9)</f>
        <v>0</v>
      </c>
      <c r="G11" s="93">
        <f>IF(ISERROR(MATCH(G$4,Days_off[#Data],0)),0,G9)</f>
        <v>0</v>
      </c>
      <c r="H11" s="93">
        <f>IF(ISERROR(MATCH(H$4,Days_off[#Data],0)),0,H9)</f>
        <v>0</v>
      </c>
      <c r="I11" s="93">
        <f>IF(ISERROR(MATCH(I$4,Days_off[#Data],0)),0,I9)</f>
        <v>0</v>
      </c>
      <c r="J11" s="93">
        <f>IF(ISERROR(MATCH(J$4,Days_off[#Data],0)),0,J9)</f>
        <v>0</v>
      </c>
      <c r="K11" s="93">
        <f>IF(ISERROR(MATCH(K$4,Days_off[#Data],0)),0,K9)</f>
        <v>0</v>
      </c>
      <c r="L11" s="93">
        <f>IF(ISERROR(MATCH(L$4,Days_off[#Data],0)),0,L9)</f>
        <v>0</v>
      </c>
      <c r="M11" s="93">
        <f>IF(ISERROR(MATCH(M$4,Days_off[#Data],0)),0,M9)</f>
        <v>0</v>
      </c>
      <c r="N11" s="93">
        <f>IF(ISERROR(MATCH(N$4,Days_off[#Data],0)),0,N9)</f>
        <v>0</v>
      </c>
      <c r="O11" s="93">
        <f>IF(ISERROR(MATCH(O$4,Days_off[#Data],0)),0,O9)</f>
        <v>0</v>
      </c>
      <c r="P11" s="93">
        <f>IF(ISERROR(MATCH(P$4,Days_off[#Data],0)),0,P9)</f>
        <v>0</v>
      </c>
      <c r="Q11" s="93">
        <f>IF(ISERROR(MATCH(Q$4,Days_off[#Data],0)),0,Q9)</f>
        <v>0</v>
      </c>
      <c r="R11" s="93">
        <f>IF(ISERROR(MATCH(R$4,Days_off[#Data],0)),0,R9)</f>
        <v>0</v>
      </c>
      <c r="S11" s="93">
        <f>IF(ISERROR(MATCH(S$4,Days_off[#Data],0)),0,S9)</f>
        <v>0</v>
      </c>
      <c r="T11" s="93">
        <f>IF(ISERROR(MATCH(T$4,Days_off[#Data],0)),0,T9)</f>
        <v>0</v>
      </c>
      <c r="U11" s="93">
        <f>IF(ISERROR(MATCH(U$4,Days_off[#Data],0)),0,U9)</f>
        <v>0</v>
      </c>
      <c r="V11" s="93">
        <f ca="1">IF(ISERROR(MATCH(V$4,Days_off[#Data],0)),0,V9)</f>
        <v>0</v>
      </c>
      <c r="W11" s="93">
        <f>IF(ISERROR(MATCH(W$4,Days_off[#Data],0)),0,W9)</f>
        <v>0</v>
      </c>
      <c r="X11" s="93">
        <f>IF(ISERROR(MATCH(X$4,Days_off[#Data],0)),0,X9)</f>
        <v>0</v>
      </c>
      <c r="Y11" s="93">
        <f>IF(ISERROR(MATCH(Y$4,Days_off[#Data],0)),0,Y9)</f>
        <v>0</v>
      </c>
      <c r="Z11" s="93">
        <f>IF(ISERROR(MATCH(Z$4,Days_off[#Data],0)),0,Z9)</f>
        <v>0</v>
      </c>
      <c r="AA11" s="93">
        <f>IF(ISERROR(MATCH(AA$4,Days_off[#Data],0)),0,AA9)</f>
        <v>0</v>
      </c>
      <c r="AB11" s="93">
        <f>IF(ISERROR(MATCH(AB$4,Days_off[#Data],0)),0,AB9)</f>
        <v>0</v>
      </c>
      <c r="AC11" s="93">
        <f>IF(ISERROR(MATCH(AC$4,Days_off[#Data],0)),0,AC9)</f>
        <v>0</v>
      </c>
      <c r="AD11" s="93">
        <f>IF(ISERROR(MATCH(AD$4,Days_off[#Data],0)),0,AD9)</f>
        <v>0</v>
      </c>
      <c r="AE11" s="93">
        <f>IF(ISERROR(MATCH(AE$4,Days_off[#Data],0)),0,AE9)</f>
        <v>0</v>
      </c>
      <c r="AF11" s="93">
        <f>IF(ISERROR(MATCH(AF$4,Days_off[#Data],0)),0,AF9)</f>
        <v>0</v>
      </c>
      <c r="AG11" s="93">
        <f>IF(ISERROR(MATCH(AG$4,Days_off[#Data],0)),0,AG9)</f>
        <v>0</v>
      </c>
      <c r="AH11" s="103">
        <f t="shared" ca="1" si="2"/>
        <v>0.29166666666666669</v>
      </c>
      <c r="AI11" s="103"/>
      <c r="AJ11" s="119">
        <f ca="1">AH11</f>
        <v>0.29166666666666669</v>
      </c>
    </row>
    <row r="12" spans="1:36" x14ac:dyDescent="0.25">
      <c r="A12" s="90" t="s">
        <v>34</v>
      </c>
      <c r="B12" s="91"/>
      <c r="C12" s="120">
        <f ca="1">IF(ISERROR(MATCH(C$4,Days_off[#Data],0)),0,C10)</f>
        <v>0.25</v>
      </c>
      <c r="D12" s="94">
        <f>IF(ISERROR(MATCH(D$4,Days_off[#Data],0)),0,D10)</f>
        <v>0</v>
      </c>
      <c r="E12" s="94">
        <f>IF(ISERROR(MATCH(E$4,Days_off[#Data],0)),0,E10)</f>
        <v>0</v>
      </c>
      <c r="F12" s="94">
        <f>IF(ISERROR(MATCH(F$4,Days_off[#Data],0)),0,F10)</f>
        <v>0</v>
      </c>
      <c r="G12" s="94">
        <f>IF(ISERROR(MATCH(G$4,Days_off[#Data],0)),0,G10)</f>
        <v>0</v>
      </c>
      <c r="H12" s="94">
        <f>IF(ISERROR(MATCH(H$4,Days_off[#Data],0)),0,H10)</f>
        <v>0</v>
      </c>
      <c r="I12" s="94">
        <f>IF(ISERROR(MATCH(I$4,Days_off[#Data],0)),0,I10)</f>
        <v>0</v>
      </c>
      <c r="J12" s="94">
        <f>IF(ISERROR(MATCH(J$4,Days_off[#Data],0)),0,J10)</f>
        <v>0</v>
      </c>
      <c r="K12" s="94">
        <f>IF(ISERROR(MATCH(K$4,Days_off[#Data],0)),0,K10)</f>
        <v>0</v>
      </c>
      <c r="L12" s="94">
        <f>IF(ISERROR(MATCH(L$4,Days_off[#Data],0)),0,L10)</f>
        <v>0</v>
      </c>
      <c r="M12" s="94">
        <f>IF(ISERROR(MATCH(M$4,Days_off[#Data],0)),0,M10)</f>
        <v>0</v>
      </c>
      <c r="N12" s="94">
        <f>IF(ISERROR(MATCH(N$4,Days_off[#Data],0)),0,N10)</f>
        <v>0</v>
      </c>
      <c r="O12" s="94">
        <f>IF(ISERROR(MATCH(O$4,Days_off[#Data],0)),0,O10)</f>
        <v>0</v>
      </c>
      <c r="P12" s="94">
        <f>IF(ISERROR(MATCH(P$4,Days_off[#Data],0)),0,P10)</f>
        <v>0</v>
      </c>
      <c r="Q12" s="94">
        <f>IF(ISERROR(MATCH(Q$4,Days_off[#Data],0)),0,Q10)</f>
        <v>0</v>
      </c>
      <c r="R12" s="94">
        <f>IF(ISERROR(MATCH(R$4,Days_off[#Data],0)),0,R10)</f>
        <v>0</v>
      </c>
      <c r="S12" s="94">
        <f>IF(ISERROR(MATCH(S$4,Days_off[#Data],0)),0,S10)</f>
        <v>0</v>
      </c>
      <c r="T12" s="94">
        <f>IF(ISERROR(MATCH(T$4,Days_off[#Data],0)),0,T10)</f>
        <v>0</v>
      </c>
      <c r="U12" s="94">
        <f>IF(ISERROR(MATCH(U$4,Days_off[#Data],0)),0,U10)</f>
        <v>0</v>
      </c>
      <c r="V12" s="94">
        <f ca="1">IF(ISERROR(MATCH(V$4,Days_off[#Data],0)),0,V10)</f>
        <v>0</v>
      </c>
      <c r="W12" s="94">
        <f>IF(ISERROR(MATCH(W$4,Days_off[#Data],0)),0,W10)</f>
        <v>0</v>
      </c>
      <c r="X12" s="94">
        <f>IF(ISERROR(MATCH(X$4,Days_off[#Data],0)),0,X10)</f>
        <v>0</v>
      </c>
      <c r="Y12" s="94">
        <f>IF(ISERROR(MATCH(Y$4,Days_off[#Data],0)),0,Y10)</f>
        <v>0</v>
      </c>
      <c r="Z12" s="94">
        <f>IF(ISERROR(MATCH(Z$4,Days_off[#Data],0)),0,Z10)</f>
        <v>0</v>
      </c>
      <c r="AA12" s="94">
        <f>IF(ISERROR(MATCH(AA$4,Days_off[#Data],0)),0,AA10)</f>
        <v>0</v>
      </c>
      <c r="AB12" s="94">
        <f>IF(ISERROR(MATCH(AB$4,Days_off[#Data],0)),0,AB10)</f>
        <v>0</v>
      </c>
      <c r="AC12" s="94">
        <f>IF(ISERROR(MATCH(AC$4,Days_off[#Data],0)),0,AC10)</f>
        <v>0</v>
      </c>
      <c r="AD12" s="94">
        <f>IF(ISERROR(MATCH(AD$4,Days_off[#Data],0)),0,AD10)</f>
        <v>0</v>
      </c>
      <c r="AE12" s="94">
        <f>IF(ISERROR(MATCH(AE$4,Days_off[#Data],0)),0,AE10)</f>
        <v>0</v>
      </c>
      <c r="AF12" s="94">
        <f>IF(ISERROR(MATCH(AF$4,Days_off[#Data],0)),0,AF10)</f>
        <v>0</v>
      </c>
      <c r="AG12" s="94">
        <f>IF(ISERROR(MATCH(AG$4,Days_off[#Data],0)),0,AG10)</f>
        <v>0</v>
      </c>
      <c r="AH12" s="104">
        <f t="shared" ca="1" si="2"/>
        <v>0.25</v>
      </c>
      <c r="AI12" s="104">
        <f ca="1">AH12</f>
        <v>0.25</v>
      </c>
      <c r="AJ12" s="117"/>
    </row>
    <row r="13" spans="1:36" ht="15.75" thickBot="1" x14ac:dyDescent="0.3">
      <c r="A13" s="88" t="s">
        <v>36</v>
      </c>
      <c r="B13" s="89"/>
      <c r="C13" s="121"/>
      <c r="D13" s="122"/>
      <c r="E13" s="122"/>
      <c r="F13" s="122"/>
      <c r="G13" s="122"/>
      <c r="H13" s="122"/>
      <c r="I13" s="122"/>
      <c r="J13" s="122"/>
      <c r="K13" s="122"/>
      <c r="L13" s="122"/>
      <c r="M13" s="122"/>
      <c r="N13" s="122"/>
      <c r="O13" s="122"/>
      <c r="P13" s="122"/>
      <c r="Q13" s="122"/>
      <c r="R13" s="122"/>
      <c r="S13" s="122"/>
      <c r="T13" s="122"/>
      <c r="U13" s="122"/>
      <c r="V13" s="122"/>
      <c r="W13" s="122"/>
      <c r="X13" s="122"/>
      <c r="Y13" s="122"/>
      <c r="Z13" s="122"/>
      <c r="AA13" s="122"/>
      <c r="AB13" s="122"/>
      <c r="AC13" s="122"/>
      <c r="AD13" s="122"/>
      <c r="AE13" s="122"/>
      <c r="AF13" s="122"/>
      <c r="AG13" s="122"/>
      <c r="AH13" s="123"/>
      <c r="AI13" s="123"/>
      <c r="AJ13" s="124"/>
    </row>
    <row r="14" spans="1:36" x14ac:dyDescent="0.25">
      <c r="AH14" s="95"/>
    </row>
    <row r="15" spans="1:36" ht="15.75" thickBot="1" x14ac:dyDescent="0.3">
      <c r="A15" s="86" t="str">
        <f>'QUART PAR AGENT'!B7</f>
        <v>agent2</v>
      </c>
      <c r="B15" s="87"/>
      <c r="C15" s="105"/>
      <c r="D15" s="106"/>
      <c r="E15" s="106"/>
      <c r="F15" s="107"/>
      <c r="G15" s="106"/>
      <c r="H15" s="105"/>
      <c r="I15" s="105"/>
      <c r="J15" s="105"/>
      <c r="K15" s="108"/>
      <c r="L15" s="105"/>
      <c r="M15" s="105"/>
      <c r="N15" s="109"/>
      <c r="O15" s="105"/>
      <c r="P15" s="105"/>
      <c r="Q15" s="105"/>
      <c r="R15" s="105"/>
      <c r="S15" s="105"/>
      <c r="T15" s="109"/>
      <c r="U15" s="109"/>
      <c r="V15" s="105"/>
      <c r="W15" s="105"/>
      <c r="X15" s="105"/>
      <c r="Y15" s="105"/>
      <c r="Z15" s="105"/>
      <c r="AA15" s="109"/>
      <c r="AB15" s="105"/>
      <c r="AC15" s="105"/>
      <c r="AD15" s="105"/>
      <c r="AE15" s="105"/>
      <c r="AF15" s="106"/>
      <c r="AG15" s="105"/>
      <c r="AH15" s="110"/>
      <c r="AI15" s="110"/>
      <c r="AJ15" s="111"/>
    </row>
    <row r="16" spans="1:36" x14ac:dyDescent="0.25">
      <c r="A16" s="88" t="s">
        <v>31</v>
      </c>
      <c r="B16" s="89"/>
      <c r="C16" s="112">
        <f ca="1">IF(C$4&lt;&gt;"",IF(SUMPRODUCT((C$4&gt;=Leave[depart])*(C$4&lt;Leave[retour])*($A15=Leave[Agents])),0,nbHeures($A15,C$4,1)),"")</f>
        <v>0.29166666666666669</v>
      </c>
      <c r="D16" s="113">
        <f ca="1">IF(D$4&lt;&gt;"",IF(SUMPRODUCT((D$4&gt;=Leave[depart])*(D$4&lt;Leave[retour])*($A15=Leave[Agents])),0,nbHeures($A15,D$4,1)),"")</f>
        <v>0</v>
      </c>
      <c r="E16" s="113">
        <f ca="1">IF(E$4&lt;&gt;"",IF(SUMPRODUCT((E$4&gt;=Leave[depart])*(E$4&lt;Leave[retour])*($A15=Leave[Agents])),0,nbHeures($A15,E$4,1)),"")</f>
        <v>0.25</v>
      </c>
      <c r="F16" s="113">
        <f ca="1">IF(F$4&lt;&gt;"",IF(SUMPRODUCT((F$4&gt;=Leave[depart])*(F$4&lt;Leave[retour])*($A15=Leave[Agents])),0,nbHeures($A15,F$4,1)),"")</f>
        <v>0.45833333333333337</v>
      </c>
      <c r="G16" s="113">
        <f ca="1">IF(G$4&lt;&gt;"",IF(SUMPRODUCT((G$4&gt;=Leave[depart])*(G$4&lt;Leave[retour])*($A15=Leave[Agents])),0,nbHeures($A15,G$4,1)),"")</f>
        <v>0.29166666666666669</v>
      </c>
      <c r="H16" s="113">
        <f ca="1">IF(H$4&lt;&gt;"",IF(SUMPRODUCT((H$4&gt;=Leave[depart])*(H$4&lt;Leave[retour])*($A15=Leave[Agents])),0,nbHeures($A15,H$4,1)),"")</f>
        <v>0</v>
      </c>
      <c r="I16" s="113">
        <f ca="1">IF(I$4&lt;&gt;"",IF(SUMPRODUCT((I$4&gt;=Leave[depart])*(I$4&lt;Leave[retour])*($A15=Leave[Agents])),0,nbHeures($A15,I$4,1)),"")</f>
        <v>0.25</v>
      </c>
      <c r="J16" s="113">
        <f ca="1">IF(J$4&lt;&gt;"",IF(SUMPRODUCT((J$4&gt;=Leave[depart])*(J$4&lt;Leave[retour])*($A15=Leave[Agents])),0,nbHeures($A15,J$4,1)),"")</f>
        <v>0.45833333333333337</v>
      </c>
      <c r="K16" s="113">
        <f ca="1">IF(K$4&lt;&gt;"",IF(SUMPRODUCT((K$4&gt;=Leave[depart])*(K$4&lt;Leave[retour])*($A15=Leave[Agents])),0,nbHeures($A15,K$4,1)),"")</f>
        <v>0.29166666666666669</v>
      </c>
      <c r="L16" s="113">
        <f ca="1">IF(L$4&lt;&gt;"",IF(SUMPRODUCT((L$4&gt;=Leave[depart])*(L$4&lt;Leave[retour])*($A15=Leave[Agents])),0,nbHeures($A15,L$4,1)),"")</f>
        <v>0</v>
      </c>
      <c r="M16" s="113">
        <f ca="1">IF(M$4&lt;&gt;"",IF(SUMPRODUCT((M$4&gt;=Leave[depart])*(M$4&lt;Leave[retour])*($A15=Leave[Agents])),0,nbHeures($A15,M$4,1)),"")</f>
        <v>0.25</v>
      </c>
      <c r="N16" s="113">
        <f ca="1">IF(N$4&lt;&gt;"",IF(SUMPRODUCT((N$4&gt;=Leave[depart])*(N$4&lt;Leave[retour])*($A15=Leave[Agents])),0,nbHeures($A15,N$4,1)),"")</f>
        <v>0.45833333333333337</v>
      </c>
      <c r="O16" s="113">
        <f ca="1">IF(O$4&lt;&gt;"",IF(SUMPRODUCT((O$4&gt;=Leave[depart])*(O$4&lt;Leave[retour])*($A15=Leave[Agents])),0,nbHeures($A15,O$4,1)),"")</f>
        <v>0.29166666666666669</v>
      </c>
      <c r="P16" s="113">
        <f ca="1">IF(P$4&lt;&gt;"",IF(SUMPRODUCT((P$4&gt;=Leave[depart])*(P$4&lt;Leave[retour])*($A15=Leave[Agents])),0,nbHeures($A15,P$4,1)),"")</f>
        <v>0</v>
      </c>
      <c r="Q16" s="113">
        <f ca="1">IF(Q$4&lt;&gt;"",IF(SUMPRODUCT((Q$4&gt;=Leave[depart])*(Q$4&lt;Leave[retour])*($A15=Leave[Agents])),0,nbHeures($A15,Q$4,1)),"")</f>
        <v>0</v>
      </c>
      <c r="R16" s="113">
        <f ca="1">IF(R$4&lt;&gt;"",IF(SUMPRODUCT((R$4&gt;=Leave[depart])*(R$4&lt;Leave[retour])*($A15=Leave[Agents])),0,nbHeures($A15,R$4,1)),"")</f>
        <v>0</v>
      </c>
      <c r="S16" s="113">
        <f ca="1">IF(S$4&lt;&gt;"",IF(SUMPRODUCT((S$4&gt;=Leave[depart])*(S$4&lt;Leave[retour])*($A15=Leave[Agents])),0,nbHeures($A15,S$4,1)),"")</f>
        <v>0</v>
      </c>
      <c r="T16" s="113">
        <f ca="1">IF(T$4&lt;&gt;"",IF(SUMPRODUCT((T$4&gt;=Leave[depart])*(T$4&lt;Leave[retour])*($A15=Leave[Agents])),0,nbHeures($A15,T$4,1)),"")</f>
        <v>0</v>
      </c>
      <c r="U16" s="113">
        <f ca="1">IF(U$4&lt;&gt;"",IF(SUMPRODUCT((U$4&gt;=Leave[depart])*(U$4&lt;Leave[retour])*($A15=Leave[Agents])),0,nbHeures($A15,U$4,1)),"")</f>
        <v>0</v>
      </c>
      <c r="V16" s="113">
        <f ca="1">IF(V$4&lt;&gt;"",IF(SUMPRODUCT((V$4&gt;=Leave[depart])*(V$4&lt;Leave[retour])*($A15=Leave[Agents])),0,nbHeures($A15,V$4,1)),"")</f>
        <v>0</v>
      </c>
      <c r="W16" s="113">
        <f ca="1">IF(W$4&lt;&gt;"",IF(SUMPRODUCT((W$4&gt;=Leave[depart])*(W$4&lt;Leave[retour])*($A15=Leave[Agents])),0,nbHeures($A15,W$4,1)),"")</f>
        <v>0</v>
      </c>
      <c r="X16" s="113">
        <f ca="1">IF(X$4&lt;&gt;"",IF(SUMPRODUCT((X$4&gt;=Leave[depart])*(X$4&lt;Leave[retour])*($A15=Leave[Agents])),0,nbHeures($A15,X$4,1)),"")</f>
        <v>0</v>
      </c>
      <c r="Y16" s="113">
        <f ca="1">IF(Y$4&lt;&gt;"",IF(SUMPRODUCT((Y$4&gt;=Leave[depart])*(Y$4&lt;Leave[retour])*($A15=Leave[Agents])),0,nbHeures($A15,Y$4,1)),"")</f>
        <v>0</v>
      </c>
      <c r="Z16" s="113">
        <f ca="1">IF(Z$4&lt;&gt;"",IF(SUMPRODUCT((Z$4&gt;=Leave[depart])*(Z$4&lt;Leave[retour])*($A15=Leave[Agents])),0,nbHeures($A15,Z$4,1)),"")</f>
        <v>0</v>
      </c>
      <c r="AA16" s="113">
        <f ca="1">IF(AA$4&lt;&gt;"",IF(SUMPRODUCT((AA$4&gt;=Leave[depart])*(AA$4&lt;Leave[retour])*($A15=Leave[Agents])),0,nbHeures($A15,AA$4,1)),"")</f>
        <v>0</v>
      </c>
      <c r="AB16" s="113">
        <f ca="1">IF(AB$4&lt;&gt;"",IF(SUMPRODUCT((AB$4&gt;=Leave[depart])*(AB$4&lt;Leave[retour])*($A15=Leave[Agents])),0,nbHeures($A15,AB$4,1)),"")</f>
        <v>0</v>
      </c>
      <c r="AC16" s="113">
        <f ca="1">IF(AC$4&lt;&gt;"",IF(SUMPRODUCT((AC$4&gt;=Leave[depart])*(AC$4&lt;Leave[retour])*($A15=Leave[Agents])),0,nbHeures($A15,AC$4,1)),"")</f>
        <v>0</v>
      </c>
      <c r="AD16" s="113">
        <f ca="1">IF(AD$4&lt;&gt;"",IF(SUMPRODUCT((AD$4&gt;=Leave[depart])*(AD$4&lt;Leave[retour])*($A15=Leave[Agents])),0,nbHeures($A15,AD$4,1)),"")</f>
        <v>0</v>
      </c>
      <c r="AE16" s="113">
        <f ca="1">IF(AE$4&lt;&gt;"",IF(SUMPRODUCT((AE$4&gt;=Leave[depart])*(AE$4&lt;Leave[retour])*($A15=Leave[Agents])),0,nbHeures($A15,AE$4,1)),"")</f>
        <v>0</v>
      </c>
      <c r="AF16" s="113">
        <f ca="1">IF(AF$4&lt;&gt;"",IF(SUMPRODUCT((AF$4&gt;=Leave[depart])*(AF$4&lt;Leave[retour])*($A15=Leave[Agents])),0,nbHeures($A15,AF$4,1)),"")</f>
        <v>0</v>
      </c>
      <c r="AG16" s="113">
        <f ca="1">IF(AG$4&lt;&gt;"",IF(SUMPRODUCT((AG$4&gt;=Leave[depart])*(AG$4&lt;Leave[retour])*($A15=Leave[Agents])),0,nbHeures($A15,AG$4,1)),"")</f>
        <v>0</v>
      </c>
      <c r="AH16" s="114">
        <f ca="1">SUM(C16:AG16)</f>
        <v>3.2916666666666665</v>
      </c>
      <c r="AI16" s="114"/>
      <c r="AJ16" s="115"/>
    </row>
    <row r="17" spans="1:36" x14ac:dyDescent="0.25">
      <c r="A17" s="90" t="s">
        <v>32</v>
      </c>
      <c r="B17" s="91"/>
      <c r="C17" s="116">
        <f ca="1">IF(C$4&lt;&gt;"",IF(SUMPRODUCT((C$4&gt;=Leave[depart])*(C$4&lt;Leave[retour])*($A15=Leave[Agents])),0,nbHeures($A15,C$4,2)),"")</f>
        <v>0.25</v>
      </c>
      <c r="D17" s="92">
        <f ca="1">IF(D$4&lt;&gt;"",IF(SUMPRODUCT((D$4&gt;=Leave[depart])*(D$4&lt;Leave[retour])*($A15=Leave[Agents])),0,nbHeures($A15,D$4,2)),"")</f>
        <v>0</v>
      </c>
      <c r="E17" s="92">
        <f ca="1">IF(E$4&lt;&gt;"",IF(SUMPRODUCT((E$4&gt;=Leave[depart])*(E$4&lt;Leave[retour])*($A15=Leave[Agents])),0,nbHeures($A15,E$4,2)),"")</f>
        <v>0</v>
      </c>
      <c r="F17" s="92">
        <f ca="1">IF(F$4&lt;&gt;"",IF(SUMPRODUCT((F$4&gt;=Leave[depart])*(F$4&lt;Leave[retour])*($A15=Leave[Agents])),0,nbHeures($A15,F$4,2)),"")</f>
        <v>0.125</v>
      </c>
      <c r="G17" s="92">
        <f ca="1">IF(G$4&lt;&gt;"",IF(SUMPRODUCT((G$4&gt;=Leave[depart])*(G$4&lt;Leave[retour])*($A15=Leave[Agents])),0,nbHeures($A15,G$4,2)),"")</f>
        <v>0.25</v>
      </c>
      <c r="H17" s="92">
        <f ca="1">IF(H$4&lt;&gt;"",IF(SUMPRODUCT((H$4&gt;=Leave[depart])*(H$4&lt;Leave[retour])*($A15=Leave[Agents])),0,nbHeures($A15,H$4,2)),"")</f>
        <v>0</v>
      </c>
      <c r="I17" s="92">
        <f ca="1">IF(I$4&lt;&gt;"",IF(SUMPRODUCT((I$4&gt;=Leave[depart])*(I$4&lt;Leave[retour])*($A15=Leave[Agents])),0,nbHeures($A15,I$4,2)),"")</f>
        <v>0</v>
      </c>
      <c r="J17" s="92">
        <f ca="1">IF(J$4&lt;&gt;"",IF(SUMPRODUCT((J$4&gt;=Leave[depart])*(J$4&lt;Leave[retour])*($A15=Leave[Agents])),0,nbHeures($A15,J$4,2)),"")</f>
        <v>0.125</v>
      </c>
      <c r="K17" s="92">
        <f ca="1">IF(K$4&lt;&gt;"",IF(SUMPRODUCT((K$4&gt;=Leave[depart])*(K$4&lt;Leave[retour])*($A15=Leave[Agents])),0,nbHeures($A15,K$4,2)),"")</f>
        <v>0.25</v>
      </c>
      <c r="L17" s="92">
        <f ca="1">IF(L$4&lt;&gt;"",IF(SUMPRODUCT((L$4&gt;=Leave[depart])*(L$4&lt;Leave[retour])*($A15=Leave[Agents])),0,nbHeures($A15,L$4,2)),"")</f>
        <v>0</v>
      </c>
      <c r="M17" s="92">
        <f ca="1">IF(M$4&lt;&gt;"",IF(SUMPRODUCT((M$4&gt;=Leave[depart])*(M$4&lt;Leave[retour])*($A15=Leave[Agents])),0,nbHeures($A15,M$4,2)),"")</f>
        <v>0</v>
      </c>
      <c r="N17" s="92">
        <f ca="1">IF(N$4&lt;&gt;"",IF(SUMPRODUCT((N$4&gt;=Leave[depart])*(N$4&lt;Leave[retour])*($A15=Leave[Agents])),0,nbHeures($A15,N$4,2)),"")</f>
        <v>0.125</v>
      </c>
      <c r="O17" s="92">
        <f ca="1">IF(O$4&lt;&gt;"",IF(SUMPRODUCT((O$4&gt;=Leave[depart])*(O$4&lt;Leave[retour])*($A15=Leave[Agents])),0,nbHeures($A15,O$4,2)),"")</f>
        <v>0.25</v>
      </c>
      <c r="P17" s="92">
        <f ca="1">IF(P$4&lt;&gt;"",IF(SUMPRODUCT((P$4&gt;=Leave[depart])*(P$4&lt;Leave[retour])*($A15=Leave[Agents])),0,nbHeures($A15,P$4,2)),"")</f>
        <v>0</v>
      </c>
      <c r="Q17" s="92">
        <f ca="1">IF(Q$4&lt;&gt;"",IF(SUMPRODUCT((Q$4&gt;=Leave[depart])*(Q$4&lt;Leave[retour])*($A15=Leave[Agents])),0,nbHeures($A15,Q$4,2)),"")</f>
        <v>0</v>
      </c>
      <c r="R17" s="92">
        <f ca="1">IF(R$4&lt;&gt;"",IF(SUMPRODUCT((R$4&gt;=Leave[depart])*(R$4&lt;Leave[retour])*($A15=Leave[Agents])),0,nbHeures($A15,R$4,2)),"")</f>
        <v>0</v>
      </c>
      <c r="S17" s="92">
        <f ca="1">IF(S$4&lt;&gt;"",IF(SUMPRODUCT((S$4&gt;=Leave[depart])*(S$4&lt;Leave[retour])*($A15=Leave[Agents])),0,nbHeures($A15,S$4,2)),"")</f>
        <v>0</v>
      </c>
      <c r="T17" s="92">
        <f ca="1">IF(T$4&lt;&gt;"",IF(SUMPRODUCT((T$4&gt;=Leave[depart])*(T$4&lt;Leave[retour])*($A15=Leave[Agents])),0,nbHeures($A15,T$4,2)),"")</f>
        <v>0</v>
      </c>
      <c r="U17" s="92">
        <f ca="1">IF(U$4&lt;&gt;"",IF(SUMPRODUCT((U$4&gt;=Leave[depart])*(U$4&lt;Leave[retour])*($A15=Leave[Agents])),0,nbHeures($A15,U$4,2)),"")</f>
        <v>0</v>
      </c>
      <c r="V17" s="92">
        <f ca="1">IF(V$4&lt;&gt;"",IF(SUMPRODUCT((V$4&gt;=Leave[depart])*(V$4&lt;Leave[retour])*($A15=Leave[Agents])),0,nbHeures($A15,V$4,2)),"")</f>
        <v>0</v>
      </c>
      <c r="W17" s="92">
        <f ca="1">IF(W$4&lt;&gt;"",IF(SUMPRODUCT((W$4&gt;=Leave[depart])*(W$4&lt;Leave[retour])*($A15=Leave[Agents])),0,nbHeures($A15,W$4,2)),"")</f>
        <v>0</v>
      </c>
      <c r="X17" s="92">
        <f ca="1">IF(X$4&lt;&gt;"",IF(SUMPRODUCT((X$4&gt;=Leave[depart])*(X$4&lt;Leave[retour])*($A15=Leave[Agents])),0,nbHeures($A15,X$4,2)),"")</f>
        <v>0</v>
      </c>
      <c r="Y17" s="92">
        <f ca="1">IF(Y$4&lt;&gt;"",IF(SUMPRODUCT((Y$4&gt;=Leave[depart])*(Y$4&lt;Leave[retour])*($A15=Leave[Agents])),0,nbHeures($A15,Y$4,2)),"")</f>
        <v>0</v>
      </c>
      <c r="Z17" s="92">
        <f ca="1">IF(Z$4&lt;&gt;"",IF(SUMPRODUCT((Z$4&gt;=Leave[depart])*(Z$4&lt;Leave[retour])*($A15=Leave[Agents])),0,nbHeures($A15,Z$4,2)),"")</f>
        <v>0</v>
      </c>
      <c r="AA17" s="92">
        <f ca="1">IF(AA$4&lt;&gt;"",IF(SUMPRODUCT((AA$4&gt;=Leave[depart])*(AA$4&lt;Leave[retour])*($A15=Leave[Agents])),0,nbHeures($A15,AA$4,2)),"")</f>
        <v>0</v>
      </c>
      <c r="AB17" s="92">
        <f ca="1">IF(AB$4&lt;&gt;"",IF(SUMPRODUCT((AB$4&gt;=Leave[depart])*(AB$4&lt;Leave[retour])*($A15=Leave[Agents])),0,nbHeures($A15,AB$4,2)),"")</f>
        <v>0</v>
      </c>
      <c r="AC17" s="92">
        <f ca="1">IF(AC$4&lt;&gt;"",IF(SUMPRODUCT((AC$4&gt;=Leave[depart])*(AC$4&lt;Leave[retour])*($A15=Leave[Agents])),0,nbHeures($A15,AC$4,2)),"")</f>
        <v>0</v>
      </c>
      <c r="AD17" s="92">
        <f ca="1">IF(AD$4&lt;&gt;"",IF(SUMPRODUCT((AD$4&gt;=Leave[depart])*(AD$4&lt;Leave[retour])*($A15=Leave[Agents])),0,nbHeures($A15,AD$4,2)),"")</f>
        <v>0</v>
      </c>
      <c r="AE17" s="92">
        <f ca="1">IF(AE$4&lt;&gt;"",IF(SUMPRODUCT((AE$4&gt;=Leave[depart])*(AE$4&lt;Leave[retour])*($A15=Leave[Agents])),0,nbHeures($A15,AE$4,2)),"")</f>
        <v>0</v>
      </c>
      <c r="AF17" s="92">
        <f ca="1">IF(AF$4&lt;&gt;"",IF(SUMPRODUCT((AF$4&gt;=Leave[depart])*(AF$4&lt;Leave[retour])*($A15=Leave[Agents])),0,nbHeures($A15,AF$4,2)),"")</f>
        <v>0</v>
      </c>
      <c r="AG17" s="92">
        <f ca="1">IF(AG$4&lt;&gt;"",IF(SUMPRODUCT((AG$4&gt;=Leave[depart])*(AG$4&lt;Leave[retour])*($A15=Leave[Agents])),0,nbHeures($A15,AG$4,2)),"")</f>
        <v>0</v>
      </c>
      <c r="AH17" s="104">
        <f t="shared" ref="AH17:AH19" ca="1" si="3">SUM(C17:AG17)</f>
        <v>1.375</v>
      </c>
      <c r="AI17" s="104">
        <f ca="1">AH17</f>
        <v>1.375</v>
      </c>
      <c r="AJ17" s="117"/>
    </row>
    <row r="18" spans="1:36" x14ac:dyDescent="0.25">
      <c r="A18" s="88" t="s">
        <v>33</v>
      </c>
      <c r="B18" s="89"/>
      <c r="C18" s="118">
        <f ca="1">IF(ISERROR(MATCH(C$4,Days_off[#Data],0)),0,C16)</f>
        <v>0.29166666666666669</v>
      </c>
      <c r="D18" s="93">
        <f>IF(ISERROR(MATCH(D$4,Days_off[#Data],0)),0,D16)</f>
        <v>0</v>
      </c>
      <c r="E18" s="93">
        <f>IF(ISERROR(MATCH(E$4,Days_off[#Data],0)),0,E16)</f>
        <v>0</v>
      </c>
      <c r="F18" s="93">
        <f>IF(ISERROR(MATCH(F$4,Days_off[#Data],0)),0,F16)</f>
        <v>0</v>
      </c>
      <c r="G18" s="93">
        <f>IF(ISERROR(MATCH(G$4,Days_off[#Data],0)),0,G16)</f>
        <v>0</v>
      </c>
      <c r="H18" s="93">
        <f>IF(ISERROR(MATCH(H$4,Days_off[#Data],0)),0,H16)</f>
        <v>0</v>
      </c>
      <c r="I18" s="93">
        <f>IF(ISERROR(MATCH(I$4,Days_off[#Data],0)),0,I16)</f>
        <v>0</v>
      </c>
      <c r="J18" s="93">
        <f>IF(ISERROR(MATCH(J$4,Days_off[#Data],0)),0,J16)</f>
        <v>0</v>
      </c>
      <c r="K18" s="93">
        <f>IF(ISERROR(MATCH(K$4,Days_off[#Data],0)),0,K16)</f>
        <v>0</v>
      </c>
      <c r="L18" s="93">
        <f>IF(ISERROR(MATCH(L$4,Days_off[#Data],0)),0,L16)</f>
        <v>0</v>
      </c>
      <c r="M18" s="93">
        <f>IF(ISERROR(MATCH(M$4,Days_off[#Data],0)),0,M16)</f>
        <v>0</v>
      </c>
      <c r="N18" s="93">
        <f>IF(ISERROR(MATCH(N$4,Days_off[#Data],0)),0,N16)</f>
        <v>0</v>
      </c>
      <c r="O18" s="93">
        <f>IF(ISERROR(MATCH(O$4,Days_off[#Data],0)),0,O16)</f>
        <v>0</v>
      </c>
      <c r="P18" s="93">
        <f>IF(ISERROR(MATCH(P$4,Days_off[#Data],0)),0,P16)</f>
        <v>0</v>
      </c>
      <c r="Q18" s="93">
        <f>IF(ISERROR(MATCH(Q$4,Days_off[#Data],0)),0,Q16)</f>
        <v>0</v>
      </c>
      <c r="R18" s="93">
        <f>IF(ISERROR(MATCH(R$4,Days_off[#Data],0)),0,R16)</f>
        <v>0</v>
      </c>
      <c r="S18" s="93">
        <f>IF(ISERROR(MATCH(S$4,Days_off[#Data],0)),0,S16)</f>
        <v>0</v>
      </c>
      <c r="T18" s="93">
        <f>IF(ISERROR(MATCH(T$4,Days_off[#Data],0)),0,T16)</f>
        <v>0</v>
      </c>
      <c r="U18" s="93">
        <f>IF(ISERROR(MATCH(U$4,Days_off[#Data],0)),0,U16)</f>
        <v>0</v>
      </c>
      <c r="V18" s="93">
        <f ca="1">IF(ISERROR(MATCH(V$4,Days_off[#Data],0)),0,V16)</f>
        <v>0</v>
      </c>
      <c r="W18" s="93">
        <f>IF(ISERROR(MATCH(W$4,Days_off[#Data],0)),0,W16)</f>
        <v>0</v>
      </c>
      <c r="X18" s="93">
        <f>IF(ISERROR(MATCH(X$4,Days_off[#Data],0)),0,X16)</f>
        <v>0</v>
      </c>
      <c r="Y18" s="93">
        <f>IF(ISERROR(MATCH(Y$4,Days_off[#Data],0)),0,Y16)</f>
        <v>0</v>
      </c>
      <c r="Z18" s="93">
        <f>IF(ISERROR(MATCH(Z$4,Days_off[#Data],0)),0,Z16)</f>
        <v>0</v>
      </c>
      <c r="AA18" s="93">
        <f>IF(ISERROR(MATCH(AA$4,Days_off[#Data],0)),0,AA16)</f>
        <v>0</v>
      </c>
      <c r="AB18" s="93">
        <f>IF(ISERROR(MATCH(AB$4,Days_off[#Data],0)),0,AB16)</f>
        <v>0</v>
      </c>
      <c r="AC18" s="93">
        <f>IF(ISERROR(MATCH(AC$4,Days_off[#Data],0)),0,AC16)</f>
        <v>0</v>
      </c>
      <c r="AD18" s="93">
        <f>IF(ISERROR(MATCH(AD$4,Days_off[#Data],0)),0,AD16)</f>
        <v>0</v>
      </c>
      <c r="AE18" s="93">
        <f>IF(ISERROR(MATCH(AE$4,Days_off[#Data],0)),0,AE16)</f>
        <v>0</v>
      </c>
      <c r="AF18" s="93">
        <f>IF(ISERROR(MATCH(AF$4,Days_off[#Data],0)),0,AF16)</f>
        <v>0</v>
      </c>
      <c r="AG18" s="93">
        <f>IF(ISERROR(MATCH(AG$4,Days_off[#Data],0)),0,AG16)</f>
        <v>0</v>
      </c>
      <c r="AH18" s="103">
        <f t="shared" ca="1" si="3"/>
        <v>0.29166666666666669</v>
      </c>
      <c r="AI18" s="103"/>
      <c r="AJ18" s="119">
        <f ca="1">AH18</f>
        <v>0.29166666666666669</v>
      </c>
    </row>
    <row r="19" spans="1:36" x14ac:dyDescent="0.25">
      <c r="A19" s="90" t="s">
        <v>34</v>
      </c>
      <c r="B19" s="91"/>
      <c r="C19" s="120">
        <f ca="1">IF(ISERROR(MATCH(C$4,Days_off[#Data],0)),0,C17)</f>
        <v>0.25</v>
      </c>
      <c r="D19" s="94">
        <f>IF(ISERROR(MATCH(D$4,Days_off[#Data],0)),0,D17)</f>
        <v>0</v>
      </c>
      <c r="E19" s="94">
        <f>IF(ISERROR(MATCH(E$4,Days_off[#Data],0)),0,E17)</f>
        <v>0</v>
      </c>
      <c r="F19" s="94">
        <f>IF(ISERROR(MATCH(F$4,Days_off[#Data],0)),0,F17)</f>
        <v>0</v>
      </c>
      <c r="G19" s="94">
        <f>IF(ISERROR(MATCH(G$4,Days_off[#Data],0)),0,G17)</f>
        <v>0</v>
      </c>
      <c r="H19" s="94">
        <f>IF(ISERROR(MATCH(H$4,Days_off[#Data],0)),0,H17)</f>
        <v>0</v>
      </c>
      <c r="I19" s="94">
        <f>IF(ISERROR(MATCH(I$4,Days_off[#Data],0)),0,I17)</f>
        <v>0</v>
      </c>
      <c r="J19" s="94">
        <f>IF(ISERROR(MATCH(J$4,Days_off[#Data],0)),0,J17)</f>
        <v>0</v>
      </c>
      <c r="K19" s="94">
        <f>IF(ISERROR(MATCH(K$4,Days_off[#Data],0)),0,K17)</f>
        <v>0</v>
      </c>
      <c r="L19" s="94">
        <f>IF(ISERROR(MATCH(L$4,Days_off[#Data],0)),0,L17)</f>
        <v>0</v>
      </c>
      <c r="M19" s="94">
        <f>IF(ISERROR(MATCH(M$4,Days_off[#Data],0)),0,M17)</f>
        <v>0</v>
      </c>
      <c r="N19" s="94">
        <f>IF(ISERROR(MATCH(N$4,Days_off[#Data],0)),0,N17)</f>
        <v>0</v>
      </c>
      <c r="O19" s="94">
        <f>IF(ISERROR(MATCH(O$4,Days_off[#Data],0)),0,O17)</f>
        <v>0</v>
      </c>
      <c r="P19" s="94">
        <f>IF(ISERROR(MATCH(P$4,Days_off[#Data],0)),0,P17)</f>
        <v>0</v>
      </c>
      <c r="Q19" s="94">
        <f>IF(ISERROR(MATCH(Q$4,Days_off[#Data],0)),0,Q17)</f>
        <v>0</v>
      </c>
      <c r="R19" s="94">
        <f>IF(ISERROR(MATCH(R$4,Days_off[#Data],0)),0,R17)</f>
        <v>0</v>
      </c>
      <c r="S19" s="94">
        <f>IF(ISERROR(MATCH(S$4,Days_off[#Data],0)),0,S17)</f>
        <v>0</v>
      </c>
      <c r="T19" s="94">
        <f>IF(ISERROR(MATCH(T$4,Days_off[#Data],0)),0,T17)</f>
        <v>0</v>
      </c>
      <c r="U19" s="94">
        <f>IF(ISERROR(MATCH(U$4,Days_off[#Data],0)),0,U17)</f>
        <v>0</v>
      </c>
      <c r="V19" s="94">
        <f ca="1">IF(ISERROR(MATCH(V$4,Days_off[#Data],0)),0,V17)</f>
        <v>0</v>
      </c>
      <c r="W19" s="94">
        <f>IF(ISERROR(MATCH(W$4,Days_off[#Data],0)),0,W17)</f>
        <v>0</v>
      </c>
      <c r="X19" s="94">
        <f>IF(ISERROR(MATCH(X$4,Days_off[#Data],0)),0,X17)</f>
        <v>0</v>
      </c>
      <c r="Y19" s="94">
        <f>IF(ISERROR(MATCH(Y$4,Days_off[#Data],0)),0,Y17)</f>
        <v>0</v>
      </c>
      <c r="Z19" s="94">
        <f>IF(ISERROR(MATCH(Z$4,Days_off[#Data],0)),0,Z17)</f>
        <v>0</v>
      </c>
      <c r="AA19" s="94">
        <f>IF(ISERROR(MATCH(AA$4,Days_off[#Data],0)),0,AA17)</f>
        <v>0</v>
      </c>
      <c r="AB19" s="94">
        <f>IF(ISERROR(MATCH(AB$4,Days_off[#Data],0)),0,AB17)</f>
        <v>0</v>
      </c>
      <c r="AC19" s="94">
        <f>IF(ISERROR(MATCH(AC$4,Days_off[#Data],0)),0,AC17)</f>
        <v>0</v>
      </c>
      <c r="AD19" s="94">
        <f>IF(ISERROR(MATCH(AD$4,Days_off[#Data],0)),0,AD17)</f>
        <v>0</v>
      </c>
      <c r="AE19" s="94">
        <f>IF(ISERROR(MATCH(AE$4,Days_off[#Data],0)),0,AE17)</f>
        <v>0</v>
      </c>
      <c r="AF19" s="94">
        <f>IF(ISERROR(MATCH(AF$4,Days_off[#Data],0)),0,AF17)</f>
        <v>0</v>
      </c>
      <c r="AG19" s="94">
        <f>IF(ISERROR(MATCH(AG$4,Days_off[#Data],0)),0,AG17)</f>
        <v>0</v>
      </c>
      <c r="AH19" s="104">
        <f t="shared" ca="1" si="3"/>
        <v>0.25</v>
      </c>
      <c r="AI19" s="104">
        <f ca="1">AH19</f>
        <v>0.25</v>
      </c>
      <c r="AJ19" s="117"/>
    </row>
    <row r="20" spans="1:36" ht="15.75" thickBot="1" x14ac:dyDescent="0.3">
      <c r="A20" s="88" t="s">
        <v>36</v>
      </c>
      <c r="B20" s="89"/>
      <c r="C20" s="121"/>
      <c r="D20" s="122"/>
      <c r="E20" s="122"/>
      <c r="F20" s="122"/>
      <c r="G20" s="122"/>
      <c r="H20" s="122"/>
      <c r="I20" s="122"/>
      <c r="J20" s="122"/>
      <c r="K20" s="122"/>
      <c r="L20" s="122"/>
      <c r="M20" s="122"/>
      <c r="N20" s="122"/>
      <c r="O20" s="122"/>
      <c r="P20" s="122"/>
      <c r="Q20" s="122"/>
      <c r="R20" s="122"/>
      <c r="S20" s="122"/>
      <c r="T20" s="122"/>
      <c r="U20" s="122"/>
      <c r="V20" s="122"/>
      <c r="W20" s="122"/>
      <c r="X20" s="122"/>
      <c r="Y20" s="122"/>
      <c r="Z20" s="122"/>
      <c r="AA20" s="122"/>
      <c r="AB20" s="122"/>
      <c r="AC20" s="122"/>
      <c r="AD20" s="122"/>
      <c r="AE20" s="122"/>
      <c r="AF20" s="122"/>
      <c r="AG20" s="122"/>
      <c r="AH20" s="123"/>
      <c r="AI20" s="123"/>
      <c r="AJ20" s="124"/>
    </row>
    <row r="21" spans="1:36" x14ac:dyDescent="0.25">
      <c r="AH21" s="95"/>
    </row>
    <row r="22" spans="1:36" ht="15.75" thickBot="1" x14ac:dyDescent="0.3">
      <c r="A22" s="86" t="str">
        <f>'QUART PAR AGENT'!B8</f>
        <v>agent3</v>
      </c>
      <c r="B22" s="87"/>
      <c r="C22" s="105"/>
      <c r="D22" s="106"/>
      <c r="E22" s="106"/>
      <c r="F22" s="107"/>
      <c r="G22" s="106"/>
      <c r="H22" s="105"/>
      <c r="I22" s="105"/>
      <c r="J22" s="105"/>
      <c r="K22" s="108"/>
      <c r="L22" s="105"/>
      <c r="M22" s="105"/>
      <c r="N22" s="109"/>
      <c r="O22" s="105"/>
      <c r="P22" s="105"/>
      <c r="Q22" s="105"/>
      <c r="R22" s="105"/>
      <c r="S22" s="105"/>
      <c r="T22" s="109"/>
      <c r="U22" s="109"/>
      <c r="V22" s="105"/>
      <c r="W22" s="105"/>
      <c r="X22" s="105"/>
      <c r="Y22" s="105"/>
      <c r="Z22" s="105"/>
      <c r="AA22" s="109"/>
      <c r="AB22" s="105"/>
      <c r="AC22" s="105"/>
      <c r="AD22" s="105"/>
      <c r="AE22" s="105"/>
      <c r="AF22" s="106"/>
      <c r="AG22" s="105"/>
      <c r="AH22" s="110"/>
      <c r="AI22" s="110"/>
      <c r="AJ22" s="111"/>
    </row>
    <row r="23" spans="1:36" x14ac:dyDescent="0.25">
      <c r="A23" s="88" t="s">
        <v>31</v>
      </c>
      <c r="B23" s="89"/>
      <c r="C23" s="112">
        <f ca="1">IF(C$4&lt;&gt;"",IF(SUMPRODUCT((C$4&gt;=Leave[depart])*(C$4&lt;Leave[retour])*($A22=Leave[Agents])),0,nbHeures($A22,C$4,1)),"")</f>
        <v>0.45833333333333337</v>
      </c>
      <c r="D23" s="113">
        <f ca="1">IF(D$4&lt;&gt;"",IF(SUMPRODUCT((D$4&gt;=Leave[depart])*(D$4&lt;Leave[retour])*($A22=Leave[Agents])),0,nbHeures($A22,D$4,1)),"")</f>
        <v>0.29166666666666669</v>
      </c>
      <c r="E23" s="113">
        <f ca="1">IF(E$4&lt;&gt;"",IF(SUMPRODUCT((E$4&gt;=Leave[depart])*(E$4&lt;Leave[retour])*($A22=Leave[Agents])),0,nbHeures($A22,E$4,1)),"")</f>
        <v>0</v>
      </c>
      <c r="F23" s="113">
        <f ca="1">IF(F$4&lt;&gt;"",IF(SUMPRODUCT((F$4&gt;=Leave[depart])*(F$4&lt;Leave[retour])*($A22=Leave[Agents])),0,nbHeures($A22,F$4,1)),"")</f>
        <v>0.25</v>
      </c>
      <c r="G23" s="113">
        <f ca="1">IF(G$4&lt;&gt;"",IF(SUMPRODUCT((G$4&gt;=Leave[depart])*(G$4&lt;Leave[retour])*($A22=Leave[Agents])),0,nbHeures($A22,G$4,1)),"")</f>
        <v>0.45833333333333337</v>
      </c>
      <c r="H23" s="113">
        <f ca="1">IF(H$4&lt;&gt;"",IF(SUMPRODUCT((H$4&gt;=Leave[depart])*(H$4&lt;Leave[retour])*($A22=Leave[Agents])),0,nbHeures($A22,H$4,1)),"")</f>
        <v>0.29166666666666669</v>
      </c>
      <c r="I23" s="113">
        <f ca="1">IF(I$4&lt;&gt;"",IF(SUMPRODUCT((I$4&gt;=Leave[depart])*(I$4&lt;Leave[retour])*($A22=Leave[Agents])),0,nbHeures($A22,I$4,1)),"")</f>
        <v>0</v>
      </c>
      <c r="J23" s="113">
        <f ca="1">IF(J$4&lt;&gt;"",IF(SUMPRODUCT((J$4&gt;=Leave[depart])*(J$4&lt;Leave[retour])*($A22=Leave[Agents])),0,nbHeures($A22,J$4,1)),"")</f>
        <v>0.25</v>
      </c>
      <c r="K23" s="113">
        <f ca="1">IF(K$4&lt;&gt;"",IF(SUMPRODUCT((K$4&gt;=Leave[depart])*(K$4&lt;Leave[retour])*($A22=Leave[Agents])),0,nbHeures($A22,K$4,1)),"")</f>
        <v>0.45833333333333337</v>
      </c>
      <c r="L23" s="113">
        <f ca="1">IF(L$4&lt;&gt;"",IF(SUMPRODUCT((L$4&gt;=Leave[depart])*(L$4&lt;Leave[retour])*($A22=Leave[Agents])),0,nbHeures($A22,L$4,1)),"")</f>
        <v>0.29166666666666669</v>
      </c>
      <c r="M23" s="113">
        <f ca="1">IF(M$4&lt;&gt;"",IF(SUMPRODUCT((M$4&gt;=Leave[depart])*(M$4&lt;Leave[retour])*($A22=Leave[Agents])),0,nbHeures($A22,M$4,1)),"")</f>
        <v>0</v>
      </c>
      <c r="N23" s="113">
        <f ca="1">IF(N$4&lt;&gt;"",IF(SUMPRODUCT((N$4&gt;=Leave[depart])*(N$4&lt;Leave[retour])*($A22=Leave[Agents])),0,nbHeures($A22,N$4,1)),"")</f>
        <v>0.25</v>
      </c>
      <c r="O23" s="113">
        <f ca="1">IF(O$4&lt;&gt;"",IF(SUMPRODUCT((O$4&gt;=Leave[depart])*(O$4&lt;Leave[retour])*($A22=Leave[Agents])),0,nbHeures($A22,O$4,1)),"")</f>
        <v>0.45833333333333337</v>
      </c>
      <c r="P23" s="113">
        <f ca="1">IF(P$4&lt;&gt;"",IF(SUMPRODUCT((P$4&gt;=Leave[depart])*(P$4&lt;Leave[retour])*($A22=Leave[Agents])),0,nbHeures($A22,P$4,1)),"")</f>
        <v>0.29166666666666669</v>
      </c>
      <c r="Q23" s="113">
        <f ca="1">IF(Q$4&lt;&gt;"",IF(SUMPRODUCT((Q$4&gt;=Leave[depart])*(Q$4&lt;Leave[retour])*($A22=Leave[Agents])),0,nbHeures($A22,Q$4,1)),"")</f>
        <v>0</v>
      </c>
      <c r="R23" s="113">
        <f ca="1">IF(R$4&lt;&gt;"",IF(SUMPRODUCT((R$4&gt;=Leave[depart])*(R$4&lt;Leave[retour])*($A22=Leave[Agents])),0,nbHeures($A22,R$4,1)),"")</f>
        <v>0.25</v>
      </c>
      <c r="S23" s="113">
        <f ca="1">IF(S$4&lt;&gt;"",IF(SUMPRODUCT((S$4&gt;=Leave[depart])*(S$4&lt;Leave[retour])*($A22=Leave[Agents])),0,nbHeures($A22,S$4,1)),"")</f>
        <v>0.45833333333333337</v>
      </c>
      <c r="T23" s="113">
        <f ca="1">IF(T$4&lt;&gt;"",IF(SUMPRODUCT((T$4&gt;=Leave[depart])*(T$4&lt;Leave[retour])*($A22=Leave[Agents])),0,nbHeures($A22,T$4,1)),"")</f>
        <v>0.29166666666666669</v>
      </c>
      <c r="U23" s="113">
        <f ca="1">IF(U$4&lt;&gt;"",IF(SUMPRODUCT((U$4&gt;=Leave[depart])*(U$4&lt;Leave[retour])*($A22=Leave[Agents])),0,nbHeures($A22,U$4,1)),"")</f>
        <v>0</v>
      </c>
      <c r="V23" s="113">
        <f ca="1">IF(V$4&lt;&gt;"",IF(SUMPRODUCT((V$4&gt;=Leave[depart])*(V$4&lt;Leave[retour])*($A22=Leave[Agents])),0,nbHeures($A22,V$4,1)),"")</f>
        <v>0.25</v>
      </c>
      <c r="W23" s="113">
        <f ca="1">IF(W$4&lt;&gt;"",IF(SUMPRODUCT((W$4&gt;=Leave[depart])*(W$4&lt;Leave[retour])*($A22=Leave[Agents])),0,nbHeures($A22,W$4,1)),"")</f>
        <v>0.45833333333333337</v>
      </c>
      <c r="X23" s="113">
        <f ca="1">IF(X$4&lt;&gt;"",IF(SUMPRODUCT((X$4&gt;=Leave[depart])*(X$4&lt;Leave[retour])*($A22=Leave[Agents])),0,nbHeures($A22,X$4,1)),"")</f>
        <v>0</v>
      </c>
      <c r="Y23" s="113">
        <f ca="1">IF(Y$4&lt;&gt;"",IF(SUMPRODUCT((Y$4&gt;=Leave[depart])*(Y$4&lt;Leave[retour])*($A22=Leave[Agents])),0,nbHeures($A22,Y$4,1)),"")</f>
        <v>0</v>
      </c>
      <c r="Z23" s="113">
        <f ca="1">IF(Z$4&lt;&gt;"",IF(SUMPRODUCT((Z$4&gt;=Leave[depart])*(Z$4&lt;Leave[retour])*($A22=Leave[Agents])),0,nbHeures($A22,Z$4,1)),"")</f>
        <v>0</v>
      </c>
      <c r="AA23" s="113">
        <f ca="1">IF(AA$4&lt;&gt;"",IF(SUMPRODUCT((AA$4&gt;=Leave[depart])*(AA$4&lt;Leave[retour])*($A22=Leave[Agents])),0,nbHeures($A22,AA$4,1)),"")</f>
        <v>0</v>
      </c>
      <c r="AB23" s="113">
        <f ca="1">IF(AB$4&lt;&gt;"",IF(SUMPRODUCT((AB$4&gt;=Leave[depart])*(AB$4&lt;Leave[retour])*($A22=Leave[Agents])),0,nbHeures($A22,AB$4,1)),"")</f>
        <v>0</v>
      </c>
      <c r="AC23" s="113">
        <f ca="1">IF(AC$4&lt;&gt;"",IF(SUMPRODUCT((AC$4&gt;=Leave[depart])*(AC$4&lt;Leave[retour])*($A22=Leave[Agents])),0,nbHeures($A22,AC$4,1)),"")</f>
        <v>0</v>
      </c>
      <c r="AD23" s="113">
        <f ca="1">IF(AD$4&lt;&gt;"",IF(SUMPRODUCT((AD$4&gt;=Leave[depart])*(AD$4&lt;Leave[retour])*($A22=Leave[Agents])),0,nbHeures($A22,AD$4,1)),"")</f>
        <v>0</v>
      </c>
      <c r="AE23" s="113">
        <f ca="1">IF(AE$4&lt;&gt;"",IF(SUMPRODUCT((AE$4&gt;=Leave[depart])*(AE$4&lt;Leave[retour])*($A22=Leave[Agents])),0,nbHeures($A22,AE$4,1)),"")</f>
        <v>0</v>
      </c>
      <c r="AF23" s="113">
        <f ca="1">IF(AF$4&lt;&gt;"",IF(SUMPRODUCT((AF$4&gt;=Leave[depart])*(AF$4&lt;Leave[retour])*($A22=Leave[Agents])),0,nbHeures($A22,AF$4,1)),"")</f>
        <v>0</v>
      </c>
      <c r="AG23" s="113">
        <f ca="1">IF(AG$4&lt;&gt;"",IF(SUMPRODUCT((AG$4&gt;=Leave[depart])*(AG$4&lt;Leave[retour])*($A22=Leave[Agents])),0,nbHeures($A22,AG$4,1)),"")</f>
        <v>0</v>
      </c>
      <c r="AH23" s="114">
        <f ca="1">SUM(C23:AG23)</f>
        <v>5.458333333333333</v>
      </c>
      <c r="AI23" s="114"/>
      <c r="AJ23" s="115"/>
    </row>
    <row r="24" spans="1:36" x14ac:dyDescent="0.25">
      <c r="A24" s="90" t="s">
        <v>32</v>
      </c>
      <c r="B24" s="91"/>
      <c r="C24" s="116">
        <f ca="1">IF(C$4&lt;&gt;"",IF(SUMPRODUCT((C$4&gt;=Leave[depart])*(C$4&lt;Leave[retour])*($A22=Leave[Agents])),0,nbHeures($A22,C$4,2)),"")</f>
        <v>0.125</v>
      </c>
      <c r="D24" s="92">
        <f ca="1">IF(D$4&lt;&gt;"",IF(SUMPRODUCT((D$4&gt;=Leave[depart])*(D$4&lt;Leave[retour])*($A22=Leave[Agents])),0,nbHeures($A22,D$4,2)),"")</f>
        <v>0.25</v>
      </c>
      <c r="E24" s="92">
        <f ca="1">IF(E$4&lt;&gt;"",IF(SUMPRODUCT((E$4&gt;=Leave[depart])*(E$4&lt;Leave[retour])*($A22=Leave[Agents])),0,nbHeures($A22,E$4,2)),"")</f>
        <v>0</v>
      </c>
      <c r="F24" s="92">
        <f ca="1">IF(F$4&lt;&gt;"",IF(SUMPRODUCT((F$4&gt;=Leave[depart])*(F$4&lt;Leave[retour])*($A22=Leave[Agents])),0,nbHeures($A22,F$4,2)),"")</f>
        <v>0</v>
      </c>
      <c r="G24" s="92">
        <f ca="1">IF(G$4&lt;&gt;"",IF(SUMPRODUCT((G$4&gt;=Leave[depart])*(G$4&lt;Leave[retour])*($A22=Leave[Agents])),0,nbHeures($A22,G$4,2)),"")</f>
        <v>0.125</v>
      </c>
      <c r="H24" s="92">
        <f ca="1">IF(H$4&lt;&gt;"",IF(SUMPRODUCT((H$4&gt;=Leave[depart])*(H$4&lt;Leave[retour])*($A22=Leave[Agents])),0,nbHeures($A22,H$4,2)),"")</f>
        <v>0.25</v>
      </c>
      <c r="I24" s="92">
        <f ca="1">IF(I$4&lt;&gt;"",IF(SUMPRODUCT((I$4&gt;=Leave[depart])*(I$4&lt;Leave[retour])*($A22=Leave[Agents])),0,nbHeures($A22,I$4,2)),"")</f>
        <v>0</v>
      </c>
      <c r="J24" s="92">
        <f ca="1">IF(J$4&lt;&gt;"",IF(SUMPRODUCT((J$4&gt;=Leave[depart])*(J$4&lt;Leave[retour])*($A22=Leave[Agents])),0,nbHeures($A22,J$4,2)),"")</f>
        <v>0</v>
      </c>
      <c r="K24" s="92">
        <f ca="1">IF(K$4&lt;&gt;"",IF(SUMPRODUCT((K$4&gt;=Leave[depart])*(K$4&lt;Leave[retour])*($A22=Leave[Agents])),0,nbHeures($A22,K$4,2)),"")</f>
        <v>0.125</v>
      </c>
      <c r="L24" s="92">
        <f ca="1">IF(L$4&lt;&gt;"",IF(SUMPRODUCT((L$4&gt;=Leave[depart])*(L$4&lt;Leave[retour])*($A22=Leave[Agents])),0,nbHeures($A22,L$4,2)),"")</f>
        <v>0.25</v>
      </c>
      <c r="M24" s="92">
        <f ca="1">IF(M$4&lt;&gt;"",IF(SUMPRODUCT((M$4&gt;=Leave[depart])*(M$4&lt;Leave[retour])*($A22=Leave[Agents])),0,nbHeures($A22,M$4,2)),"")</f>
        <v>0</v>
      </c>
      <c r="N24" s="92">
        <f ca="1">IF(N$4&lt;&gt;"",IF(SUMPRODUCT((N$4&gt;=Leave[depart])*(N$4&lt;Leave[retour])*($A22=Leave[Agents])),0,nbHeures($A22,N$4,2)),"")</f>
        <v>0</v>
      </c>
      <c r="O24" s="92">
        <f ca="1">IF(O$4&lt;&gt;"",IF(SUMPRODUCT((O$4&gt;=Leave[depart])*(O$4&lt;Leave[retour])*($A22=Leave[Agents])),0,nbHeures($A22,O$4,2)),"")</f>
        <v>0.125</v>
      </c>
      <c r="P24" s="92">
        <f ca="1">IF(P$4&lt;&gt;"",IF(SUMPRODUCT((P$4&gt;=Leave[depart])*(P$4&lt;Leave[retour])*($A22=Leave[Agents])),0,nbHeures($A22,P$4,2)),"")</f>
        <v>0.25</v>
      </c>
      <c r="Q24" s="92">
        <f ca="1">IF(Q$4&lt;&gt;"",IF(SUMPRODUCT((Q$4&gt;=Leave[depart])*(Q$4&lt;Leave[retour])*($A22=Leave[Agents])),0,nbHeures($A22,Q$4,2)),"")</f>
        <v>0</v>
      </c>
      <c r="R24" s="92">
        <f ca="1">IF(R$4&lt;&gt;"",IF(SUMPRODUCT((R$4&gt;=Leave[depart])*(R$4&lt;Leave[retour])*($A22=Leave[Agents])),0,nbHeures($A22,R$4,2)),"")</f>
        <v>0</v>
      </c>
      <c r="S24" s="92">
        <f ca="1">IF(S$4&lt;&gt;"",IF(SUMPRODUCT((S$4&gt;=Leave[depart])*(S$4&lt;Leave[retour])*($A22=Leave[Agents])),0,nbHeures($A22,S$4,2)),"")</f>
        <v>0.125</v>
      </c>
      <c r="T24" s="92">
        <f ca="1">IF(T$4&lt;&gt;"",IF(SUMPRODUCT((T$4&gt;=Leave[depart])*(T$4&lt;Leave[retour])*($A22=Leave[Agents])),0,nbHeures($A22,T$4,2)),"")</f>
        <v>0.25</v>
      </c>
      <c r="U24" s="92">
        <f ca="1">IF(U$4&lt;&gt;"",IF(SUMPRODUCT((U$4&gt;=Leave[depart])*(U$4&lt;Leave[retour])*($A22=Leave[Agents])),0,nbHeures($A22,U$4,2)),"")</f>
        <v>0</v>
      </c>
      <c r="V24" s="92">
        <f ca="1">IF(V$4&lt;&gt;"",IF(SUMPRODUCT((V$4&gt;=Leave[depart])*(V$4&lt;Leave[retour])*($A22=Leave[Agents])),0,nbHeures($A22,V$4,2)),"")</f>
        <v>0</v>
      </c>
      <c r="W24" s="92">
        <f ca="1">IF(W$4&lt;&gt;"",IF(SUMPRODUCT((W$4&gt;=Leave[depart])*(W$4&lt;Leave[retour])*($A22=Leave[Agents])),0,nbHeures($A22,W$4,2)),"")</f>
        <v>0.125</v>
      </c>
      <c r="X24" s="92">
        <f ca="1">IF(X$4&lt;&gt;"",IF(SUMPRODUCT((X$4&gt;=Leave[depart])*(X$4&lt;Leave[retour])*($A22=Leave[Agents])),0,nbHeures($A22,X$4,2)),"")</f>
        <v>0</v>
      </c>
      <c r="Y24" s="92">
        <f ca="1">IF(Y$4&lt;&gt;"",IF(SUMPRODUCT((Y$4&gt;=Leave[depart])*(Y$4&lt;Leave[retour])*($A22=Leave[Agents])),0,nbHeures($A22,Y$4,2)),"")</f>
        <v>0</v>
      </c>
      <c r="Z24" s="92">
        <f ca="1">IF(Z$4&lt;&gt;"",IF(SUMPRODUCT((Z$4&gt;=Leave[depart])*(Z$4&lt;Leave[retour])*($A22=Leave[Agents])),0,nbHeures($A22,Z$4,2)),"")</f>
        <v>0</v>
      </c>
      <c r="AA24" s="92">
        <f ca="1">IF(AA$4&lt;&gt;"",IF(SUMPRODUCT((AA$4&gt;=Leave[depart])*(AA$4&lt;Leave[retour])*($A22=Leave[Agents])),0,nbHeures($A22,AA$4,2)),"")</f>
        <v>0</v>
      </c>
      <c r="AB24" s="92">
        <f ca="1">IF(AB$4&lt;&gt;"",IF(SUMPRODUCT((AB$4&gt;=Leave[depart])*(AB$4&lt;Leave[retour])*($A22=Leave[Agents])),0,nbHeures($A22,AB$4,2)),"")</f>
        <v>0</v>
      </c>
      <c r="AC24" s="92">
        <f ca="1">IF(AC$4&lt;&gt;"",IF(SUMPRODUCT((AC$4&gt;=Leave[depart])*(AC$4&lt;Leave[retour])*($A22=Leave[Agents])),0,nbHeures($A22,AC$4,2)),"")</f>
        <v>0</v>
      </c>
      <c r="AD24" s="92">
        <f ca="1">IF(AD$4&lt;&gt;"",IF(SUMPRODUCT((AD$4&gt;=Leave[depart])*(AD$4&lt;Leave[retour])*($A22=Leave[Agents])),0,nbHeures($A22,AD$4,2)),"")</f>
        <v>0</v>
      </c>
      <c r="AE24" s="92">
        <f ca="1">IF(AE$4&lt;&gt;"",IF(SUMPRODUCT((AE$4&gt;=Leave[depart])*(AE$4&lt;Leave[retour])*($A22=Leave[Agents])),0,nbHeures($A22,AE$4,2)),"")</f>
        <v>0</v>
      </c>
      <c r="AF24" s="92">
        <f ca="1">IF(AF$4&lt;&gt;"",IF(SUMPRODUCT((AF$4&gt;=Leave[depart])*(AF$4&lt;Leave[retour])*($A22=Leave[Agents])),0,nbHeures($A22,AF$4,2)),"")</f>
        <v>0</v>
      </c>
      <c r="AG24" s="92">
        <f ca="1">IF(AG$4&lt;&gt;"",IF(SUMPRODUCT((AG$4&gt;=Leave[depart])*(AG$4&lt;Leave[retour])*($A22=Leave[Agents])),0,nbHeures($A22,AG$4,2)),"")</f>
        <v>0</v>
      </c>
      <c r="AH24" s="104">
        <f t="shared" ref="AH24:AH26" ca="1" si="4">SUM(C24:AG24)</f>
        <v>2</v>
      </c>
      <c r="AI24" s="104">
        <f ca="1">AH24</f>
        <v>2</v>
      </c>
      <c r="AJ24" s="117"/>
    </row>
    <row r="25" spans="1:36" x14ac:dyDescent="0.25">
      <c r="A25" s="88" t="s">
        <v>33</v>
      </c>
      <c r="B25" s="89"/>
      <c r="C25" s="118">
        <f ca="1">IF(ISERROR(MATCH(C$4,Days_off[#Data],0)),0,C23)</f>
        <v>0.45833333333333337</v>
      </c>
      <c r="D25" s="93">
        <f>IF(ISERROR(MATCH(D$4,Days_off[#Data],0)),0,D23)</f>
        <v>0</v>
      </c>
      <c r="E25" s="93">
        <f>IF(ISERROR(MATCH(E$4,Days_off[#Data],0)),0,E23)</f>
        <v>0</v>
      </c>
      <c r="F25" s="93">
        <f>IF(ISERROR(MATCH(F$4,Days_off[#Data],0)),0,F23)</f>
        <v>0</v>
      </c>
      <c r="G25" s="93">
        <f>IF(ISERROR(MATCH(G$4,Days_off[#Data],0)),0,G23)</f>
        <v>0</v>
      </c>
      <c r="H25" s="93">
        <f>IF(ISERROR(MATCH(H$4,Days_off[#Data],0)),0,H23)</f>
        <v>0</v>
      </c>
      <c r="I25" s="93">
        <f>IF(ISERROR(MATCH(I$4,Days_off[#Data],0)),0,I23)</f>
        <v>0</v>
      </c>
      <c r="J25" s="93">
        <f>IF(ISERROR(MATCH(J$4,Days_off[#Data],0)),0,J23)</f>
        <v>0</v>
      </c>
      <c r="K25" s="93">
        <f>IF(ISERROR(MATCH(K$4,Days_off[#Data],0)),0,K23)</f>
        <v>0</v>
      </c>
      <c r="L25" s="93">
        <f>IF(ISERROR(MATCH(L$4,Days_off[#Data],0)),0,L23)</f>
        <v>0</v>
      </c>
      <c r="M25" s="93">
        <f>IF(ISERROR(MATCH(M$4,Days_off[#Data],0)),0,M23)</f>
        <v>0</v>
      </c>
      <c r="N25" s="93">
        <f>IF(ISERROR(MATCH(N$4,Days_off[#Data],0)),0,N23)</f>
        <v>0</v>
      </c>
      <c r="O25" s="93">
        <f>IF(ISERROR(MATCH(O$4,Days_off[#Data],0)),0,O23)</f>
        <v>0</v>
      </c>
      <c r="P25" s="93">
        <f>IF(ISERROR(MATCH(P$4,Days_off[#Data],0)),0,P23)</f>
        <v>0</v>
      </c>
      <c r="Q25" s="93">
        <f>IF(ISERROR(MATCH(Q$4,Days_off[#Data],0)),0,Q23)</f>
        <v>0</v>
      </c>
      <c r="R25" s="93">
        <f>IF(ISERROR(MATCH(R$4,Days_off[#Data],0)),0,R23)</f>
        <v>0</v>
      </c>
      <c r="S25" s="93">
        <f>IF(ISERROR(MATCH(S$4,Days_off[#Data],0)),0,S23)</f>
        <v>0</v>
      </c>
      <c r="T25" s="93">
        <f>IF(ISERROR(MATCH(T$4,Days_off[#Data],0)),0,T23)</f>
        <v>0</v>
      </c>
      <c r="U25" s="93">
        <f>IF(ISERROR(MATCH(U$4,Days_off[#Data],0)),0,U23)</f>
        <v>0</v>
      </c>
      <c r="V25" s="93">
        <f ca="1">IF(ISERROR(MATCH(V$4,Days_off[#Data],0)),0,V23)</f>
        <v>0.25</v>
      </c>
      <c r="W25" s="93">
        <f>IF(ISERROR(MATCH(W$4,Days_off[#Data],0)),0,W23)</f>
        <v>0</v>
      </c>
      <c r="X25" s="93">
        <f>IF(ISERROR(MATCH(X$4,Days_off[#Data],0)),0,X23)</f>
        <v>0</v>
      </c>
      <c r="Y25" s="93">
        <f>IF(ISERROR(MATCH(Y$4,Days_off[#Data],0)),0,Y23)</f>
        <v>0</v>
      </c>
      <c r="Z25" s="93">
        <f>IF(ISERROR(MATCH(Z$4,Days_off[#Data],0)),0,Z23)</f>
        <v>0</v>
      </c>
      <c r="AA25" s="93">
        <f>IF(ISERROR(MATCH(AA$4,Days_off[#Data],0)),0,AA23)</f>
        <v>0</v>
      </c>
      <c r="AB25" s="93">
        <f>IF(ISERROR(MATCH(AB$4,Days_off[#Data],0)),0,AB23)</f>
        <v>0</v>
      </c>
      <c r="AC25" s="93">
        <f>IF(ISERROR(MATCH(AC$4,Days_off[#Data],0)),0,AC23)</f>
        <v>0</v>
      </c>
      <c r="AD25" s="93">
        <f>IF(ISERROR(MATCH(AD$4,Days_off[#Data],0)),0,AD23)</f>
        <v>0</v>
      </c>
      <c r="AE25" s="93">
        <f>IF(ISERROR(MATCH(AE$4,Days_off[#Data],0)),0,AE23)</f>
        <v>0</v>
      </c>
      <c r="AF25" s="93">
        <f>IF(ISERROR(MATCH(AF$4,Days_off[#Data],0)),0,AF23)</f>
        <v>0</v>
      </c>
      <c r="AG25" s="93">
        <f>IF(ISERROR(MATCH(AG$4,Days_off[#Data],0)),0,AG23)</f>
        <v>0</v>
      </c>
      <c r="AH25" s="103">
        <f t="shared" ca="1" si="4"/>
        <v>0.70833333333333337</v>
      </c>
      <c r="AI25" s="103"/>
      <c r="AJ25" s="119">
        <f ca="1">AH25</f>
        <v>0.70833333333333337</v>
      </c>
    </row>
    <row r="26" spans="1:36" x14ac:dyDescent="0.25">
      <c r="A26" s="90" t="s">
        <v>34</v>
      </c>
      <c r="B26" s="91"/>
      <c r="C26" s="120">
        <f ca="1">IF(ISERROR(MATCH(C$4,Days_off[#Data],0)),0,C24)</f>
        <v>0.125</v>
      </c>
      <c r="D26" s="94">
        <f>IF(ISERROR(MATCH(D$4,Days_off[#Data],0)),0,D24)</f>
        <v>0</v>
      </c>
      <c r="E26" s="94">
        <f>IF(ISERROR(MATCH(E$4,Days_off[#Data],0)),0,E24)</f>
        <v>0</v>
      </c>
      <c r="F26" s="94">
        <f>IF(ISERROR(MATCH(F$4,Days_off[#Data],0)),0,F24)</f>
        <v>0</v>
      </c>
      <c r="G26" s="94">
        <f>IF(ISERROR(MATCH(G$4,Days_off[#Data],0)),0,G24)</f>
        <v>0</v>
      </c>
      <c r="H26" s="94">
        <f>IF(ISERROR(MATCH(H$4,Days_off[#Data],0)),0,H24)</f>
        <v>0</v>
      </c>
      <c r="I26" s="94">
        <f>IF(ISERROR(MATCH(I$4,Days_off[#Data],0)),0,I24)</f>
        <v>0</v>
      </c>
      <c r="J26" s="94">
        <f>IF(ISERROR(MATCH(J$4,Days_off[#Data],0)),0,J24)</f>
        <v>0</v>
      </c>
      <c r="K26" s="94">
        <f>IF(ISERROR(MATCH(K$4,Days_off[#Data],0)),0,K24)</f>
        <v>0</v>
      </c>
      <c r="L26" s="94">
        <f>IF(ISERROR(MATCH(L$4,Days_off[#Data],0)),0,L24)</f>
        <v>0</v>
      </c>
      <c r="M26" s="94">
        <f>IF(ISERROR(MATCH(M$4,Days_off[#Data],0)),0,M24)</f>
        <v>0</v>
      </c>
      <c r="N26" s="94">
        <f>IF(ISERROR(MATCH(N$4,Days_off[#Data],0)),0,N24)</f>
        <v>0</v>
      </c>
      <c r="O26" s="94">
        <f>IF(ISERROR(MATCH(O$4,Days_off[#Data],0)),0,O24)</f>
        <v>0</v>
      </c>
      <c r="P26" s="94">
        <f>IF(ISERROR(MATCH(P$4,Days_off[#Data],0)),0,P24)</f>
        <v>0</v>
      </c>
      <c r="Q26" s="94">
        <f>IF(ISERROR(MATCH(Q$4,Days_off[#Data],0)),0,Q24)</f>
        <v>0</v>
      </c>
      <c r="R26" s="94">
        <f>IF(ISERROR(MATCH(R$4,Days_off[#Data],0)),0,R24)</f>
        <v>0</v>
      </c>
      <c r="S26" s="94">
        <f>IF(ISERROR(MATCH(S$4,Days_off[#Data],0)),0,S24)</f>
        <v>0</v>
      </c>
      <c r="T26" s="94">
        <f>IF(ISERROR(MATCH(T$4,Days_off[#Data],0)),0,T24)</f>
        <v>0</v>
      </c>
      <c r="U26" s="94">
        <f>IF(ISERROR(MATCH(U$4,Days_off[#Data],0)),0,U24)</f>
        <v>0</v>
      </c>
      <c r="V26" s="94">
        <f ca="1">IF(ISERROR(MATCH(V$4,Days_off[#Data],0)),0,V24)</f>
        <v>0</v>
      </c>
      <c r="W26" s="94">
        <f>IF(ISERROR(MATCH(W$4,Days_off[#Data],0)),0,W24)</f>
        <v>0</v>
      </c>
      <c r="X26" s="94">
        <f>IF(ISERROR(MATCH(X$4,Days_off[#Data],0)),0,X24)</f>
        <v>0</v>
      </c>
      <c r="Y26" s="94">
        <f>IF(ISERROR(MATCH(Y$4,Days_off[#Data],0)),0,Y24)</f>
        <v>0</v>
      </c>
      <c r="Z26" s="94">
        <f>IF(ISERROR(MATCH(Z$4,Days_off[#Data],0)),0,Z24)</f>
        <v>0</v>
      </c>
      <c r="AA26" s="94">
        <f>IF(ISERROR(MATCH(AA$4,Days_off[#Data],0)),0,AA24)</f>
        <v>0</v>
      </c>
      <c r="AB26" s="94">
        <f>IF(ISERROR(MATCH(AB$4,Days_off[#Data],0)),0,AB24)</f>
        <v>0</v>
      </c>
      <c r="AC26" s="94">
        <f>IF(ISERROR(MATCH(AC$4,Days_off[#Data],0)),0,AC24)</f>
        <v>0</v>
      </c>
      <c r="AD26" s="94">
        <f>IF(ISERROR(MATCH(AD$4,Days_off[#Data],0)),0,AD24)</f>
        <v>0</v>
      </c>
      <c r="AE26" s="94">
        <f>IF(ISERROR(MATCH(AE$4,Days_off[#Data],0)),0,AE24)</f>
        <v>0</v>
      </c>
      <c r="AF26" s="94">
        <f>IF(ISERROR(MATCH(AF$4,Days_off[#Data],0)),0,AF24)</f>
        <v>0</v>
      </c>
      <c r="AG26" s="94">
        <f>IF(ISERROR(MATCH(AG$4,Days_off[#Data],0)),0,AG24)</f>
        <v>0</v>
      </c>
      <c r="AH26" s="104">
        <f t="shared" ca="1" si="4"/>
        <v>0.125</v>
      </c>
      <c r="AI26" s="104">
        <f ca="1">AH26</f>
        <v>0.125</v>
      </c>
      <c r="AJ26" s="117"/>
    </row>
    <row r="27" spans="1:36" ht="15.75" thickBot="1" x14ac:dyDescent="0.3">
      <c r="A27" s="88" t="s">
        <v>36</v>
      </c>
      <c r="B27" s="89"/>
      <c r="C27" s="121"/>
      <c r="D27" s="122"/>
      <c r="E27" s="122"/>
      <c r="F27" s="122"/>
      <c r="G27" s="122"/>
      <c r="H27" s="122"/>
      <c r="I27" s="122"/>
      <c r="J27" s="122"/>
      <c r="K27" s="122"/>
      <c r="L27" s="122"/>
      <c r="M27" s="122"/>
      <c r="N27" s="122"/>
      <c r="O27" s="122"/>
      <c r="P27" s="122"/>
      <c r="Q27" s="122"/>
      <c r="R27" s="122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  <c r="AF27" s="122"/>
      <c r="AG27" s="122"/>
      <c r="AH27" s="123"/>
      <c r="AI27" s="123"/>
      <c r="AJ27" s="124"/>
    </row>
    <row r="28" spans="1:36" x14ac:dyDescent="0.25">
      <c r="AH28" s="95"/>
    </row>
    <row r="29" spans="1:36" ht="15.75" thickBot="1" x14ac:dyDescent="0.3">
      <c r="A29" s="86" t="str">
        <f>'QUART PAR AGENT'!B9</f>
        <v>agent5</v>
      </c>
      <c r="B29" s="87"/>
      <c r="C29" s="105"/>
      <c r="D29" s="106"/>
      <c r="E29" s="106"/>
      <c r="F29" s="107"/>
      <c r="G29" s="106"/>
      <c r="H29" s="105"/>
      <c r="I29" s="105"/>
      <c r="J29" s="105"/>
      <c r="K29" s="108"/>
      <c r="L29" s="105"/>
      <c r="M29" s="105"/>
      <c r="N29" s="109"/>
      <c r="O29" s="105"/>
      <c r="P29" s="105"/>
      <c r="Q29" s="105"/>
      <c r="R29" s="105"/>
      <c r="S29" s="105"/>
      <c r="T29" s="109"/>
      <c r="U29" s="109"/>
      <c r="V29" s="105"/>
      <c r="W29" s="105"/>
      <c r="X29" s="105"/>
      <c r="Y29" s="105"/>
      <c r="Z29" s="105"/>
      <c r="AA29" s="109"/>
      <c r="AB29" s="105"/>
      <c r="AC29" s="105"/>
      <c r="AD29" s="105"/>
      <c r="AE29" s="105"/>
      <c r="AF29" s="106"/>
      <c r="AG29" s="105"/>
      <c r="AH29" s="110"/>
      <c r="AI29" s="110"/>
      <c r="AJ29" s="111"/>
    </row>
    <row r="30" spans="1:36" x14ac:dyDescent="0.25">
      <c r="A30" s="88" t="s">
        <v>31</v>
      </c>
      <c r="B30" s="89"/>
      <c r="C30" s="112">
        <f ca="1">IF(C$4&lt;&gt;"",IF(SUMPRODUCT((C$4&gt;=Leave[depart])*(C$4&lt;Leave[retour])*($A29=Leave[Agents])),0,nbHeures($A29,C$4,1)),"")</f>
        <v>0.45833333333333337</v>
      </c>
      <c r="D30" s="113">
        <f ca="1">IF(D$4&lt;&gt;"",IF(SUMPRODUCT((D$4&gt;=Leave[depart])*(D$4&lt;Leave[retour])*($A29=Leave[Agents])),0,nbHeures($A29,D$4,1)),"")</f>
        <v>0.29166666666666669</v>
      </c>
      <c r="E30" s="113">
        <f ca="1">IF(E$4&lt;&gt;"",IF(SUMPRODUCT((E$4&gt;=Leave[depart])*(E$4&lt;Leave[retour])*($A29=Leave[Agents])),0,nbHeures($A29,E$4,1)),"")</f>
        <v>0</v>
      </c>
      <c r="F30" s="113">
        <f ca="1">IF(F$4&lt;&gt;"",IF(SUMPRODUCT((F$4&gt;=Leave[depart])*(F$4&lt;Leave[retour])*($A29=Leave[Agents])),0,nbHeures($A29,F$4,1)),"")</f>
        <v>0.25</v>
      </c>
      <c r="G30" s="113">
        <f ca="1">IF(G$4&lt;&gt;"",IF(SUMPRODUCT((G$4&gt;=Leave[depart])*(G$4&lt;Leave[retour])*($A29=Leave[Agents])),0,nbHeures($A29,G$4,1)),"")</f>
        <v>0.45833333333333337</v>
      </c>
      <c r="H30" s="113">
        <f ca="1">IF(H$4&lt;&gt;"",IF(SUMPRODUCT((H$4&gt;=Leave[depart])*(H$4&lt;Leave[retour])*($A29=Leave[Agents])),0,nbHeures($A29,H$4,1)),"")</f>
        <v>0.29166666666666669</v>
      </c>
      <c r="I30" s="113">
        <f ca="1">IF(I$4&lt;&gt;"",IF(SUMPRODUCT((I$4&gt;=Leave[depart])*(I$4&lt;Leave[retour])*($A29=Leave[Agents])),0,nbHeures($A29,I$4,1)),"")</f>
        <v>0</v>
      </c>
      <c r="J30" s="113">
        <f ca="1">IF(J$4&lt;&gt;"",IF(SUMPRODUCT((J$4&gt;=Leave[depart])*(J$4&lt;Leave[retour])*($A29=Leave[Agents])),0,nbHeures($A29,J$4,1)),"")</f>
        <v>0.25</v>
      </c>
      <c r="K30" s="113">
        <f ca="1">IF(K$4&lt;&gt;"",IF(SUMPRODUCT((K$4&gt;=Leave[depart])*(K$4&lt;Leave[retour])*($A29=Leave[Agents])),0,nbHeures($A29,K$4,1)),"")</f>
        <v>0.45833333333333337</v>
      </c>
      <c r="L30" s="113">
        <f ca="1">IF(L$4&lt;&gt;"",IF(SUMPRODUCT((L$4&gt;=Leave[depart])*(L$4&lt;Leave[retour])*($A29=Leave[Agents])),0,nbHeures($A29,L$4,1)),"")</f>
        <v>0.29166666666666669</v>
      </c>
      <c r="M30" s="113">
        <f ca="1">IF(M$4&lt;&gt;"",IF(SUMPRODUCT((M$4&gt;=Leave[depart])*(M$4&lt;Leave[retour])*($A29=Leave[Agents])),0,nbHeures($A29,M$4,1)),"")</f>
        <v>0</v>
      </c>
      <c r="N30" s="113">
        <f ca="1">IF(N$4&lt;&gt;"",IF(SUMPRODUCT((N$4&gt;=Leave[depart])*(N$4&lt;Leave[retour])*($A29=Leave[Agents])),0,nbHeures($A29,N$4,1)),"")</f>
        <v>0.25</v>
      </c>
      <c r="O30" s="113">
        <f ca="1">IF(O$4&lt;&gt;"",IF(SUMPRODUCT((O$4&gt;=Leave[depart])*(O$4&lt;Leave[retour])*($A29=Leave[Agents])),0,nbHeures($A29,O$4,1)),"")</f>
        <v>0.45833333333333337</v>
      </c>
      <c r="P30" s="113">
        <f ca="1">IF(P$4&lt;&gt;"",IF(SUMPRODUCT((P$4&gt;=Leave[depart])*(P$4&lt;Leave[retour])*($A29=Leave[Agents])),0,nbHeures($A29,P$4,1)),"")</f>
        <v>0.29166666666666669</v>
      </c>
      <c r="Q30" s="113">
        <f ca="1">IF(Q$4&lt;&gt;"",IF(SUMPRODUCT((Q$4&gt;=Leave[depart])*(Q$4&lt;Leave[retour])*($A29=Leave[Agents])),0,nbHeures($A29,Q$4,1)),"")</f>
        <v>0</v>
      </c>
      <c r="R30" s="113">
        <f ca="1">IF(R$4&lt;&gt;"",IF(SUMPRODUCT((R$4&gt;=Leave[depart])*(R$4&lt;Leave[retour])*($A29=Leave[Agents])),0,nbHeures($A29,R$4,1)),"")</f>
        <v>0.25</v>
      </c>
      <c r="S30" s="113">
        <f ca="1">IF(S$4&lt;&gt;"",IF(SUMPRODUCT((S$4&gt;=Leave[depart])*(S$4&lt;Leave[retour])*($A29=Leave[Agents])),0,nbHeures($A29,S$4,1)),"")</f>
        <v>0.45833333333333337</v>
      </c>
      <c r="T30" s="113">
        <f ca="1">IF(T$4&lt;&gt;"",IF(SUMPRODUCT((T$4&gt;=Leave[depart])*(T$4&lt;Leave[retour])*($A29=Leave[Agents])),0,nbHeures($A29,T$4,1)),"")</f>
        <v>0.29166666666666669</v>
      </c>
      <c r="U30" s="113">
        <f ca="1">IF(U$4&lt;&gt;"",IF(SUMPRODUCT((U$4&gt;=Leave[depart])*(U$4&lt;Leave[retour])*($A29=Leave[Agents])),0,nbHeures($A29,U$4,1)),"")</f>
        <v>0</v>
      </c>
      <c r="V30" s="113">
        <f ca="1">IF(V$4&lt;&gt;"",IF(SUMPRODUCT((V$4&gt;=Leave[depart])*(V$4&lt;Leave[retour])*($A29=Leave[Agents])),0,nbHeures($A29,V$4,1)),"")</f>
        <v>0.25</v>
      </c>
      <c r="W30" s="113">
        <f ca="1">IF(W$4&lt;&gt;"",IF(SUMPRODUCT((W$4&gt;=Leave[depart])*(W$4&lt;Leave[retour])*($A29=Leave[Agents])),0,nbHeures($A29,W$4,1)),"")</f>
        <v>0.45833333333333337</v>
      </c>
      <c r="X30" s="113">
        <f ca="1">IF(X$4&lt;&gt;"",IF(SUMPRODUCT((X$4&gt;=Leave[depart])*(X$4&lt;Leave[retour])*($A29=Leave[Agents])),0,nbHeures($A29,X$4,1)),"")</f>
        <v>0.29166666666666669</v>
      </c>
      <c r="Y30" s="113">
        <f ca="1">IF(Y$4&lt;&gt;"",IF(SUMPRODUCT((Y$4&gt;=Leave[depart])*(Y$4&lt;Leave[retour])*($A29=Leave[Agents])),0,nbHeures($A29,Y$4,1)),"")</f>
        <v>0</v>
      </c>
      <c r="Z30" s="113">
        <f ca="1">IF(Z$4&lt;&gt;"",IF(SUMPRODUCT((Z$4&gt;=Leave[depart])*(Z$4&lt;Leave[retour])*($A29=Leave[Agents])),0,nbHeures($A29,Z$4,1)),"")</f>
        <v>0.25</v>
      </c>
      <c r="AA30" s="113">
        <f ca="1">IF(AA$4&lt;&gt;"",IF(SUMPRODUCT((AA$4&gt;=Leave[depart])*(AA$4&lt;Leave[retour])*($A29=Leave[Agents])),0,nbHeures($A29,AA$4,1)),"")</f>
        <v>0.45833333333333337</v>
      </c>
      <c r="AB30" s="113">
        <f ca="1">IF(AB$4&lt;&gt;"",IF(SUMPRODUCT((AB$4&gt;=Leave[depart])*(AB$4&lt;Leave[retour])*($A29=Leave[Agents])),0,nbHeures($A29,AB$4,1)),"")</f>
        <v>0.29166666666666669</v>
      </c>
      <c r="AC30" s="113">
        <f ca="1">IF(AC$4&lt;&gt;"",IF(SUMPRODUCT((AC$4&gt;=Leave[depart])*(AC$4&lt;Leave[retour])*($A29=Leave[Agents])),0,nbHeures($A29,AC$4,1)),"")</f>
        <v>0</v>
      </c>
      <c r="AD30" s="113">
        <f ca="1">IF(AD$4&lt;&gt;"",IF(SUMPRODUCT((AD$4&gt;=Leave[depart])*(AD$4&lt;Leave[retour])*($A29=Leave[Agents])),0,nbHeures($A29,AD$4,1)),"")</f>
        <v>0.25</v>
      </c>
      <c r="AE30" s="113">
        <f ca="1">IF(AE$4&lt;&gt;"",IF(SUMPRODUCT((AE$4&gt;=Leave[depart])*(AE$4&lt;Leave[retour])*($A29=Leave[Agents])),0,nbHeures($A29,AE$4,1)),"")</f>
        <v>0</v>
      </c>
      <c r="AF30" s="113">
        <f ca="1">IF(AF$4&lt;&gt;"",IF(SUMPRODUCT((AF$4&gt;=Leave[depart])*(AF$4&lt;Leave[retour])*($A29=Leave[Agents])),0,nbHeures($A29,AF$4,1)),"")</f>
        <v>0</v>
      </c>
      <c r="AG30" s="113">
        <f ca="1">IF(AG$4&lt;&gt;"",IF(SUMPRODUCT((AG$4&gt;=Leave[depart])*(AG$4&lt;Leave[retour])*($A29=Leave[Agents])),0,nbHeures($A29,AG$4,1)),"")</f>
        <v>0</v>
      </c>
      <c r="AH30" s="114">
        <f ca="1">SUM(C30:AG30)</f>
        <v>7</v>
      </c>
      <c r="AI30" s="114"/>
      <c r="AJ30" s="115"/>
    </row>
    <row r="31" spans="1:36" x14ac:dyDescent="0.25">
      <c r="A31" s="90" t="s">
        <v>32</v>
      </c>
      <c r="B31" s="91"/>
      <c r="C31" s="116">
        <f ca="1">IF(C$4&lt;&gt;"",IF(SUMPRODUCT((C$4&gt;=Leave[depart])*(C$4&lt;Leave[retour])*($A29=Leave[Agents])),0,nbHeures($A29,C$4,2)),"")</f>
        <v>0.125</v>
      </c>
      <c r="D31" s="92">
        <f ca="1">IF(D$4&lt;&gt;"",IF(SUMPRODUCT((D$4&gt;=Leave[depart])*(D$4&lt;Leave[retour])*($A29=Leave[Agents])),0,nbHeures($A29,D$4,2)),"")</f>
        <v>0.25</v>
      </c>
      <c r="E31" s="92">
        <f ca="1">IF(E$4&lt;&gt;"",IF(SUMPRODUCT((E$4&gt;=Leave[depart])*(E$4&lt;Leave[retour])*($A29=Leave[Agents])),0,nbHeures($A29,E$4,2)),"")</f>
        <v>0</v>
      </c>
      <c r="F31" s="92">
        <f ca="1">IF(F$4&lt;&gt;"",IF(SUMPRODUCT((F$4&gt;=Leave[depart])*(F$4&lt;Leave[retour])*($A29=Leave[Agents])),0,nbHeures($A29,F$4,2)),"")</f>
        <v>0</v>
      </c>
      <c r="G31" s="92">
        <f ca="1">IF(G$4&lt;&gt;"",IF(SUMPRODUCT((G$4&gt;=Leave[depart])*(G$4&lt;Leave[retour])*($A29=Leave[Agents])),0,nbHeures($A29,G$4,2)),"")</f>
        <v>0.125</v>
      </c>
      <c r="H31" s="92">
        <f ca="1">IF(H$4&lt;&gt;"",IF(SUMPRODUCT((H$4&gt;=Leave[depart])*(H$4&lt;Leave[retour])*($A29=Leave[Agents])),0,nbHeures($A29,H$4,2)),"")</f>
        <v>0.25</v>
      </c>
      <c r="I31" s="92">
        <f ca="1">IF(I$4&lt;&gt;"",IF(SUMPRODUCT((I$4&gt;=Leave[depart])*(I$4&lt;Leave[retour])*($A29=Leave[Agents])),0,nbHeures($A29,I$4,2)),"")</f>
        <v>0</v>
      </c>
      <c r="J31" s="92">
        <f ca="1">IF(J$4&lt;&gt;"",IF(SUMPRODUCT((J$4&gt;=Leave[depart])*(J$4&lt;Leave[retour])*($A29=Leave[Agents])),0,nbHeures($A29,J$4,2)),"")</f>
        <v>0</v>
      </c>
      <c r="K31" s="92">
        <f ca="1">IF(K$4&lt;&gt;"",IF(SUMPRODUCT((K$4&gt;=Leave[depart])*(K$4&lt;Leave[retour])*($A29=Leave[Agents])),0,nbHeures($A29,K$4,2)),"")</f>
        <v>0.125</v>
      </c>
      <c r="L31" s="92">
        <f ca="1">IF(L$4&lt;&gt;"",IF(SUMPRODUCT((L$4&gt;=Leave[depart])*(L$4&lt;Leave[retour])*($A29=Leave[Agents])),0,nbHeures($A29,L$4,2)),"")</f>
        <v>0.25</v>
      </c>
      <c r="M31" s="92">
        <f ca="1">IF(M$4&lt;&gt;"",IF(SUMPRODUCT((M$4&gt;=Leave[depart])*(M$4&lt;Leave[retour])*($A29=Leave[Agents])),0,nbHeures($A29,M$4,2)),"")</f>
        <v>0</v>
      </c>
      <c r="N31" s="92">
        <f ca="1">IF(N$4&lt;&gt;"",IF(SUMPRODUCT((N$4&gt;=Leave[depart])*(N$4&lt;Leave[retour])*($A29=Leave[Agents])),0,nbHeures($A29,N$4,2)),"")</f>
        <v>0</v>
      </c>
      <c r="O31" s="92">
        <f ca="1">IF(O$4&lt;&gt;"",IF(SUMPRODUCT((O$4&gt;=Leave[depart])*(O$4&lt;Leave[retour])*($A29=Leave[Agents])),0,nbHeures($A29,O$4,2)),"")</f>
        <v>0.125</v>
      </c>
      <c r="P31" s="92">
        <f ca="1">IF(P$4&lt;&gt;"",IF(SUMPRODUCT((P$4&gt;=Leave[depart])*(P$4&lt;Leave[retour])*($A29=Leave[Agents])),0,nbHeures($A29,P$4,2)),"")</f>
        <v>0.25</v>
      </c>
      <c r="Q31" s="92">
        <f ca="1">IF(Q$4&lt;&gt;"",IF(SUMPRODUCT((Q$4&gt;=Leave[depart])*(Q$4&lt;Leave[retour])*($A29=Leave[Agents])),0,nbHeures($A29,Q$4,2)),"")</f>
        <v>0</v>
      </c>
      <c r="R31" s="92">
        <f ca="1">IF(R$4&lt;&gt;"",IF(SUMPRODUCT((R$4&gt;=Leave[depart])*(R$4&lt;Leave[retour])*($A29=Leave[Agents])),0,nbHeures($A29,R$4,2)),"")</f>
        <v>0</v>
      </c>
      <c r="S31" s="92">
        <f ca="1">IF(S$4&lt;&gt;"",IF(SUMPRODUCT((S$4&gt;=Leave[depart])*(S$4&lt;Leave[retour])*($A29=Leave[Agents])),0,nbHeures($A29,S$4,2)),"")</f>
        <v>0.125</v>
      </c>
      <c r="T31" s="92">
        <f ca="1">IF(T$4&lt;&gt;"",IF(SUMPRODUCT((T$4&gt;=Leave[depart])*(T$4&lt;Leave[retour])*($A29=Leave[Agents])),0,nbHeures($A29,T$4,2)),"")</f>
        <v>0.25</v>
      </c>
      <c r="U31" s="92">
        <f ca="1">IF(U$4&lt;&gt;"",IF(SUMPRODUCT((U$4&gt;=Leave[depart])*(U$4&lt;Leave[retour])*($A29=Leave[Agents])),0,nbHeures($A29,U$4,2)),"")</f>
        <v>0</v>
      </c>
      <c r="V31" s="92">
        <f ca="1">IF(V$4&lt;&gt;"",IF(SUMPRODUCT((V$4&gt;=Leave[depart])*(V$4&lt;Leave[retour])*($A29=Leave[Agents])),0,nbHeures($A29,V$4,2)),"")</f>
        <v>0</v>
      </c>
      <c r="W31" s="92">
        <f ca="1">IF(W$4&lt;&gt;"",IF(SUMPRODUCT((W$4&gt;=Leave[depart])*(W$4&lt;Leave[retour])*($A29=Leave[Agents])),0,nbHeures($A29,W$4,2)),"")</f>
        <v>0.125</v>
      </c>
      <c r="X31" s="92">
        <f ca="1">IF(X$4&lt;&gt;"",IF(SUMPRODUCT((X$4&gt;=Leave[depart])*(X$4&lt;Leave[retour])*($A29=Leave[Agents])),0,nbHeures($A29,X$4,2)),"")</f>
        <v>0.25</v>
      </c>
      <c r="Y31" s="92">
        <f ca="1">IF(Y$4&lt;&gt;"",IF(SUMPRODUCT((Y$4&gt;=Leave[depart])*(Y$4&lt;Leave[retour])*($A29=Leave[Agents])),0,nbHeures($A29,Y$4,2)),"")</f>
        <v>0</v>
      </c>
      <c r="Z31" s="92">
        <f ca="1">IF(Z$4&lt;&gt;"",IF(SUMPRODUCT((Z$4&gt;=Leave[depart])*(Z$4&lt;Leave[retour])*($A29=Leave[Agents])),0,nbHeures($A29,Z$4,2)),"")</f>
        <v>0</v>
      </c>
      <c r="AA31" s="92">
        <f ca="1">IF(AA$4&lt;&gt;"",IF(SUMPRODUCT((AA$4&gt;=Leave[depart])*(AA$4&lt;Leave[retour])*($A29=Leave[Agents])),0,nbHeures($A29,AA$4,2)),"")</f>
        <v>0.125</v>
      </c>
      <c r="AB31" s="92">
        <f ca="1">IF(AB$4&lt;&gt;"",IF(SUMPRODUCT((AB$4&gt;=Leave[depart])*(AB$4&lt;Leave[retour])*($A29=Leave[Agents])),0,nbHeures($A29,AB$4,2)),"")</f>
        <v>0.25</v>
      </c>
      <c r="AC31" s="92">
        <f ca="1">IF(AC$4&lt;&gt;"",IF(SUMPRODUCT((AC$4&gt;=Leave[depart])*(AC$4&lt;Leave[retour])*($A29=Leave[Agents])),0,nbHeures($A29,AC$4,2)),"")</f>
        <v>0</v>
      </c>
      <c r="AD31" s="92">
        <f ca="1">IF(AD$4&lt;&gt;"",IF(SUMPRODUCT((AD$4&gt;=Leave[depart])*(AD$4&lt;Leave[retour])*($A29=Leave[Agents])),0,nbHeures($A29,AD$4,2)),"")</f>
        <v>0</v>
      </c>
      <c r="AE31" s="92">
        <f ca="1">IF(AE$4&lt;&gt;"",IF(SUMPRODUCT((AE$4&gt;=Leave[depart])*(AE$4&lt;Leave[retour])*($A29=Leave[Agents])),0,nbHeures($A29,AE$4,2)),"")</f>
        <v>0</v>
      </c>
      <c r="AF31" s="92">
        <f ca="1">IF(AF$4&lt;&gt;"",IF(SUMPRODUCT((AF$4&gt;=Leave[depart])*(AF$4&lt;Leave[retour])*($A29=Leave[Agents])),0,nbHeures($A29,AF$4,2)),"")</f>
        <v>0</v>
      </c>
      <c r="AG31" s="92">
        <f ca="1">IF(AG$4&lt;&gt;"",IF(SUMPRODUCT((AG$4&gt;=Leave[depart])*(AG$4&lt;Leave[retour])*($A29=Leave[Agents])),0,nbHeures($A29,AG$4,2)),"")</f>
        <v>0</v>
      </c>
      <c r="AH31" s="104">
        <f t="shared" ref="AH31:AH33" ca="1" si="5">SUM(C31:AG31)</f>
        <v>2.625</v>
      </c>
      <c r="AI31" s="104">
        <f ca="1">AH31</f>
        <v>2.625</v>
      </c>
      <c r="AJ31" s="117"/>
    </row>
    <row r="32" spans="1:36" x14ac:dyDescent="0.25">
      <c r="A32" s="88" t="s">
        <v>33</v>
      </c>
      <c r="B32" s="89"/>
      <c r="C32" s="118">
        <f ca="1">IF(ISERROR(MATCH(C$4,Days_off[#Data],0)),0,C30)</f>
        <v>0.45833333333333337</v>
      </c>
      <c r="D32" s="93">
        <f>IF(ISERROR(MATCH(D$4,Days_off[#Data],0)),0,D30)</f>
        <v>0</v>
      </c>
      <c r="E32" s="93">
        <f>IF(ISERROR(MATCH(E$4,Days_off[#Data],0)),0,E30)</f>
        <v>0</v>
      </c>
      <c r="F32" s="93">
        <f>IF(ISERROR(MATCH(F$4,Days_off[#Data],0)),0,F30)</f>
        <v>0</v>
      </c>
      <c r="G32" s="93">
        <f>IF(ISERROR(MATCH(G$4,Days_off[#Data],0)),0,G30)</f>
        <v>0</v>
      </c>
      <c r="H32" s="93">
        <f>IF(ISERROR(MATCH(H$4,Days_off[#Data],0)),0,H30)</f>
        <v>0</v>
      </c>
      <c r="I32" s="93">
        <f>IF(ISERROR(MATCH(I$4,Days_off[#Data],0)),0,I30)</f>
        <v>0</v>
      </c>
      <c r="J32" s="93">
        <f>IF(ISERROR(MATCH(J$4,Days_off[#Data],0)),0,J30)</f>
        <v>0</v>
      </c>
      <c r="K32" s="93">
        <f>IF(ISERROR(MATCH(K$4,Days_off[#Data],0)),0,K30)</f>
        <v>0</v>
      </c>
      <c r="L32" s="93">
        <f>IF(ISERROR(MATCH(L$4,Days_off[#Data],0)),0,L30)</f>
        <v>0</v>
      </c>
      <c r="M32" s="93">
        <f>IF(ISERROR(MATCH(M$4,Days_off[#Data],0)),0,M30)</f>
        <v>0</v>
      </c>
      <c r="N32" s="93">
        <f>IF(ISERROR(MATCH(N$4,Days_off[#Data],0)),0,N30)</f>
        <v>0</v>
      </c>
      <c r="O32" s="93">
        <f>IF(ISERROR(MATCH(O$4,Days_off[#Data],0)),0,O30)</f>
        <v>0</v>
      </c>
      <c r="P32" s="93">
        <f>IF(ISERROR(MATCH(P$4,Days_off[#Data],0)),0,P30)</f>
        <v>0</v>
      </c>
      <c r="Q32" s="93">
        <f>IF(ISERROR(MATCH(Q$4,Days_off[#Data],0)),0,Q30)</f>
        <v>0</v>
      </c>
      <c r="R32" s="93">
        <f>IF(ISERROR(MATCH(R$4,Days_off[#Data],0)),0,R30)</f>
        <v>0</v>
      </c>
      <c r="S32" s="93">
        <f>IF(ISERROR(MATCH(S$4,Days_off[#Data],0)),0,S30)</f>
        <v>0</v>
      </c>
      <c r="T32" s="93">
        <f>IF(ISERROR(MATCH(T$4,Days_off[#Data],0)),0,T30)</f>
        <v>0</v>
      </c>
      <c r="U32" s="93">
        <f>IF(ISERROR(MATCH(U$4,Days_off[#Data],0)),0,U30)</f>
        <v>0</v>
      </c>
      <c r="V32" s="93">
        <f ca="1">IF(ISERROR(MATCH(V$4,Days_off[#Data],0)),0,V30)</f>
        <v>0.25</v>
      </c>
      <c r="W32" s="93">
        <f>IF(ISERROR(MATCH(W$4,Days_off[#Data],0)),0,W30)</f>
        <v>0</v>
      </c>
      <c r="X32" s="93">
        <f>IF(ISERROR(MATCH(X$4,Days_off[#Data],0)),0,X30)</f>
        <v>0</v>
      </c>
      <c r="Y32" s="93">
        <f>IF(ISERROR(MATCH(Y$4,Days_off[#Data],0)),0,Y30)</f>
        <v>0</v>
      </c>
      <c r="Z32" s="93">
        <f>IF(ISERROR(MATCH(Z$4,Days_off[#Data],0)),0,Z30)</f>
        <v>0</v>
      </c>
      <c r="AA32" s="93">
        <f>IF(ISERROR(MATCH(AA$4,Days_off[#Data],0)),0,AA30)</f>
        <v>0</v>
      </c>
      <c r="AB32" s="93">
        <f>IF(ISERROR(MATCH(AB$4,Days_off[#Data],0)),0,AB30)</f>
        <v>0</v>
      </c>
      <c r="AC32" s="93">
        <f>IF(ISERROR(MATCH(AC$4,Days_off[#Data],0)),0,AC30)</f>
        <v>0</v>
      </c>
      <c r="AD32" s="93">
        <f>IF(ISERROR(MATCH(AD$4,Days_off[#Data],0)),0,AD30)</f>
        <v>0</v>
      </c>
      <c r="AE32" s="93">
        <f>IF(ISERROR(MATCH(AE$4,Days_off[#Data],0)),0,AE30)</f>
        <v>0</v>
      </c>
      <c r="AF32" s="93">
        <f>IF(ISERROR(MATCH(AF$4,Days_off[#Data],0)),0,AF30)</f>
        <v>0</v>
      </c>
      <c r="AG32" s="93">
        <f>IF(ISERROR(MATCH(AG$4,Days_off[#Data],0)),0,AG30)</f>
        <v>0</v>
      </c>
      <c r="AH32" s="103">
        <f t="shared" ca="1" si="5"/>
        <v>0.70833333333333337</v>
      </c>
      <c r="AI32" s="103"/>
      <c r="AJ32" s="119">
        <f ca="1">AH32</f>
        <v>0.70833333333333337</v>
      </c>
    </row>
    <row r="33" spans="1:36" x14ac:dyDescent="0.25">
      <c r="A33" s="90" t="s">
        <v>34</v>
      </c>
      <c r="B33" s="91"/>
      <c r="C33" s="120">
        <f ca="1">IF(ISERROR(MATCH(C$4,Days_off[#Data],0)),0,C31)</f>
        <v>0.125</v>
      </c>
      <c r="D33" s="94">
        <f>IF(ISERROR(MATCH(D$4,Days_off[#Data],0)),0,D31)</f>
        <v>0</v>
      </c>
      <c r="E33" s="94">
        <f>IF(ISERROR(MATCH(E$4,Days_off[#Data],0)),0,E31)</f>
        <v>0</v>
      </c>
      <c r="F33" s="94">
        <f>IF(ISERROR(MATCH(F$4,Days_off[#Data],0)),0,F31)</f>
        <v>0</v>
      </c>
      <c r="G33" s="94">
        <f>IF(ISERROR(MATCH(G$4,Days_off[#Data],0)),0,G31)</f>
        <v>0</v>
      </c>
      <c r="H33" s="94">
        <f>IF(ISERROR(MATCH(H$4,Days_off[#Data],0)),0,H31)</f>
        <v>0</v>
      </c>
      <c r="I33" s="94">
        <f>IF(ISERROR(MATCH(I$4,Days_off[#Data],0)),0,I31)</f>
        <v>0</v>
      </c>
      <c r="J33" s="94">
        <f>IF(ISERROR(MATCH(J$4,Days_off[#Data],0)),0,J31)</f>
        <v>0</v>
      </c>
      <c r="K33" s="94">
        <f>IF(ISERROR(MATCH(K$4,Days_off[#Data],0)),0,K31)</f>
        <v>0</v>
      </c>
      <c r="L33" s="94">
        <f>IF(ISERROR(MATCH(L$4,Days_off[#Data],0)),0,L31)</f>
        <v>0</v>
      </c>
      <c r="M33" s="94">
        <f>IF(ISERROR(MATCH(M$4,Days_off[#Data],0)),0,M31)</f>
        <v>0</v>
      </c>
      <c r="N33" s="94">
        <f>IF(ISERROR(MATCH(N$4,Days_off[#Data],0)),0,N31)</f>
        <v>0</v>
      </c>
      <c r="O33" s="94">
        <f>IF(ISERROR(MATCH(O$4,Days_off[#Data],0)),0,O31)</f>
        <v>0</v>
      </c>
      <c r="P33" s="94">
        <f>IF(ISERROR(MATCH(P$4,Days_off[#Data],0)),0,P31)</f>
        <v>0</v>
      </c>
      <c r="Q33" s="94">
        <f>IF(ISERROR(MATCH(Q$4,Days_off[#Data],0)),0,Q31)</f>
        <v>0</v>
      </c>
      <c r="R33" s="94">
        <f>IF(ISERROR(MATCH(R$4,Days_off[#Data],0)),0,R31)</f>
        <v>0</v>
      </c>
      <c r="S33" s="94">
        <f>IF(ISERROR(MATCH(S$4,Days_off[#Data],0)),0,S31)</f>
        <v>0</v>
      </c>
      <c r="T33" s="94">
        <f>IF(ISERROR(MATCH(T$4,Days_off[#Data],0)),0,T31)</f>
        <v>0</v>
      </c>
      <c r="U33" s="94">
        <f>IF(ISERROR(MATCH(U$4,Days_off[#Data],0)),0,U31)</f>
        <v>0</v>
      </c>
      <c r="V33" s="94">
        <f ca="1">IF(ISERROR(MATCH(V$4,Days_off[#Data],0)),0,V31)</f>
        <v>0</v>
      </c>
      <c r="W33" s="94">
        <f>IF(ISERROR(MATCH(W$4,Days_off[#Data],0)),0,W31)</f>
        <v>0</v>
      </c>
      <c r="X33" s="94">
        <f>IF(ISERROR(MATCH(X$4,Days_off[#Data],0)),0,X31)</f>
        <v>0</v>
      </c>
      <c r="Y33" s="94">
        <f>IF(ISERROR(MATCH(Y$4,Days_off[#Data],0)),0,Y31)</f>
        <v>0</v>
      </c>
      <c r="Z33" s="94">
        <f>IF(ISERROR(MATCH(Z$4,Days_off[#Data],0)),0,Z31)</f>
        <v>0</v>
      </c>
      <c r="AA33" s="94">
        <f>IF(ISERROR(MATCH(AA$4,Days_off[#Data],0)),0,AA31)</f>
        <v>0</v>
      </c>
      <c r="AB33" s="94">
        <f>IF(ISERROR(MATCH(AB$4,Days_off[#Data],0)),0,AB31)</f>
        <v>0</v>
      </c>
      <c r="AC33" s="94">
        <f>IF(ISERROR(MATCH(AC$4,Days_off[#Data],0)),0,AC31)</f>
        <v>0</v>
      </c>
      <c r="AD33" s="94">
        <f>IF(ISERROR(MATCH(AD$4,Days_off[#Data],0)),0,AD31)</f>
        <v>0</v>
      </c>
      <c r="AE33" s="94">
        <f>IF(ISERROR(MATCH(AE$4,Days_off[#Data],0)),0,AE31)</f>
        <v>0</v>
      </c>
      <c r="AF33" s="94">
        <f>IF(ISERROR(MATCH(AF$4,Days_off[#Data],0)),0,AF31)</f>
        <v>0</v>
      </c>
      <c r="AG33" s="94">
        <f>IF(ISERROR(MATCH(AG$4,Days_off[#Data],0)),0,AG31)</f>
        <v>0</v>
      </c>
      <c r="AH33" s="104">
        <f t="shared" ca="1" si="5"/>
        <v>0.125</v>
      </c>
      <c r="AI33" s="104">
        <f ca="1">AH33</f>
        <v>0.125</v>
      </c>
      <c r="AJ33" s="117"/>
    </row>
    <row r="34" spans="1:36" ht="15.75" thickBot="1" x14ac:dyDescent="0.3">
      <c r="A34" s="88" t="s">
        <v>36</v>
      </c>
      <c r="B34" s="89"/>
      <c r="C34" s="121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3"/>
      <c r="AI34" s="123"/>
      <c r="AJ34" s="124"/>
    </row>
    <row r="35" spans="1:36" x14ac:dyDescent="0.25">
      <c r="AH35" s="95"/>
    </row>
    <row r="36" spans="1:36" ht="15.75" thickBot="1" x14ac:dyDescent="0.3">
      <c r="A36" s="86" t="s">
        <v>66</v>
      </c>
      <c r="B36" s="87"/>
      <c r="C36" s="105"/>
      <c r="D36" s="106"/>
      <c r="E36" s="106"/>
      <c r="F36" s="107"/>
      <c r="G36" s="106"/>
      <c r="H36" s="105"/>
      <c r="I36" s="105"/>
      <c r="J36" s="105"/>
      <c r="K36" s="108"/>
      <c r="L36" s="105"/>
      <c r="M36" s="105"/>
      <c r="N36" s="109"/>
      <c r="O36" s="105"/>
      <c r="P36" s="105"/>
      <c r="Q36" s="105"/>
      <c r="R36" s="105"/>
      <c r="S36" s="105"/>
      <c r="T36" s="109"/>
      <c r="U36" s="109"/>
      <c r="V36" s="105"/>
      <c r="W36" s="105"/>
      <c r="X36" s="105"/>
      <c r="Y36" s="105"/>
      <c r="Z36" s="105"/>
      <c r="AA36" s="109"/>
      <c r="AB36" s="105"/>
      <c r="AC36" s="105"/>
      <c r="AD36" s="105"/>
      <c r="AE36" s="105"/>
      <c r="AF36" s="106"/>
      <c r="AG36" s="105"/>
      <c r="AH36" s="110"/>
      <c r="AI36" s="110"/>
      <c r="AJ36" s="111"/>
    </row>
    <row r="37" spans="1:36" x14ac:dyDescent="0.25">
      <c r="A37" s="88" t="s">
        <v>31</v>
      </c>
      <c r="B37" s="89"/>
      <c r="C37" s="112">
        <f ca="1">IF(C$4&lt;&gt;"",IF(SUMPRODUCT((C$4&gt;=Leave[depart])*(C$4&lt;Leave[retour])*($A36=Leave[Agents])),0,nbHeures($A36,C$4,1)),"")</f>
        <v>0</v>
      </c>
      <c r="D37" s="113">
        <f ca="1">IF(D$4&lt;&gt;"",IF(SUMPRODUCT((D$4&gt;=Leave[depart])*(D$4&lt;Leave[retour])*($A36=Leave[Agents])),0,nbHeures($A36,D$4,1)),"")</f>
        <v>0</v>
      </c>
      <c r="E37" s="113">
        <f ca="1">IF(E$4&lt;&gt;"",IF(SUMPRODUCT((E$4&gt;=Leave[depart])*(E$4&lt;Leave[retour])*($A36=Leave[Agents])),0,nbHeures($A36,E$4,1)),"")</f>
        <v>0</v>
      </c>
      <c r="F37" s="113">
        <f ca="1">IF(F$4&lt;&gt;"",IF(SUMPRODUCT((F$4&gt;=Leave[depart])*(F$4&lt;Leave[retour])*($A36=Leave[Agents])),0,nbHeures($A36,F$4,1)),"")</f>
        <v>0</v>
      </c>
      <c r="G37" s="113">
        <f ca="1">IF(G$4&lt;&gt;"",IF(SUMPRODUCT((G$4&gt;=Leave[depart])*(G$4&lt;Leave[retour])*($A36=Leave[Agents])),0,nbHeures($A36,G$4,1)),"")</f>
        <v>0</v>
      </c>
      <c r="H37" s="113">
        <f ca="1">IF(H$4&lt;&gt;"",IF(SUMPRODUCT((H$4&gt;=Leave[depart])*(H$4&lt;Leave[retour])*($A36=Leave[Agents])),0,nbHeures($A36,H$4,1)),"")</f>
        <v>0</v>
      </c>
      <c r="I37" s="113">
        <f ca="1">IF(I$4&lt;&gt;"",IF(SUMPRODUCT((I$4&gt;=Leave[depart])*(I$4&lt;Leave[retour])*($A36=Leave[Agents])),0,nbHeures($A36,I$4,1)),"")</f>
        <v>0</v>
      </c>
      <c r="J37" s="113">
        <f ca="1">IF(J$4&lt;&gt;"",IF(SUMPRODUCT((J$4&gt;=Leave[depart])*(J$4&lt;Leave[retour])*($A36=Leave[Agents])),0,nbHeures($A36,J$4,1)),"")</f>
        <v>0</v>
      </c>
      <c r="K37" s="113">
        <f ca="1">IF(K$4&lt;&gt;"",IF(SUMPRODUCT((K$4&gt;=Leave[depart])*(K$4&lt;Leave[retour])*($A36=Leave[Agents])),0,nbHeures($A36,K$4,1)),"")</f>
        <v>0</v>
      </c>
      <c r="L37" s="113">
        <f ca="1">IF(L$4&lt;&gt;"",IF(SUMPRODUCT((L$4&gt;=Leave[depart])*(L$4&lt;Leave[retour])*($A36=Leave[Agents])),0,nbHeures($A36,L$4,1)),"")</f>
        <v>0</v>
      </c>
      <c r="M37" s="113">
        <f ca="1">IF(M$4&lt;&gt;"",IF(SUMPRODUCT((M$4&gt;=Leave[depart])*(M$4&lt;Leave[retour])*($A36=Leave[Agents])),0,nbHeures($A36,M$4,1)),"")</f>
        <v>0</v>
      </c>
      <c r="N37" s="113">
        <f ca="1">IF(N$4&lt;&gt;"",IF(SUMPRODUCT((N$4&gt;=Leave[depart])*(N$4&lt;Leave[retour])*($A36=Leave[Agents])),0,nbHeures($A36,N$4,1)),"")</f>
        <v>0</v>
      </c>
      <c r="O37" s="113">
        <f ca="1">IF(O$4&lt;&gt;"",IF(SUMPRODUCT((O$4&gt;=Leave[depart])*(O$4&lt;Leave[retour])*($A36=Leave[Agents])),0,nbHeures($A36,O$4,1)),"")</f>
        <v>0</v>
      </c>
      <c r="P37" s="113">
        <f ca="1">IF(P$4&lt;&gt;"",IF(SUMPRODUCT((P$4&gt;=Leave[depart])*(P$4&lt;Leave[retour])*($A36=Leave[Agents])),0,nbHeures($A36,P$4,1)),"")</f>
        <v>0</v>
      </c>
      <c r="Q37" s="113">
        <f ca="1">IF(Q$4&lt;&gt;"",IF(SUMPRODUCT((Q$4&gt;=Leave[depart])*(Q$4&lt;Leave[retour])*($A36=Leave[Agents])),0,nbHeures($A36,Q$4,1)),"")</f>
        <v>0</v>
      </c>
      <c r="R37" s="113">
        <f ca="1">IF(R$4&lt;&gt;"",IF(SUMPRODUCT((R$4&gt;=Leave[depart])*(R$4&lt;Leave[retour])*($A36=Leave[Agents])),0,nbHeures($A36,R$4,1)),"")</f>
        <v>0</v>
      </c>
      <c r="S37" s="113">
        <f ca="1">IF(S$4&lt;&gt;"",IF(SUMPRODUCT((S$4&gt;=Leave[depart])*(S$4&lt;Leave[retour])*($A36=Leave[Agents])),0,nbHeures($A36,S$4,1)),"")</f>
        <v>0</v>
      </c>
      <c r="T37" s="113">
        <f ca="1">IF(T$4&lt;&gt;"",IF(SUMPRODUCT((T$4&gt;=Leave[depart])*(T$4&lt;Leave[retour])*($A36=Leave[Agents])),0,nbHeures($A36,T$4,1)),"")</f>
        <v>0</v>
      </c>
      <c r="U37" s="113">
        <f ca="1">IF(U$4&lt;&gt;"",IF(SUMPRODUCT((U$4&gt;=Leave[depart])*(U$4&lt;Leave[retour])*($A36=Leave[Agents])),0,nbHeures($A36,U$4,1)),"")</f>
        <v>0</v>
      </c>
      <c r="V37" s="113">
        <f ca="1">IF(V$4&lt;&gt;"",IF(SUMPRODUCT((V$4&gt;=Leave[depart])*(V$4&lt;Leave[retour])*($A36=Leave[Agents])),0,nbHeures($A36,V$4,1)),"")</f>
        <v>0</v>
      </c>
      <c r="W37" s="113">
        <f ca="1">IF(W$4&lt;&gt;"",IF(SUMPRODUCT((W$4&gt;=Leave[depart])*(W$4&lt;Leave[retour])*($A36=Leave[Agents])),0,nbHeures($A36,W$4,1)),"")</f>
        <v>0</v>
      </c>
      <c r="X37" s="113">
        <f ca="1">IF(X$4&lt;&gt;"",IF(SUMPRODUCT((X$4&gt;=Leave[depart])*(X$4&lt;Leave[retour])*($A36=Leave[Agents])),0,nbHeures($A36,X$4,1)),"")</f>
        <v>0</v>
      </c>
      <c r="Y37" s="113">
        <f ca="1">IF(Y$4&lt;&gt;"",IF(SUMPRODUCT((Y$4&gt;=Leave[depart])*(Y$4&lt;Leave[retour])*($A36=Leave[Agents])),0,nbHeures($A36,Y$4,1)),"")</f>
        <v>0</v>
      </c>
      <c r="Z37" s="113">
        <f ca="1">IF(Z$4&lt;&gt;"",IF(SUMPRODUCT((Z$4&gt;=Leave[depart])*(Z$4&lt;Leave[retour])*($A36=Leave[Agents])),0,nbHeures($A36,Z$4,1)),"")</f>
        <v>0</v>
      </c>
      <c r="AA37" s="113">
        <f ca="1">IF(AA$4&lt;&gt;"",IF(SUMPRODUCT((AA$4&gt;=Leave[depart])*(AA$4&lt;Leave[retour])*($A36=Leave[Agents])),0,nbHeures($A36,AA$4,1)),"")</f>
        <v>0</v>
      </c>
      <c r="AB37" s="113">
        <f ca="1">IF(AB$4&lt;&gt;"",IF(SUMPRODUCT((AB$4&gt;=Leave[depart])*(AB$4&lt;Leave[retour])*($A36=Leave[Agents])),0,nbHeures($A36,AB$4,1)),"")</f>
        <v>0</v>
      </c>
      <c r="AC37" s="113">
        <f ca="1">IF(AC$4&lt;&gt;"",IF(SUMPRODUCT((AC$4&gt;=Leave[depart])*(AC$4&lt;Leave[retour])*($A36=Leave[Agents])),0,nbHeures($A36,AC$4,1)),"")</f>
        <v>0</v>
      </c>
      <c r="AD37" s="113">
        <f ca="1">IF(AD$4&lt;&gt;"",IF(SUMPRODUCT((AD$4&gt;=Leave[depart])*(AD$4&lt;Leave[retour])*($A36=Leave[Agents])),0,nbHeures($A36,AD$4,1)),"")</f>
        <v>0</v>
      </c>
      <c r="AE37" s="113">
        <f ca="1">IF(AE$4&lt;&gt;"",IF(SUMPRODUCT((AE$4&gt;=Leave[depart])*(AE$4&lt;Leave[retour])*($A36=Leave[Agents])),0,nbHeures($A36,AE$4,1)),"")</f>
        <v>0</v>
      </c>
      <c r="AF37" s="113">
        <f ca="1">IF(AF$4&lt;&gt;"",IF(SUMPRODUCT((AF$4&gt;=Leave[depart])*(AF$4&lt;Leave[retour])*($A36=Leave[Agents])),0,nbHeures($A36,AF$4,1)),"")</f>
        <v>0</v>
      </c>
      <c r="AG37" s="113">
        <f ca="1">IF(AG$4&lt;&gt;"",IF(SUMPRODUCT((AG$4&gt;=Leave[depart])*(AG$4&lt;Leave[retour])*($A36=Leave[Agents])),0,nbHeures($A36,AG$4,1)),"")</f>
        <v>0</v>
      </c>
      <c r="AH37" s="114">
        <f ca="1">SUM(C37:AG37)</f>
        <v>0</v>
      </c>
      <c r="AI37" s="114"/>
      <c r="AJ37" s="115"/>
    </row>
    <row r="38" spans="1:36" x14ac:dyDescent="0.25">
      <c r="A38" s="90" t="s">
        <v>32</v>
      </c>
      <c r="B38" s="91"/>
      <c r="C38" s="116">
        <f ca="1">IF(C$4&lt;&gt;"",IF(SUMPRODUCT((C$4&gt;=Leave[depart])*(C$4&lt;Leave[retour])*($A36=Leave[Agents])),0,nbHeures($A36,C$4,2)),"")</f>
        <v>0</v>
      </c>
      <c r="D38" s="92">
        <f ca="1">IF(D$4&lt;&gt;"",IF(SUMPRODUCT((D$4&gt;=Leave[depart])*(D$4&lt;Leave[retour])*($A36=Leave[Agents])),0,nbHeures($A36,D$4,2)),"")</f>
        <v>0</v>
      </c>
      <c r="E38" s="92">
        <f ca="1">IF(E$4&lt;&gt;"",IF(SUMPRODUCT((E$4&gt;=Leave[depart])*(E$4&lt;Leave[retour])*($A36=Leave[Agents])),0,nbHeures($A36,E$4,2)),"")</f>
        <v>0</v>
      </c>
      <c r="F38" s="92">
        <f ca="1">IF(F$4&lt;&gt;"",IF(SUMPRODUCT((F$4&gt;=Leave[depart])*(F$4&lt;Leave[retour])*($A36=Leave[Agents])),0,nbHeures($A36,F$4,2)),"")</f>
        <v>0</v>
      </c>
      <c r="G38" s="92">
        <f ca="1">IF(G$4&lt;&gt;"",IF(SUMPRODUCT((G$4&gt;=Leave[depart])*(G$4&lt;Leave[retour])*($A36=Leave[Agents])),0,nbHeures($A36,G$4,2)),"")</f>
        <v>0</v>
      </c>
      <c r="H38" s="92">
        <f ca="1">IF(H$4&lt;&gt;"",IF(SUMPRODUCT((H$4&gt;=Leave[depart])*(H$4&lt;Leave[retour])*($A36=Leave[Agents])),0,nbHeures($A36,H$4,2)),"")</f>
        <v>0</v>
      </c>
      <c r="I38" s="92">
        <f ca="1">IF(I$4&lt;&gt;"",IF(SUMPRODUCT((I$4&gt;=Leave[depart])*(I$4&lt;Leave[retour])*($A36=Leave[Agents])),0,nbHeures($A36,I$4,2)),"")</f>
        <v>0</v>
      </c>
      <c r="J38" s="92">
        <f ca="1">IF(J$4&lt;&gt;"",IF(SUMPRODUCT((J$4&gt;=Leave[depart])*(J$4&lt;Leave[retour])*($A36=Leave[Agents])),0,nbHeures($A36,J$4,2)),"")</f>
        <v>0</v>
      </c>
      <c r="K38" s="92">
        <f ca="1">IF(K$4&lt;&gt;"",IF(SUMPRODUCT((K$4&gt;=Leave[depart])*(K$4&lt;Leave[retour])*($A36=Leave[Agents])),0,nbHeures($A36,K$4,2)),"")</f>
        <v>0</v>
      </c>
      <c r="L38" s="92">
        <f ca="1">IF(L$4&lt;&gt;"",IF(SUMPRODUCT((L$4&gt;=Leave[depart])*(L$4&lt;Leave[retour])*($A36=Leave[Agents])),0,nbHeures($A36,L$4,2)),"")</f>
        <v>0</v>
      </c>
      <c r="M38" s="92">
        <f ca="1">IF(M$4&lt;&gt;"",IF(SUMPRODUCT((M$4&gt;=Leave[depart])*(M$4&lt;Leave[retour])*($A36=Leave[Agents])),0,nbHeures($A36,M$4,2)),"")</f>
        <v>0</v>
      </c>
      <c r="N38" s="92">
        <f ca="1">IF(N$4&lt;&gt;"",IF(SUMPRODUCT((N$4&gt;=Leave[depart])*(N$4&lt;Leave[retour])*($A36=Leave[Agents])),0,nbHeures($A36,N$4,2)),"")</f>
        <v>0</v>
      </c>
      <c r="O38" s="92">
        <f ca="1">IF(O$4&lt;&gt;"",IF(SUMPRODUCT((O$4&gt;=Leave[depart])*(O$4&lt;Leave[retour])*($A36=Leave[Agents])),0,nbHeures($A36,O$4,2)),"")</f>
        <v>0</v>
      </c>
      <c r="P38" s="92">
        <f ca="1">IF(P$4&lt;&gt;"",IF(SUMPRODUCT((P$4&gt;=Leave[depart])*(P$4&lt;Leave[retour])*($A36=Leave[Agents])),0,nbHeures($A36,P$4,2)),"")</f>
        <v>0</v>
      </c>
      <c r="Q38" s="92">
        <f ca="1">IF(Q$4&lt;&gt;"",IF(SUMPRODUCT((Q$4&gt;=Leave[depart])*(Q$4&lt;Leave[retour])*($A36=Leave[Agents])),0,nbHeures($A36,Q$4,2)),"")</f>
        <v>0</v>
      </c>
      <c r="R38" s="92">
        <f ca="1">IF(R$4&lt;&gt;"",IF(SUMPRODUCT((R$4&gt;=Leave[depart])*(R$4&lt;Leave[retour])*($A36=Leave[Agents])),0,nbHeures($A36,R$4,2)),"")</f>
        <v>0</v>
      </c>
      <c r="S38" s="92">
        <f ca="1">IF(S$4&lt;&gt;"",IF(SUMPRODUCT((S$4&gt;=Leave[depart])*(S$4&lt;Leave[retour])*($A36=Leave[Agents])),0,nbHeures($A36,S$4,2)),"")</f>
        <v>0</v>
      </c>
      <c r="T38" s="92">
        <f ca="1">IF(T$4&lt;&gt;"",IF(SUMPRODUCT((T$4&gt;=Leave[depart])*(T$4&lt;Leave[retour])*($A36=Leave[Agents])),0,nbHeures($A36,T$4,2)),"")</f>
        <v>0</v>
      </c>
      <c r="U38" s="92">
        <f ca="1">IF(U$4&lt;&gt;"",IF(SUMPRODUCT((U$4&gt;=Leave[depart])*(U$4&lt;Leave[retour])*($A36=Leave[Agents])),0,nbHeures($A36,U$4,2)),"")</f>
        <v>0</v>
      </c>
      <c r="V38" s="92">
        <f ca="1">IF(V$4&lt;&gt;"",IF(SUMPRODUCT((V$4&gt;=Leave[depart])*(V$4&lt;Leave[retour])*($A36=Leave[Agents])),0,nbHeures($A36,V$4,2)),"")</f>
        <v>0</v>
      </c>
      <c r="W38" s="92">
        <f ca="1">IF(W$4&lt;&gt;"",IF(SUMPRODUCT((W$4&gt;=Leave[depart])*(W$4&lt;Leave[retour])*($A36=Leave[Agents])),0,nbHeures($A36,W$4,2)),"")</f>
        <v>0</v>
      </c>
      <c r="X38" s="92">
        <f ca="1">IF(X$4&lt;&gt;"",IF(SUMPRODUCT((X$4&gt;=Leave[depart])*(X$4&lt;Leave[retour])*($A36=Leave[Agents])),0,nbHeures($A36,X$4,2)),"")</f>
        <v>0</v>
      </c>
      <c r="Y38" s="92">
        <f ca="1">IF(Y$4&lt;&gt;"",IF(SUMPRODUCT((Y$4&gt;=Leave[depart])*(Y$4&lt;Leave[retour])*($A36=Leave[Agents])),0,nbHeures($A36,Y$4,2)),"")</f>
        <v>0</v>
      </c>
      <c r="Z38" s="92">
        <f ca="1">IF(Z$4&lt;&gt;"",IF(SUMPRODUCT((Z$4&gt;=Leave[depart])*(Z$4&lt;Leave[retour])*($A36=Leave[Agents])),0,nbHeures($A36,Z$4,2)),"")</f>
        <v>0</v>
      </c>
      <c r="AA38" s="92">
        <f ca="1">IF(AA$4&lt;&gt;"",IF(SUMPRODUCT((AA$4&gt;=Leave[depart])*(AA$4&lt;Leave[retour])*($A36=Leave[Agents])),0,nbHeures($A36,AA$4,2)),"")</f>
        <v>0</v>
      </c>
      <c r="AB38" s="92">
        <f ca="1">IF(AB$4&lt;&gt;"",IF(SUMPRODUCT((AB$4&gt;=Leave[depart])*(AB$4&lt;Leave[retour])*($A36=Leave[Agents])),0,nbHeures($A36,AB$4,2)),"")</f>
        <v>0</v>
      </c>
      <c r="AC38" s="92">
        <f ca="1">IF(AC$4&lt;&gt;"",IF(SUMPRODUCT((AC$4&gt;=Leave[depart])*(AC$4&lt;Leave[retour])*($A36=Leave[Agents])),0,nbHeures($A36,AC$4,2)),"")</f>
        <v>0</v>
      </c>
      <c r="AD38" s="92">
        <f ca="1">IF(AD$4&lt;&gt;"",IF(SUMPRODUCT((AD$4&gt;=Leave[depart])*(AD$4&lt;Leave[retour])*($A36=Leave[Agents])),0,nbHeures($A36,AD$4,2)),"")</f>
        <v>0</v>
      </c>
      <c r="AE38" s="92">
        <f ca="1">IF(AE$4&lt;&gt;"",IF(SUMPRODUCT((AE$4&gt;=Leave[depart])*(AE$4&lt;Leave[retour])*($A36=Leave[Agents])),0,nbHeures($A36,AE$4,2)),"")</f>
        <v>0</v>
      </c>
      <c r="AF38" s="92">
        <f ca="1">IF(AF$4&lt;&gt;"",IF(SUMPRODUCT((AF$4&gt;=Leave[depart])*(AF$4&lt;Leave[retour])*($A36=Leave[Agents])),0,nbHeures($A36,AF$4,2)),"")</f>
        <v>0</v>
      </c>
      <c r="AG38" s="92">
        <f ca="1">IF(AG$4&lt;&gt;"",IF(SUMPRODUCT((AG$4&gt;=Leave[depart])*(AG$4&lt;Leave[retour])*($A36=Leave[Agents])),0,nbHeures($A36,AG$4,2)),"")</f>
        <v>0</v>
      </c>
      <c r="AH38" s="104">
        <f t="shared" ref="AH38:AH40" ca="1" si="6">SUM(C38:AG38)</f>
        <v>0</v>
      </c>
      <c r="AI38" s="104">
        <f ca="1">AH38</f>
        <v>0</v>
      </c>
      <c r="AJ38" s="117"/>
    </row>
    <row r="39" spans="1:36" x14ac:dyDescent="0.25">
      <c r="A39" s="88" t="s">
        <v>33</v>
      </c>
      <c r="B39" s="89"/>
      <c r="C39" s="118">
        <f ca="1">IF(ISERROR(MATCH(C$4,Days_off[#Data],0)),0,C37)</f>
        <v>0</v>
      </c>
      <c r="D39" s="93">
        <f>IF(ISERROR(MATCH(D$4,Days_off[#Data],0)),0,D37)</f>
        <v>0</v>
      </c>
      <c r="E39" s="93">
        <f>IF(ISERROR(MATCH(E$4,Days_off[#Data],0)),0,E37)</f>
        <v>0</v>
      </c>
      <c r="F39" s="93">
        <f>IF(ISERROR(MATCH(F$4,Days_off[#Data],0)),0,F37)</f>
        <v>0</v>
      </c>
      <c r="G39" s="93">
        <f>IF(ISERROR(MATCH(G$4,Days_off[#Data],0)),0,G37)</f>
        <v>0</v>
      </c>
      <c r="H39" s="93">
        <f>IF(ISERROR(MATCH(H$4,Days_off[#Data],0)),0,H37)</f>
        <v>0</v>
      </c>
      <c r="I39" s="93">
        <f>IF(ISERROR(MATCH(I$4,Days_off[#Data],0)),0,I37)</f>
        <v>0</v>
      </c>
      <c r="J39" s="93">
        <f>IF(ISERROR(MATCH(J$4,Days_off[#Data],0)),0,J37)</f>
        <v>0</v>
      </c>
      <c r="K39" s="93">
        <f>IF(ISERROR(MATCH(K$4,Days_off[#Data],0)),0,K37)</f>
        <v>0</v>
      </c>
      <c r="L39" s="93">
        <f>IF(ISERROR(MATCH(L$4,Days_off[#Data],0)),0,L37)</f>
        <v>0</v>
      </c>
      <c r="M39" s="93">
        <f>IF(ISERROR(MATCH(M$4,Days_off[#Data],0)),0,M37)</f>
        <v>0</v>
      </c>
      <c r="N39" s="93">
        <f>IF(ISERROR(MATCH(N$4,Days_off[#Data],0)),0,N37)</f>
        <v>0</v>
      </c>
      <c r="O39" s="93">
        <f>IF(ISERROR(MATCH(O$4,Days_off[#Data],0)),0,O37)</f>
        <v>0</v>
      </c>
      <c r="P39" s="93">
        <f>IF(ISERROR(MATCH(P$4,Days_off[#Data],0)),0,P37)</f>
        <v>0</v>
      </c>
      <c r="Q39" s="93">
        <f>IF(ISERROR(MATCH(Q$4,Days_off[#Data],0)),0,Q37)</f>
        <v>0</v>
      </c>
      <c r="R39" s="93">
        <f>IF(ISERROR(MATCH(R$4,Days_off[#Data],0)),0,R37)</f>
        <v>0</v>
      </c>
      <c r="S39" s="93">
        <f>IF(ISERROR(MATCH(S$4,Days_off[#Data],0)),0,S37)</f>
        <v>0</v>
      </c>
      <c r="T39" s="93">
        <f>IF(ISERROR(MATCH(T$4,Days_off[#Data],0)),0,T37)</f>
        <v>0</v>
      </c>
      <c r="U39" s="93">
        <f>IF(ISERROR(MATCH(U$4,Days_off[#Data],0)),0,U37)</f>
        <v>0</v>
      </c>
      <c r="V39" s="93">
        <f ca="1">IF(ISERROR(MATCH(V$4,Days_off[#Data],0)),0,V37)</f>
        <v>0</v>
      </c>
      <c r="W39" s="93">
        <f>IF(ISERROR(MATCH(W$4,Days_off[#Data],0)),0,W37)</f>
        <v>0</v>
      </c>
      <c r="X39" s="93">
        <f>IF(ISERROR(MATCH(X$4,Days_off[#Data],0)),0,X37)</f>
        <v>0</v>
      </c>
      <c r="Y39" s="93">
        <f>IF(ISERROR(MATCH(Y$4,Days_off[#Data],0)),0,Y37)</f>
        <v>0</v>
      </c>
      <c r="Z39" s="93">
        <f>IF(ISERROR(MATCH(Z$4,Days_off[#Data],0)),0,Z37)</f>
        <v>0</v>
      </c>
      <c r="AA39" s="93">
        <f>IF(ISERROR(MATCH(AA$4,Days_off[#Data],0)),0,AA37)</f>
        <v>0</v>
      </c>
      <c r="AB39" s="93">
        <f>IF(ISERROR(MATCH(AB$4,Days_off[#Data],0)),0,AB37)</f>
        <v>0</v>
      </c>
      <c r="AC39" s="93">
        <f>IF(ISERROR(MATCH(AC$4,Days_off[#Data],0)),0,AC37)</f>
        <v>0</v>
      </c>
      <c r="AD39" s="93">
        <f>IF(ISERROR(MATCH(AD$4,Days_off[#Data],0)),0,AD37)</f>
        <v>0</v>
      </c>
      <c r="AE39" s="93">
        <f>IF(ISERROR(MATCH(AE$4,Days_off[#Data],0)),0,AE37)</f>
        <v>0</v>
      </c>
      <c r="AF39" s="93">
        <f>IF(ISERROR(MATCH(AF$4,Days_off[#Data],0)),0,AF37)</f>
        <v>0</v>
      </c>
      <c r="AG39" s="93">
        <f>IF(ISERROR(MATCH(AG$4,Days_off[#Data],0)),0,AG37)</f>
        <v>0</v>
      </c>
      <c r="AH39" s="103">
        <f t="shared" ca="1" si="6"/>
        <v>0</v>
      </c>
      <c r="AI39" s="103"/>
      <c r="AJ39" s="119">
        <f ca="1">AH39</f>
        <v>0</v>
      </c>
    </row>
    <row r="40" spans="1:36" x14ac:dyDescent="0.25">
      <c r="A40" s="90" t="s">
        <v>34</v>
      </c>
      <c r="B40" s="91"/>
      <c r="C40" s="120">
        <f ca="1">IF(ISERROR(MATCH(C$4,Days_off[#Data],0)),0,C38)</f>
        <v>0</v>
      </c>
      <c r="D40" s="94">
        <f>IF(ISERROR(MATCH(D$4,Days_off[#Data],0)),0,D38)</f>
        <v>0</v>
      </c>
      <c r="E40" s="94">
        <f>IF(ISERROR(MATCH(E$4,Days_off[#Data],0)),0,E38)</f>
        <v>0</v>
      </c>
      <c r="F40" s="94">
        <f>IF(ISERROR(MATCH(F$4,Days_off[#Data],0)),0,F38)</f>
        <v>0</v>
      </c>
      <c r="G40" s="94">
        <f>IF(ISERROR(MATCH(G$4,Days_off[#Data],0)),0,G38)</f>
        <v>0</v>
      </c>
      <c r="H40" s="94">
        <f>IF(ISERROR(MATCH(H$4,Days_off[#Data],0)),0,H38)</f>
        <v>0</v>
      </c>
      <c r="I40" s="94">
        <f>IF(ISERROR(MATCH(I$4,Days_off[#Data],0)),0,I38)</f>
        <v>0</v>
      </c>
      <c r="J40" s="94">
        <f>IF(ISERROR(MATCH(J$4,Days_off[#Data],0)),0,J38)</f>
        <v>0</v>
      </c>
      <c r="K40" s="94">
        <f>IF(ISERROR(MATCH(K$4,Days_off[#Data],0)),0,K38)</f>
        <v>0</v>
      </c>
      <c r="L40" s="94">
        <f>IF(ISERROR(MATCH(L$4,Days_off[#Data],0)),0,L38)</f>
        <v>0</v>
      </c>
      <c r="M40" s="94">
        <f>IF(ISERROR(MATCH(M$4,Days_off[#Data],0)),0,M38)</f>
        <v>0</v>
      </c>
      <c r="N40" s="94">
        <f>IF(ISERROR(MATCH(N$4,Days_off[#Data],0)),0,N38)</f>
        <v>0</v>
      </c>
      <c r="O40" s="94">
        <f>IF(ISERROR(MATCH(O$4,Days_off[#Data],0)),0,O38)</f>
        <v>0</v>
      </c>
      <c r="P40" s="94">
        <f>IF(ISERROR(MATCH(P$4,Days_off[#Data],0)),0,P38)</f>
        <v>0</v>
      </c>
      <c r="Q40" s="94">
        <f>IF(ISERROR(MATCH(Q$4,Days_off[#Data],0)),0,Q38)</f>
        <v>0</v>
      </c>
      <c r="R40" s="94">
        <f>IF(ISERROR(MATCH(R$4,Days_off[#Data],0)),0,R38)</f>
        <v>0</v>
      </c>
      <c r="S40" s="94">
        <f>IF(ISERROR(MATCH(S$4,Days_off[#Data],0)),0,S38)</f>
        <v>0</v>
      </c>
      <c r="T40" s="94">
        <f>IF(ISERROR(MATCH(T$4,Days_off[#Data],0)),0,T38)</f>
        <v>0</v>
      </c>
      <c r="U40" s="94">
        <f>IF(ISERROR(MATCH(U$4,Days_off[#Data],0)),0,U38)</f>
        <v>0</v>
      </c>
      <c r="V40" s="94">
        <f ca="1">IF(ISERROR(MATCH(V$4,Days_off[#Data],0)),0,V38)</f>
        <v>0</v>
      </c>
      <c r="W40" s="94">
        <f>IF(ISERROR(MATCH(W$4,Days_off[#Data],0)),0,W38)</f>
        <v>0</v>
      </c>
      <c r="X40" s="94">
        <f>IF(ISERROR(MATCH(X$4,Days_off[#Data],0)),0,X38)</f>
        <v>0</v>
      </c>
      <c r="Y40" s="94">
        <f>IF(ISERROR(MATCH(Y$4,Days_off[#Data],0)),0,Y38)</f>
        <v>0</v>
      </c>
      <c r="Z40" s="94">
        <f>IF(ISERROR(MATCH(Z$4,Days_off[#Data],0)),0,Z38)</f>
        <v>0</v>
      </c>
      <c r="AA40" s="94">
        <f>IF(ISERROR(MATCH(AA$4,Days_off[#Data],0)),0,AA38)</f>
        <v>0</v>
      </c>
      <c r="AB40" s="94">
        <f>IF(ISERROR(MATCH(AB$4,Days_off[#Data],0)),0,AB38)</f>
        <v>0</v>
      </c>
      <c r="AC40" s="94">
        <f>IF(ISERROR(MATCH(AC$4,Days_off[#Data],0)),0,AC38)</f>
        <v>0</v>
      </c>
      <c r="AD40" s="94">
        <f>IF(ISERROR(MATCH(AD$4,Days_off[#Data],0)),0,AD38)</f>
        <v>0</v>
      </c>
      <c r="AE40" s="94">
        <f>IF(ISERROR(MATCH(AE$4,Days_off[#Data],0)),0,AE38)</f>
        <v>0</v>
      </c>
      <c r="AF40" s="94">
        <f>IF(ISERROR(MATCH(AF$4,Days_off[#Data],0)),0,AF38)</f>
        <v>0</v>
      </c>
      <c r="AG40" s="94">
        <f>IF(ISERROR(MATCH(AG$4,Days_off[#Data],0)),0,AG38)</f>
        <v>0</v>
      </c>
      <c r="AH40" s="104">
        <f t="shared" ca="1" si="6"/>
        <v>0</v>
      </c>
      <c r="AI40" s="104">
        <f ca="1">AH40</f>
        <v>0</v>
      </c>
      <c r="AJ40" s="117"/>
    </row>
    <row r="41" spans="1:36" ht="15.75" thickBot="1" x14ac:dyDescent="0.3">
      <c r="A41" s="88" t="s">
        <v>36</v>
      </c>
      <c r="B41" s="89"/>
      <c r="C41" s="121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3"/>
      <c r="AI41" s="123"/>
      <c r="AJ41" s="124"/>
    </row>
    <row r="42" spans="1:36" x14ac:dyDescent="0.25">
      <c r="AH42" s="95"/>
    </row>
    <row r="43" spans="1:36" ht="15.75" thickBot="1" x14ac:dyDescent="0.3">
      <c r="A43" s="86" t="s">
        <v>67</v>
      </c>
      <c r="B43" s="87"/>
      <c r="C43" s="105"/>
      <c r="D43" s="106"/>
      <c r="E43" s="106"/>
      <c r="F43" s="107"/>
      <c r="G43" s="106"/>
      <c r="H43" s="105"/>
      <c r="I43" s="105"/>
      <c r="J43" s="105"/>
      <c r="K43" s="108"/>
      <c r="L43" s="105"/>
      <c r="M43" s="105"/>
      <c r="N43" s="109"/>
      <c r="O43" s="105"/>
      <c r="P43" s="105"/>
      <c r="Q43" s="105"/>
      <c r="R43" s="105"/>
      <c r="S43" s="105"/>
      <c r="T43" s="109"/>
      <c r="U43" s="109"/>
      <c r="V43" s="105"/>
      <c r="W43" s="105"/>
      <c r="X43" s="105"/>
      <c r="Y43" s="105"/>
      <c r="Z43" s="105"/>
      <c r="AA43" s="109"/>
      <c r="AB43" s="105"/>
      <c r="AC43" s="105"/>
      <c r="AD43" s="105"/>
      <c r="AE43" s="105"/>
      <c r="AF43" s="106"/>
      <c r="AG43" s="105"/>
      <c r="AH43" s="110"/>
      <c r="AI43" s="110"/>
      <c r="AJ43" s="111"/>
    </row>
    <row r="44" spans="1:36" x14ac:dyDescent="0.25">
      <c r="A44" s="88" t="s">
        <v>31</v>
      </c>
      <c r="B44" s="89"/>
      <c r="C44" s="112">
        <f ca="1">IF(C$4&lt;&gt;"",IF(SUMPRODUCT((C$4&gt;=Leave[depart])*(C$4&lt;Leave[retour])*($A43=Leave[Agents])),0,nbHeures($A43,C$4,1)),"")</f>
        <v>0</v>
      </c>
      <c r="D44" s="113">
        <f ca="1">IF(D$4&lt;&gt;"",IF(SUMPRODUCT((D$4&gt;=Leave[depart])*(D$4&lt;Leave[retour])*($A43=Leave[Agents])),0,nbHeures($A43,D$4,1)),"")</f>
        <v>0</v>
      </c>
      <c r="E44" s="113">
        <f ca="1">IF(E$4&lt;&gt;"",IF(SUMPRODUCT((E$4&gt;=Leave[depart])*(E$4&lt;Leave[retour])*($A43=Leave[Agents])),0,nbHeures($A43,E$4,1)),"")</f>
        <v>0</v>
      </c>
      <c r="F44" s="113">
        <f ca="1">IF(F$4&lt;&gt;"",IF(SUMPRODUCT((F$4&gt;=Leave[depart])*(F$4&lt;Leave[retour])*($A43=Leave[Agents])),0,nbHeures($A43,F$4,1)),"")</f>
        <v>0</v>
      </c>
      <c r="G44" s="113">
        <f ca="1">IF(G$4&lt;&gt;"",IF(SUMPRODUCT((G$4&gt;=Leave[depart])*(G$4&lt;Leave[retour])*($A43=Leave[Agents])),0,nbHeures($A43,G$4,1)),"")</f>
        <v>0</v>
      </c>
      <c r="H44" s="113">
        <f ca="1">IF(H$4&lt;&gt;"",IF(SUMPRODUCT((H$4&gt;=Leave[depart])*(H$4&lt;Leave[retour])*($A43=Leave[Agents])),0,nbHeures($A43,H$4,1)),"")</f>
        <v>0</v>
      </c>
      <c r="I44" s="113">
        <f ca="1">IF(I$4&lt;&gt;"",IF(SUMPRODUCT((I$4&gt;=Leave[depart])*(I$4&lt;Leave[retour])*($A43=Leave[Agents])),0,nbHeures($A43,I$4,1)),"")</f>
        <v>0</v>
      </c>
      <c r="J44" s="113">
        <f ca="1">IF(J$4&lt;&gt;"",IF(SUMPRODUCT((J$4&gt;=Leave[depart])*(J$4&lt;Leave[retour])*($A43=Leave[Agents])),0,nbHeures($A43,J$4,1)),"")</f>
        <v>0</v>
      </c>
      <c r="K44" s="113">
        <f ca="1">IF(K$4&lt;&gt;"",IF(SUMPRODUCT((K$4&gt;=Leave[depart])*(K$4&lt;Leave[retour])*($A43=Leave[Agents])),0,nbHeures($A43,K$4,1)),"")</f>
        <v>0</v>
      </c>
      <c r="L44" s="113">
        <f ca="1">IF(L$4&lt;&gt;"",IF(SUMPRODUCT((L$4&gt;=Leave[depart])*(L$4&lt;Leave[retour])*($A43=Leave[Agents])),0,nbHeures($A43,L$4,1)),"")</f>
        <v>0</v>
      </c>
      <c r="M44" s="113">
        <f ca="1">IF(M$4&lt;&gt;"",IF(SUMPRODUCT((M$4&gt;=Leave[depart])*(M$4&lt;Leave[retour])*($A43=Leave[Agents])),0,nbHeures($A43,M$4,1)),"")</f>
        <v>0</v>
      </c>
      <c r="N44" s="113">
        <f ca="1">IF(N$4&lt;&gt;"",IF(SUMPRODUCT((N$4&gt;=Leave[depart])*(N$4&lt;Leave[retour])*($A43=Leave[Agents])),0,nbHeures($A43,N$4,1)),"")</f>
        <v>0</v>
      </c>
      <c r="O44" s="113">
        <f ca="1">IF(O$4&lt;&gt;"",IF(SUMPRODUCT((O$4&gt;=Leave[depart])*(O$4&lt;Leave[retour])*($A43=Leave[Agents])),0,nbHeures($A43,O$4,1)),"")</f>
        <v>0</v>
      </c>
      <c r="P44" s="113">
        <f ca="1">IF(P$4&lt;&gt;"",IF(SUMPRODUCT((P$4&gt;=Leave[depart])*(P$4&lt;Leave[retour])*($A43=Leave[Agents])),0,nbHeures($A43,P$4,1)),"")</f>
        <v>0</v>
      </c>
      <c r="Q44" s="113">
        <f ca="1">IF(Q$4&lt;&gt;"",IF(SUMPRODUCT((Q$4&gt;=Leave[depart])*(Q$4&lt;Leave[retour])*($A43=Leave[Agents])),0,nbHeures($A43,Q$4,1)),"")</f>
        <v>0</v>
      </c>
      <c r="R44" s="113">
        <f ca="1">IF(R$4&lt;&gt;"",IF(SUMPRODUCT((R$4&gt;=Leave[depart])*(R$4&lt;Leave[retour])*($A43=Leave[Agents])),0,nbHeures($A43,R$4,1)),"")</f>
        <v>0</v>
      </c>
      <c r="S44" s="113">
        <f ca="1">IF(S$4&lt;&gt;"",IF(SUMPRODUCT((S$4&gt;=Leave[depart])*(S$4&lt;Leave[retour])*($A43=Leave[Agents])),0,nbHeures($A43,S$4,1)),"")</f>
        <v>0</v>
      </c>
      <c r="T44" s="113">
        <f ca="1">IF(T$4&lt;&gt;"",IF(SUMPRODUCT((T$4&gt;=Leave[depart])*(T$4&lt;Leave[retour])*($A43=Leave[Agents])),0,nbHeures($A43,T$4,1)),"")</f>
        <v>0</v>
      </c>
      <c r="U44" s="113">
        <f ca="1">IF(U$4&lt;&gt;"",IF(SUMPRODUCT((U$4&gt;=Leave[depart])*(U$4&lt;Leave[retour])*($A43=Leave[Agents])),0,nbHeures($A43,U$4,1)),"")</f>
        <v>0</v>
      </c>
      <c r="V44" s="113">
        <f ca="1">IF(V$4&lt;&gt;"",IF(SUMPRODUCT((V$4&gt;=Leave[depart])*(V$4&lt;Leave[retour])*($A43=Leave[Agents])),0,nbHeures($A43,V$4,1)),"")</f>
        <v>0</v>
      </c>
      <c r="W44" s="113">
        <f ca="1">IF(W$4&lt;&gt;"",IF(SUMPRODUCT((W$4&gt;=Leave[depart])*(W$4&lt;Leave[retour])*($A43=Leave[Agents])),0,nbHeures($A43,W$4,1)),"")</f>
        <v>0</v>
      </c>
      <c r="X44" s="113">
        <f ca="1">IF(X$4&lt;&gt;"",IF(SUMPRODUCT((X$4&gt;=Leave[depart])*(X$4&lt;Leave[retour])*($A43=Leave[Agents])),0,nbHeures($A43,X$4,1)),"")</f>
        <v>0</v>
      </c>
      <c r="Y44" s="113">
        <f ca="1">IF(Y$4&lt;&gt;"",IF(SUMPRODUCT((Y$4&gt;=Leave[depart])*(Y$4&lt;Leave[retour])*($A43=Leave[Agents])),0,nbHeures($A43,Y$4,1)),"")</f>
        <v>0</v>
      </c>
      <c r="Z44" s="113">
        <f ca="1">IF(Z$4&lt;&gt;"",IF(SUMPRODUCT((Z$4&gt;=Leave[depart])*(Z$4&lt;Leave[retour])*($A43=Leave[Agents])),0,nbHeures($A43,Z$4,1)),"")</f>
        <v>0</v>
      </c>
      <c r="AA44" s="113">
        <f ca="1">IF(AA$4&lt;&gt;"",IF(SUMPRODUCT((AA$4&gt;=Leave[depart])*(AA$4&lt;Leave[retour])*($A43=Leave[Agents])),0,nbHeures($A43,AA$4,1)),"")</f>
        <v>0</v>
      </c>
      <c r="AB44" s="113">
        <f ca="1">IF(AB$4&lt;&gt;"",IF(SUMPRODUCT((AB$4&gt;=Leave[depart])*(AB$4&lt;Leave[retour])*($A43=Leave[Agents])),0,nbHeures($A43,AB$4,1)),"")</f>
        <v>0</v>
      </c>
      <c r="AC44" s="113">
        <f ca="1">IF(AC$4&lt;&gt;"",IF(SUMPRODUCT((AC$4&gt;=Leave[depart])*(AC$4&lt;Leave[retour])*($A43=Leave[Agents])),0,nbHeures($A43,AC$4,1)),"")</f>
        <v>0</v>
      </c>
      <c r="AD44" s="113">
        <f ca="1">IF(AD$4&lt;&gt;"",IF(SUMPRODUCT((AD$4&gt;=Leave[depart])*(AD$4&lt;Leave[retour])*($A43=Leave[Agents])),0,nbHeures($A43,AD$4,1)),"")</f>
        <v>0</v>
      </c>
      <c r="AE44" s="113">
        <f ca="1">IF(AE$4&lt;&gt;"",IF(SUMPRODUCT((AE$4&gt;=Leave[depart])*(AE$4&lt;Leave[retour])*($A43=Leave[Agents])),0,nbHeures($A43,AE$4,1)),"")</f>
        <v>0</v>
      </c>
      <c r="AF44" s="113">
        <f ca="1">IF(AF$4&lt;&gt;"",IF(SUMPRODUCT((AF$4&gt;=Leave[depart])*(AF$4&lt;Leave[retour])*($A43=Leave[Agents])),0,nbHeures($A43,AF$4,1)),"")</f>
        <v>0</v>
      </c>
      <c r="AG44" s="113">
        <f ca="1">IF(AG$4&lt;&gt;"",IF(SUMPRODUCT((AG$4&gt;=Leave[depart])*(AG$4&lt;Leave[retour])*($A43=Leave[Agents])),0,nbHeures($A43,AG$4,1)),"")</f>
        <v>0</v>
      </c>
      <c r="AH44" s="114">
        <f ca="1">SUM(C44:AG44)</f>
        <v>0</v>
      </c>
      <c r="AI44" s="114"/>
      <c r="AJ44" s="115"/>
    </row>
    <row r="45" spans="1:36" x14ac:dyDescent="0.25">
      <c r="A45" s="90" t="s">
        <v>32</v>
      </c>
      <c r="B45" s="91"/>
      <c r="C45" s="116">
        <f ca="1">IF(C$4&lt;&gt;"",IF(SUMPRODUCT((C$4&gt;=Leave[depart])*(C$4&lt;Leave[retour])*($A43=Leave[Agents])),0,nbHeures($A43,C$4,2)),"")</f>
        <v>0</v>
      </c>
      <c r="D45" s="92">
        <f ca="1">IF(D$4&lt;&gt;"",IF(SUMPRODUCT((D$4&gt;=Leave[depart])*(D$4&lt;Leave[retour])*($A43=Leave[Agents])),0,nbHeures($A43,D$4,2)),"")</f>
        <v>0</v>
      </c>
      <c r="E45" s="92">
        <f ca="1">IF(E$4&lt;&gt;"",IF(SUMPRODUCT((E$4&gt;=Leave[depart])*(E$4&lt;Leave[retour])*($A43=Leave[Agents])),0,nbHeures($A43,E$4,2)),"")</f>
        <v>0</v>
      </c>
      <c r="F45" s="92">
        <f ca="1">IF(F$4&lt;&gt;"",IF(SUMPRODUCT((F$4&gt;=Leave[depart])*(F$4&lt;Leave[retour])*($A43=Leave[Agents])),0,nbHeures($A43,F$4,2)),"")</f>
        <v>0</v>
      </c>
      <c r="G45" s="92">
        <f ca="1">IF(G$4&lt;&gt;"",IF(SUMPRODUCT((G$4&gt;=Leave[depart])*(G$4&lt;Leave[retour])*($A43=Leave[Agents])),0,nbHeures($A43,G$4,2)),"")</f>
        <v>0</v>
      </c>
      <c r="H45" s="92">
        <f ca="1">IF(H$4&lt;&gt;"",IF(SUMPRODUCT((H$4&gt;=Leave[depart])*(H$4&lt;Leave[retour])*($A43=Leave[Agents])),0,nbHeures($A43,H$4,2)),"")</f>
        <v>0</v>
      </c>
      <c r="I45" s="92">
        <f ca="1">IF(I$4&lt;&gt;"",IF(SUMPRODUCT((I$4&gt;=Leave[depart])*(I$4&lt;Leave[retour])*($A43=Leave[Agents])),0,nbHeures($A43,I$4,2)),"")</f>
        <v>0</v>
      </c>
      <c r="J45" s="92">
        <f ca="1">IF(J$4&lt;&gt;"",IF(SUMPRODUCT((J$4&gt;=Leave[depart])*(J$4&lt;Leave[retour])*($A43=Leave[Agents])),0,nbHeures($A43,J$4,2)),"")</f>
        <v>0</v>
      </c>
      <c r="K45" s="92">
        <f ca="1">IF(K$4&lt;&gt;"",IF(SUMPRODUCT((K$4&gt;=Leave[depart])*(K$4&lt;Leave[retour])*($A43=Leave[Agents])),0,nbHeures($A43,K$4,2)),"")</f>
        <v>0</v>
      </c>
      <c r="L45" s="92">
        <f ca="1">IF(L$4&lt;&gt;"",IF(SUMPRODUCT((L$4&gt;=Leave[depart])*(L$4&lt;Leave[retour])*($A43=Leave[Agents])),0,nbHeures($A43,L$4,2)),"")</f>
        <v>0</v>
      </c>
      <c r="M45" s="92">
        <f ca="1">IF(M$4&lt;&gt;"",IF(SUMPRODUCT((M$4&gt;=Leave[depart])*(M$4&lt;Leave[retour])*($A43=Leave[Agents])),0,nbHeures($A43,M$4,2)),"")</f>
        <v>0</v>
      </c>
      <c r="N45" s="92">
        <f ca="1">IF(N$4&lt;&gt;"",IF(SUMPRODUCT((N$4&gt;=Leave[depart])*(N$4&lt;Leave[retour])*($A43=Leave[Agents])),0,nbHeures($A43,N$4,2)),"")</f>
        <v>0</v>
      </c>
      <c r="O45" s="92">
        <f ca="1">IF(O$4&lt;&gt;"",IF(SUMPRODUCT((O$4&gt;=Leave[depart])*(O$4&lt;Leave[retour])*($A43=Leave[Agents])),0,nbHeures($A43,O$4,2)),"")</f>
        <v>0</v>
      </c>
      <c r="P45" s="92">
        <f ca="1">IF(P$4&lt;&gt;"",IF(SUMPRODUCT((P$4&gt;=Leave[depart])*(P$4&lt;Leave[retour])*($A43=Leave[Agents])),0,nbHeures($A43,P$4,2)),"")</f>
        <v>0</v>
      </c>
      <c r="Q45" s="92">
        <f ca="1">IF(Q$4&lt;&gt;"",IF(SUMPRODUCT((Q$4&gt;=Leave[depart])*(Q$4&lt;Leave[retour])*($A43=Leave[Agents])),0,nbHeures($A43,Q$4,2)),"")</f>
        <v>0</v>
      </c>
      <c r="R45" s="92">
        <f ca="1">IF(R$4&lt;&gt;"",IF(SUMPRODUCT((R$4&gt;=Leave[depart])*(R$4&lt;Leave[retour])*($A43=Leave[Agents])),0,nbHeures($A43,R$4,2)),"")</f>
        <v>0</v>
      </c>
      <c r="S45" s="92">
        <f ca="1">IF(S$4&lt;&gt;"",IF(SUMPRODUCT((S$4&gt;=Leave[depart])*(S$4&lt;Leave[retour])*($A43=Leave[Agents])),0,nbHeures($A43,S$4,2)),"")</f>
        <v>0</v>
      </c>
      <c r="T45" s="92">
        <f ca="1">IF(T$4&lt;&gt;"",IF(SUMPRODUCT((T$4&gt;=Leave[depart])*(T$4&lt;Leave[retour])*($A43=Leave[Agents])),0,nbHeures($A43,T$4,2)),"")</f>
        <v>0</v>
      </c>
      <c r="U45" s="92">
        <f ca="1">IF(U$4&lt;&gt;"",IF(SUMPRODUCT((U$4&gt;=Leave[depart])*(U$4&lt;Leave[retour])*($A43=Leave[Agents])),0,nbHeures($A43,U$4,2)),"")</f>
        <v>0</v>
      </c>
      <c r="V45" s="92">
        <f ca="1">IF(V$4&lt;&gt;"",IF(SUMPRODUCT((V$4&gt;=Leave[depart])*(V$4&lt;Leave[retour])*($A43=Leave[Agents])),0,nbHeures($A43,V$4,2)),"")</f>
        <v>0</v>
      </c>
      <c r="W45" s="92">
        <f ca="1">IF(W$4&lt;&gt;"",IF(SUMPRODUCT((W$4&gt;=Leave[depart])*(W$4&lt;Leave[retour])*($A43=Leave[Agents])),0,nbHeures($A43,W$4,2)),"")</f>
        <v>0</v>
      </c>
      <c r="X45" s="92">
        <f ca="1">IF(X$4&lt;&gt;"",IF(SUMPRODUCT((X$4&gt;=Leave[depart])*(X$4&lt;Leave[retour])*($A43=Leave[Agents])),0,nbHeures($A43,X$4,2)),"")</f>
        <v>0</v>
      </c>
      <c r="Y45" s="92">
        <f ca="1">IF(Y$4&lt;&gt;"",IF(SUMPRODUCT((Y$4&gt;=Leave[depart])*(Y$4&lt;Leave[retour])*($A43=Leave[Agents])),0,nbHeures($A43,Y$4,2)),"")</f>
        <v>0</v>
      </c>
      <c r="Z45" s="92">
        <f ca="1">IF(Z$4&lt;&gt;"",IF(SUMPRODUCT((Z$4&gt;=Leave[depart])*(Z$4&lt;Leave[retour])*($A43=Leave[Agents])),0,nbHeures($A43,Z$4,2)),"")</f>
        <v>0</v>
      </c>
      <c r="AA45" s="92">
        <f ca="1">IF(AA$4&lt;&gt;"",IF(SUMPRODUCT((AA$4&gt;=Leave[depart])*(AA$4&lt;Leave[retour])*($A43=Leave[Agents])),0,nbHeures($A43,AA$4,2)),"")</f>
        <v>0</v>
      </c>
      <c r="AB45" s="92">
        <f ca="1">IF(AB$4&lt;&gt;"",IF(SUMPRODUCT((AB$4&gt;=Leave[depart])*(AB$4&lt;Leave[retour])*($A43=Leave[Agents])),0,nbHeures($A43,AB$4,2)),"")</f>
        <v>0</v>
      </c>
      <c r="AC45" s="92">
        <f ca="1">IF(AC$4&lt;&gt;"",IF(SUMPRODUCT((AC$4&gt;=Leave[depart])*(AC$4&lt;Leave[retour])*($A43=Leave[Agents])),0,nbHeures($A43,AC$4,2)),"")</f>
        <v>0</v>
      </c>
      <c r="AD45" s="92">
        <f ca="1">IF(AD$4&lt;&gt;"",IF(SUMPRODUCT((AD$4&gt;=Leave[depart])*(AD$4&lt;Leave[retour])*($A43=Leave[Agents])),0,nbHeures($A43,AD$4,2)),"")</f>
        <v>0</v>
      </c>
      <c r="AE45" s="92">
        <f ca="1">IF(AE$4&lt;&gt;"",IF(SUMPRODUCT((AE$4&gt;=Leave[depart])*(AE$4&lt;Leave[retour])*($A43=Leave[Agents])),0,nbHeures($A43,AE$4,2)),"")</f>
        <v>0</v>
      </c>
      <c r="AF45" s="92">
        <f ca="1">IF(AF$4&lt;&gt;"",IF(SUMPRODUCT((AF$4&gt;=Leave[depart])*(AF$4&lt;Leave[retour])*($A43=Leave[Agents])),0,nbHeures($A43,AF$4,2)),"")</f>
        <v>0</v>
      </c>
      <c r="AG45" s="92">
        <f ca="1">IF(AG$4&lt;&gt;"",IF(SUMPRODUCT((AG$4&gt;=Leave[depart])*(AG$4&lt;Leave[retour])*($A43=Leave[Agents])),0,nbHeures($A43,AG$4,2)),"")</f>
        <v>0</v>
      </c>
      <c r="AH45" s="104">
        <f t="shared" ref="AH45:AH47" ca="1" si="7">SUM(C45:AG45)</f>
        <v>0</v>
      </c>
      <c r="AI45" s="104">
        <f ca="1">AH45</f>
        <v>0</v>
      </c>
      <c r="AJ45" s="117"/>
    </row>
    <row r="46" spans="1:36" x14ac:dyDescent="0.25">
      <c r="A46" s="88" t="s">
        <v>33</v>
      </c>
      <c r="B46" s="89"/>
      <c r="C46" s="118">
        <f ca="1">IF(ISERROR(MATCH(C$4,Days_off[#Data],0)),0,C44)</f>
        <v>0</v>
      </c>
      <c r="D46" s="93">
        <f>IF(ISERROR(MATCH(D$4,Days_off[#Data],0)),0,D44)</f>
        <v>0</v>
      </c>
      <c r="E46" s="93">
        <f>IF(ISERROR(MATCH(E$4,Days_off[#Data],0)),0,E44)</f>
        <v>0</v>
      </c>
      <c r="F46" s="93">
        <f>IF(ISERROR(MATCH(F$4,Days_off[#Data],0)),0,F44)</f>
        <v>0</v>
      </c>
      <c r="G46" s="93">
        <f>IF(ISERROR(MATCH(G$4,Days_off[#Data],0)),0,G44)</f>
        <v>0</v>
      </c>
      <c r="H46" s="93">
        <f>IF(ISERROR(MATCH(H$4,Days_off[#Data],0)),0,H44)</f>
        <v>0</v>
      </c>
      <c r="I46" s="93">
        <f>IF(ISERROR(MATCH(I$4,Days_off[#Data],0)),0,I44)</f>
        <v>0</v>
      </c>
      <c r="J46" s="93">
        <f>IF(ISERROR(MATCH(J$4,Days_off[#Data],0)),0,J44)</f>
        <v>0</v>
      </c>
      <c r="K46" s="93">
        <f>IF(ISERROR(MATCH(K$4,Days_off[#Data],0)),0,K44)</f>
        <v>0</v>
      </c>
      <c r="L46" s="93">
        <f>IF(ISERROR(MATCH(L$4,Days_off[#Data],0)),0,L44)</f>
        <v>0</v>
      </c>
      <c r="M46" s="93">
        <f>IF(ISERROR(MATCH(M$4,Days_off[#Data],0)),0,M44)</f>
        <v>0</v>
      </c>
      <c r="N46" s="93">
        <f>IF(ISERROR(MATCH(N$4,Days_off[#Data],0)),0,N44)</f>
        <v>0</v>
      </c>
      <c r="O46" s="93">
        <f>IF(ISERROR(MATCH(O$4,Days_off[#Data],0)),0,O44)</f>
        <v>0</v>
      </c>
      <c r="P46" s="93">
        <f>IF(ISERROR(MATCH(P$4,Days_off[#Data],0)),0,P44)</f>
        <v>0</v>
      </c>
      <c r="Q46" s="93">
        <f>IF(ISERROR(MATCH(Q$4,Days_off[#Data],0)),0,Q44)</f>
        <v>0</v>
      </c>
      <c r="R46" s="93">
        <f>IF(ISERROR(MATCH(R$4,Days_off[#Data],0)),0,R44)</f>
        <v>0</v>
      </c>
      <c r="S46" s="93">
        <f>IF(ISERROR(MATCH(S$4,Days_off[#Data],0)),0,S44)</f>
        <v>0</v>
      </c>
      <c r="T46" s="93">
        <f>IF(ISERROR(MATCH(T$4,Days_off[#Data],0)),0,T44)</f>
        <v>0</v>
      </c>
      <c r="U46" s="93">
        <f>IF(ISERROR(MATCH(U$4,Days_off[#Data],0)),0,U44)</f>
        <v>0</v>
      </c>
      <c r="V46" s="93">
        <f ca="1">IF(ISERROR(MATCH(V$4,Days_off[#Data],0)),0,V44)</f>
        <v>0</v>
      </c>
      <c r="W46" s="93">
        <f>IF(ISERROR(MATCH(W$4,Days_off[#Data],0)),0,W44)</f>
        <v>0</v>
      </c>
      <c r="X46" s="93">
        <f>IF(ISERROR(MATCH(X$4,Days_off[#Data],0)),0,X44)</f>
        <v>0</v>
      </c>
      <c r="Y46" s="93">
        <f>IF(ISERROR(MATCH(Y$4,Days_off[#Data],0)),0,Y44)</f>
        <v>0</v>
      </c>
      <c r="Z46" s="93">
        <f>IF(ISERROR(MATCH(Z$4,Days_off[#Data],0)),0,Z44)</f>
        <v>0</v>
      </c>
      <c r="AA46" s="93">
        <f>IF(ISERROR(MATCH(AA$4,Days_off[#Data],0)),0,AA44)</f>
        <v>0</v>
      </c>
      <c r="AB46" s="93">
        <f>IF(ISERROR(MATCH(AB$4,Days_off[#Data],0)),0,AB44)</f>
        <v>0</v>
      </c>
      <c r="AC46" s="93">
        <f>IF(ISERROR(MATCH(AC$4,Days_off[#Data],0)),0,AC44)</f>
        <v>0</v>
      </c>
      <c r="AD46" s="93">
        <f>IF(ISERROR(MATCH(AD$4,Days_off[#Data],0)),0,AD44)</f>
        <v>0</v>
      </c>
      <c r="AE46" s="93">
        <f>IF(ISERROR(MATCH(AE$4,Days_off[#Data],0)),0,AE44)</f>
        <v>0</v>
      </c>
      <c r="AF46" s="93">
        <f>IF(ISERROR(MATCH(AF$4,Days_off[#Data],0)),0,AF44)</f>
        <v>0</v>
      </c>
      <c r="AG46" s="93">
        <f>IF(ISERROR(MATCH(AG$4,Days_off[#Data],0)),0,AG44)</f>
        <v>0</v>
      </c>
      <c r="AH46" s="103">
        <f t="shared" ca="1" si="7"/>
        <v>0</v>
      </c>
      <c r="AI46" s="103"/>
      <c r="AJ46" s="119">
        <f ca="1">AH46</f>
        <v>0</v>
      </c>
    </row>
    <row r="47" spans="1:36" x14ac:dyDescent="0.25">
      <c r="A47" s="90" t="s">
        <v>34</v>
      </c>
      <c r="B47" s="91"/>
      <c r="C47" s="120">
        <f ca="1">IF(ISERROR(MATCH(C$4,Days_off[#Data],0)),0,C45)</f>
        <v>0</v>
      </c>
      <c r="D47" s="94">
        <f>IF(ISERROR(MATCH(D$4,Days_off[#Data],0)),0,D45)</f>
        <v>0</v>
      </c>
      <c r="E47" s="94">
        <f>IF(ISERROR(MATCH(E$4,Days_off[#Data],0)),0,E45)</f>
        <v>0</v>
      </c>
      <c r="F47" s="94">
        <f>IF(ISERROR(MATCH(F$4,Days_off[#Data],0)),0,F45)</f>
        <v>0</v>
      </c>
      <c r="G47" s="94">
        <f>IF(ISERROR(MATCH(G$4,Days_off[#Data],0)),0,G45)</f>
        <v>0</v>
      </c>
      <c r="H47" s="94">
        <f>IF(ISERROR(MATCH(H$4,Days_off[#Data],0)),0,H45)</f>
        <v>0</v>
      </c>
      <c r="I47" s="94">
        <f>IF(ISERROR(MATCH(I$4,Days_off[#Data],0)),0,I45)</f>
        <v>0</v>
      </c>
      <c r="J47" s="94">
        <f>IF(ISERROR(MATCH(J$4,Days_off[#Data],0)),0,J45)</f>
        <v>0</v>
      </c>
      <c r="K47" s="94">
        <f>IF(ISERROR(MATCH(K$4,Days_off[#Data],0)),0,K45)</f>
        <v>0</v>
      </c>
      <c r="L47" s="94">
        <f>IF(ISERROR(MATCH(L$4,Days_off[#Data],0)),0,L45)</f>
        <v>0</v>
      </c>
      <c r="M47" s="94">
        <f>IF(ISERROR(MATCH(M$4,Days_off[#Data],0)),0,M45)</f>
        <v>0</v>
      </c>
      <c r="N47" s="94">
        <f>IF(ISERROR(MATCH(N$4,Days_off[#Data],0)),0,N45)</f>
        <v>0</v>
      </c>
      <c r="O47" s="94">
        <f>IF(ISERROR(MATCH(O$4,Days_off[#Data],0)),0,O45)</f>
        <v>0</v>
      </c>
      <c r="P47" s="94">
        <f>IF(ISERROR(MATCH(P$4,Days_off[#Data],0)),0,P45)</f>
        <v>0</v>
      </c>
      <c r="Q47" s="94">
        <f>IF(ISERROR(MATCH(Q$4,Days_off[#Data],0)),0,Q45)</f>
        <v>0</v>
      </c>
      <c r="R47" s="94">
        <f>IF(ISERROR(MATCH(R$4,Days_off[#Data],0)),0,R45)</f>
        <v>0</v>
      </c>
      <c r="S47" s="94">
        <f>IF(ISERROR(MATCH(S$4,Days_off[#Data],0)),0,S45)</f>
        <v>0</v>
      </c>
      <c r="T47" s="94">
        <f>IF(ISERROR(MATCH(T$4,Days_off[#Data],0)),0,T45)</f>
        <v>0</v>
      </c>
      <c r="U47" s="94">
        <f>IF(ISERROR(MATCH(U$4,Days_off[#Data],0)),0,U45)</f>
        <v>0</v>
      </c>
      <c r="V47" s="94">
        <f ca="1">IF(ISERROR(MATCH(V$4,Days_off[#Data],0)),0,V45)</f>
        <v>0</v>
      </c>
      <c r="W47" s="94">
        <f>IF(ISERROR(MATCH(W$4,Days_off[#Data],0)),0,W45)</f>
        <v>0</v>
      </c>
      <c r="X47" s="94">
        <f>IF(ISERROR(MATCH(X$4,Days_off[#Data],0)),0,X45)</f>
        <v>0</v>
      </c>
      <c r="Y47" s="94">
        <f>IF(ISERROR(MATCH(Y$4,Days_off[#Data],0)),0,Y45)</f>
        <v>0</v>
      </c>
      <c r="Z47" s="94">
        <f>IF(ISERROR(MATCH(Z$4,Days_off[#Data],0)),0,Z45)</f>
        <v>0</v>
      </c>
      <c r="AA47" s="94">
        <f>IF(ISERROR(MATCH(AA$4,Days_off[#Data],0)),0,AA45)</f>
        <v>0</v>
      </c>
      <c r="AB47" s="94">
        <f>IF(ISERROR(MATCH(AB$4,Days_off[#Data],0)),0,AB45)</f>
        <v>0</v>
      </c>
      <c r="AC47" s="94">
        <f>IF(ISERROR(MATCH(AC$4,Days_off[#Data],0)),0,AC45)</f>
        <v>0</v>
      </c>
      <c r="AD47" s="94">
        <f>IF(ISERROR(MATCH(AD$4,Days_off[#Data],0)),0,AD45)</f>
        <v>0</v>
      </c>
      <c r="AE47" s="94">
        <f>IF(ISERROR(MATCH(AE$4,Days_off[#Data],0)),0,AE45)</f>
        <v>0</v>
      </c>
      <c r="AF47" s="94">
        <f>IF(ISERROR(MATCH(AF$4,Days_off[#Data],0)),0,AF45)</f>
        <v>0</v>
      </c>
      <c r="AG47" s="94">
        <f>IF(ISERROR(MATCH(AG$4,Days_off[#Data],0)),0,AG45)</f>
        <v>0</v>
      </c>
      <c r="AH47" s="104">
        <f t="shared" ca="1" si="7"/>
        <v>0</v>
      </c>
      <c r="AI47" s="104">
        <f ca="1">AH47</f>
        <v>0</v>
      </c>
      <c r="AJ47" s="117"/>
    </row>
    <row r="48" spans="1:36" ht="15.75" thickBot="1" x14ac:dyDescent="0.3">
      <c r="A48" s="88" t="s">
        <v>36</v>
      </c>
      <c r="B48" s="89"/>
      <c r="C48" s="121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22"/>
      <c r="AF48" s="122"/>
      <c r="AG48" s="122"/>
      <c r="AH48" s="123"/>
      <c r="AI48" s="123"/>
      <c r="AJ48" s="124"/>
    </row>
    <row r="49" spans="1:36" x14ac:dyDescent="0.25">
      <c r="AH49" s="95"/>
    </row>
    <row r="50" spans="1:36" ht="15.75" thickBot="1" x14ac:dyDescent="0.3">
      <c r="A50" s="86" t="s">
        <v>70</v>
      </c>
      <c r="B50" s="87"/>
      <c r="C50" s="105"/>
      <c r="D50" s="106"/>
      <c r="E50" s="106"/>
      <c r="F50" s="107"/>
      <c r="G50" s="106"/>
      <c r="H50" s="105"/>
      <c r="I50" s="105"/>
      <c r="J50" s="105"/>
      <c r="K50" s="108"/>
      <c r="L50" s="105"/>
      <c r="M50" s="105"/>
      <c r="N50" s="109"/>
      <c r="O50" s="105"/>
      <c r="P50" s="105"/>
      <c r="Q50" s="105"/>
      <c r="R50" s="105"/>
      <c r="S50" s="105"/>
      <c r="T50" s="109"/>
      <c r="U50" s="109"/>
      <c r="V50" s="105"/>
      <c r="W50" s="105"/>
      <c r="X50" s="105"/>
      <c r="Y50" s="105"/>
      <c r="Z50" s="105"/>
      <c r="AA50" s="109"/>
      <c r="AB50" s="105"/>
      <c r="AC50" s="105"/>
      <c r="AD50" s="105"/>
      <c r="AE50" s="105"/>
      <c r="AF50" s="106"/>
      <c r="AG50" s="105"/>
      <c r="AH50" s="110"/>
      <c r="AI50" s="110"/>
      <c r="AJ50" s="111"/>
    </row>
    <row r="51" spans="1:36" x14ac:dyDescent="0.25">
      <c r="A51" s="88" t="s">
        <v>31</v>
      </c>
      <c r="B51" s="89"/>
      <c r="C51" s="112">
        <f ca="1">IF(C$4&lt;&gt;"",IF(SUMPRODUCT((C$4&gt;=Leave[depart])*(C$4&lt;Leave[retour])*($A50=Leave[Agents])),0,nbHeures($A50,C$4,1)),"")</f>
        <v>0</v>
      </c>
      <c r="D51" s="113">
        <f ca="1">IF(D$4&lt;&gt;"",IF(SUMPRODUCT((D$4&gt;=Leave[depart])*(D$4&lt;Leave[retour])*($A50=Leave[Agents])),0,nbHeures($A50,D$4,1)),"")</f>
        <v>0</v>
      </c>
      <c r="E51" s="113">
        <f ca="1">IF(E$4&lt;&gt;"",IF(SUMPRODUCT((E$4&gt;=Leave[depart])*(E$4&lt;Leave[retour])*($A50=Leave[Agents])),0,nbHeures($A50,E$4,1)),"")</f>
        <v>0</v>
      </c>
      <c r="F51" s="113">
        <f ca="1">IF(F$4&lt;&gt;"",IF(SUMPRODUCT((F$4&gt;=Leave[depart])*(F$4&lt;Leave[retour])*($A50=Leave[Agents])),0,nbHeures($A50,F$4,1)),"")</f>
        <v>0</v>
      </c>
      <c r="G51" s="113">
        <f ca="1">IF(G$4&lt;&gt;"",IF(SUMPRODUCT((G$4&gt;=Leave[depart])*(G$4&lt;Leave[retour])*($A50=Leave[Agents])),0,nbHeures($A50,G$4,1)),"")</f>
        <v>0</v>
      </c>
      <c r="H51" s="113">
        <f ca="1">IF(H$4&lt;&gt;"",IF(SUMPRODUCT((H$4&gt;=Leave[depart])*(H$4&lt;Leave[retour])*($A50=Leave[Agents])),0,nbHeures($A50,H$4,1)),"")</f>
        <v>0</v>
      </c>
      <c r="I51" s="113">
        <f ca="1">IF(I$4&lt;&gt;"",IF(SUMPRODUCT((I$4&gt;=Leave[depart])*(I$4&lt;Leave[retour])*($A50=Leave[Agents])),0,nbHeures($A50,I$4,1)),"")</f>
        <v>0</v>
      </c>
      <c r="J51" s="113">
        <f ca="1">IF(J$4&lt;&gt;"",IF(SUMPRODUCT((J$4&gt;=Leave[depart])*(J$4&lt;Leave[retour])*($A50=Leave[Agents])),0,nbHeures($A50,J$4,1)),"")</f>
        <v>0</v>
      </c>
      <c r="K51" s="113">
        <f ca="1">IF(K$4&lt;&gt;"",IF(SUMPRODUCT((K$4&gt;=Leave[depart])*(K$4&lt;Leave[retour])*($A50=Leave[Agents])),0,nbHeures($A50,K$4,1)),"")</f>
        <v>0</v>
      </c>
      <c r="L51" s="113">
        <f ca="1">IF(L$4&lt;&gt;"",IF(SUMPRODUCT((L$4&gt;=Leave[depart])*(L$4&lt;Leave[retour])*($A50=Leave[Agents])),0,nbHeures($A50,L$4,1)),"")</f>
        <v>0</v>
      </c>
      <c r="M51" s="113">
        <f ca="1">IF(M$4&lt;&gt;"",IF(SUMPRODUCT((M$4&gt;=Leave[depart])*(M$4&lt;Leave[retour])*($A50=Leave[Agents])),0,nbHeures($A50,M$4,1)),"")</f>
        <v>0</v>
      </c>
      <c r="N51" s="113">
        <f ca="1">IF(N$4&lt;&gt;"",IF(SUMPRODUCT((N$4&gt;=Leave[depart])*(N$4&lt;Leave[retour])*($A50=Leave[Agents])),0,nbHeures($A50,N$4,1)),"")</f>
        <v>0</v>
      </c>
      <c r="O51" s="113">
        <f ca="1">IF(O$4&lt;&gt;"",IF(SUMPRODUCT((O$4&gt;=Leave[depart])*(O$4&lt;Leave[retour])*($A50=Leave[Agents])),0,nbHeures($A50,O$4,1)),"")</f>
        <v>0</v>
      </c>
      <c r="P51" s="113">
        <f ca="1">IF(P$4&lt;&gt;"",IF(SUMPRODUCT((P$4&gt;=Leave[depart])*(P$4&lt;Leave[retour])*($A50=Leave[Agents])),0,nbHeures($A50,P$4,1)),"")</f>
        <v>0</v>
      </c>
      <c r="Q51" s="113">
        <f ca="1">IF(Q$4&lt;&gt;"",IF(SUMPRODUCT((Q$4&gt;=Leave[depart])*(Q$4&lt;Leave[retour])*($A50=Leave[Agents])),0,nbHeures($A50,Q$4,1)),"")</f>
        <v>0</v>
      </c>
      <c r="R51" s="113">
        <f ca="1">IF(R$4&lt;&gt;"",IF(SUMPRODUCT((R$4&gt;=Leave[depart])*(R$4&lt;Leave[retour])*($A50=Leave[Agents])),0,nbHeures($A50,R$4,1)),"")</f>
        <v>0</v>
      </c>
      <c r="S51" s="113">
        <f ca="1">IF(S$4&lt;&gt;"",IF(SUMPRODUCT((S$4&gt;=Leave[depart])*(S$4&lt;Leave[retour])*($A50=Leave[Agents])),0,nbHeures($A50,S$4,1)),"")</f>
        <v>0</v>
      </c>
      <c r="T51" s="113">
        <f ca="1">IF(T$4&lt;&gt;"",IF(SUMPRODUCT((T$4&gt;=Leave[depart])*(T$4&lt;Leave[retour])*($A50=Leave[Agents])),0,nbHeures($A50,T$4,1)),"")</f>
        <v>0</v>
      </c>
      <c r="U51" s="113">
        <f ca="1">IF(U$4&lt;&gt;"",IF(SUMPRODUCT((U$4&gt;=Leave[depart])*(U$4&lt;Leave[retour])*($A50=Leave[Agents])),0,nbHeures($A50,U$4,1)),"")</f>
        <v>0</v>
      </c>
      <c r="V51" s="113">
        <f ca="1">IF(V$4&lt;&gt;"",IF(SUMPRODUCT((V$4&gt;=Leave[depart])*(V$4&lt;Leave[retour])*($A50=Leave[Agents])),0,nbHeures($A50,V$4,1)),"")</f>
        <v>0</v>
      </c>
      <c r="W51" s="113">
        <f ca="1">IF(W$4&lt;&gt;"",IF(SUMPRODUCT((W$4&gt;=Leave[depart])*(W$4&lt;Leave[retour])*($A50=Leave[Agents])),0,nbHeures($A50,W$4,1)),"")</f>
        <v>0</v>
      </c>
      <c r="X51" s="113">
        <f ca="1">IF(X$4&lt;&gt;"",IF(SUMPRODUCT((X$4&gt;=Leave[depart])*(X$4&lt;Leave[retour])*($A50=Leave[Agents])),0,nbHeures($A50,X$4,1)),"")</f>
        <v>0</v>
      </c>
      <c r="Y51" s="113">
        <f ca="1">IF(Y$4&lt;&gt;"",IF(SUMPRODUCT((Y$4&gt;=Leave[depart])*(Y$4&lt;Leave[retour])*($A50=Leave[Agents])),0,nbHeures($A50,Y$4,1)),"")</f>
        <v>0</v>
      </c>
      <c r="Z51" s="113">
        <f ca="1">IF(Z$4&lt;&gt;"",IF(SUMPRODUCT((Z$4&gt;=Leave[depart])*(Z$4&lt;Leave[retour])*($A50=Leave[Agents])),0,nbHeures($A50,Z$4,1)),"")</f>
        <v>0</v>
      </c>
      <c r="AA51" s="113">
        <f ca="1">IF(AA$4&lt;&gt;"",IF(SUMPRODUCT((AA$4&gt;=Leave[depart])*(AA$4&lt;Leave[retour])*($A50=Leave[Agents])),0,nbHeures($A50,AA$4,1)),"")</f>
        <v>0</v>
      </c>
      <c r="AB51" s="113">
        <f ca="1">IF(AB$4&lt;&gt;"",IF(SUMPRODUCT((AB$4&gt;=Leave[depart])*(AB$4&lt;Leave[retour])*($A50=Leave[Agents])),0,nbHeures($A50,AB$4,1)),"")</f>
        <v>0</v>
      </c>
      <c r="AC51" s="113">
        <f ca="1">IF(AC$4&lt;&gt;"",IF(SUMPRODUCT((AC$4&gt;=Leave[depart])*(AC$4&lt;Leave[retour])*($A50=Leave[Agents])),0,nbHeures($A50,AC$4,1)),"")</f>
        <v>0</v>
      </c>
      <c r="AD51" s="113">
        <f ca="1">IF(AD$4&lt;&gt;"",IF(SUMPRODUCT((AD$4&gt;=Leave[depart])*(AD$4&lt;Leave[retour])*($A50=Leave[Agents])),0,nbHeures($A50,AD$4,1)),"")</f>
        <v>0</v>
      </c>
      <c r="AE51" s="113">
        <f ca="1">IF(AE$4&lt;&gt;"",IF(SUMPRODUCT((AE$4&gt;=Leave[depart])*(AE$4&lt;Leave[retour])*($A50=Leave[Agents])),0,nbHeures($A50,AE$4,1)),"")</f>
        <v>0</v>
      </c>
      <c r="AF51" s="113">
        <f ca="1">IF(AF$4&lt;&gt;"",IF(SUMPRODUCT((AF$4&gt;=Leave[depart])*(AF$4&lt;Leave[retour])*($A50=Leave[Agents])),0,nbHeures($A50,AF$4,1)),"")</f>
        <v>0</v>
      </c>
      <c r="AG51" s="113">
        <f ca="1">IF(AG$4&lt;&gt;"",IF(SUMPRODUCT((AG$4&gt;=Leave[depart])*(AG$4&lt;Leave[retour])*($A50=Leave[Agents])),0,nbHeures($A50,AG$4,1)),"")</f>
        <v>0</v>
      </c>
      <c r="AH51" s="114">
        <f ca="1">SUM(C51:AG51)</f>
        <v>0</v>
      </c>
      <c r="AI51" s="114"/>
      <c r="AJ51" s="115"/>
    </row>
    <row r="52" spans="1:36" x14ac:dyDescent="0.25">
      <c r="A52" s="90" t="s">
        <v>32</v>
      </c>
      <c r="B52" s="91"/>
      <c r="C52" s="116">
        <f ca="1">IF(C$4&lt;&gt;"",IF(SUMPRODUCT((C$4&gt;=Leave[depart])*(C$4&lt;Leave[retour])*($A50=Leave[Agents])),0,nbHeures($A50,C$4,2)),"")</f>
        <v>0</v>
      </c>
      <c r="D52" s="92">
        <f ca="1">IF(D$4&lt;&gt;"",IF(SUMPRODUCT((D$4&gt;=Leave[depart])*(D$4&lt;Leave[retour])*($A50=Leave[Agents])),0,nbHeures($A50,D$4,2)),"")</f>
        <v>0</v>
      </c>
      <c r="E52" s="92">
        <f ca="1">IF(E$4&lt;&gt;"",IF(SUMPRODUCT((E$4&gt;=Leave[depart])*(E$4&lt;Leave[retour])*($A50=Leave[Agents])),0,nbHeures($A50,E$4,2)),"")</f>
        <v>0</v>
      </c>
      <c r="F52" s="92">
        <f ca="1">IF(F$4&lt;&gt;"",IF(SUMPRODUCT((F$4&gt;=Leave[depart])*(F$4&lt;Leave[retour])*($A50=Leave[Agents])),0,nbHeures($A50,F$4,2)),"")</f>
        <v>0</v>
      </c>
      <c r="G52" s="92">
        <f ca="1">IF(G$4&lt;&gt;"",IF(SUMPRODUCT((G$4&gt;=Leave[depart])*(G$4&lt;Leave[retour])*($A50=Leave[Agents])),0,nbHeures($A50,G$4,2)),"")</f>
        <v>0</v>
      </c>
      <c r="H52" s="92">
        <f ca="1">IF(H$4&lt;&gt;"",IF(SUMPRODUCT((H$4&gt;=Leave[depart])*(H$4&lt;Leave[retour])*($A50=Leave[Agents])),0,nbHeures($A50,H$4,2)),"")</f>
        <v>0</v>
      </c>
      <c r="I52" s="92">
        <f ca="1">IF(I$4&lt;&gt;"",IF(SUMPRODUCT((I$4&gt;=Leave[depart])*(I$4&lt;Leave[retour])*($A50=Leave[Agents])),0,nbHeures($A50,I$4,2)),"")</f>
        <v>0</v>
      </c>
      <c r="J52" s="92">
        <f ca="1">IF(J$4&lt;&gt;"",IF(SUMPRODUCT((J$4&gt;=Leave[depart])*(J$4&lt;Leave[retour])*($A50=Leave[Agents])),0,nbHeures($A50,J$4,2)),"")</f>
        <v>0</v>
      </c>
      <c r="K52" s="92">
        <f ca="1">IF(K$4&lt;&gt;"",IF(SUMPRODUCT((K$4&gt;=Leave[depart])*(K$4&lt;Leave[retour])*($A50=Leave[Agents])),0,nbHeures($A50,K$4,2)),"")</f>
        <v>0</v>
      </c>
      <c r="L52" s="92">
        <f ca="1">IF(L$4&lt;&gt;"",IF(SUMPRODUCT((L$4&gt;=Leave[depart])*(L$4&lt;Leave[retour])*($A50=Leave[Agents])),0,nbHeures($A50,L$4,2)),"")</f>
        <v>0</v>
      </c>
      <c r="M52" s="92">
        <f ca="1">IF(M$4&lt;&gt;"",IF(SUMPRODUCT((M$4&gt;=Leave[depart])*(M$4&lt;Leave[retour])*($A50=Leave[Agents])),0,nbHeures($A50,M$4,2)),"")</f>
        <v>0</v>
      </c>
      <c r="N52" s="92">
        <f ca="1">IF(N$4&lt;&gt;"",IF(SUMPRODUCT((N$4&gt;=Leave[depart])*(N$4&lt;Leave[retour])*($A50=Leave[Agents])),0,nbHeures($A50,N$4,2)),"")</f>
        <v>0</v>
      </c>
      <c r="O52" s="92">
        <f ca="1">IF(O$4&lt;&gt;"",IF(SUMPRODUCT((O$4&gt;=Leave[depart])*(O$4&lt;Leave[retour])*($A50=Leave[Agents])),0,nbHeures($A50,O$4,2)),"")</f>
        <v>0</v>
      </c>
      <c r="P52" s="92">
        <f ca="1">IF(P$4&lt;&gt;"",IF(SUMPRODUCT((P$4&gt;=Leave[depart])*(P$4&lt;Leave[retour])*($A50=Leave[Agents])),0,nbHeures($A50,P$4,2)),"")</f>
        <v>0</v>
      </c>
      <c r="Q52" s="92">
        <f ca="1">IF(Q$4&lt;&gt;"",IF(SUMPRODUCT((Q$4&gt;=Leave[depart])*(Q$4&lt;Leave[retour])*($A50=Leave[Agents])),0,nbHeures($A50,Q$4,2)),"")</f>
        <v>0</v>
      </c>
      <c r="R52" s="92">
        <f ca="1">IF(R$4&lt;&gt;"",IF(SUMPRODUCT((R$4&gt;=Leave[depart])*(R$4&lt;Leave[retour])*($A50=Leave[Agents])),0,nbHeures($A50,R$4,2)),"")</f>
        <v>0</v>
      </c>
      <c r="S52" s="92">
        <f ca="1">IF(S$4&lt;&gt;"",IF(SUMPRODUCT((S$4&gt;=Leave[depart])*(S$4&lt;Leave[retour])*($A50=Leave[Agents])),0,nbHeures($A50,S$4,2)),"")</f>
        <v>0</v>
      </c>
      <c r="T52" s="92">
        <f ca="1">IF(T$4&lt;&gt;"",IF(SUMPRODUCT((T$4&gt;=Leave[depart])*(T$4&lt;Leave[retour])*($A50=Leave[Agents])),0,nbHeures($A50,T$4,2)),"")</f>
        <v>0</v>
      </c>
      <c r="U52" s="92">
        <f ca="1">IF(U$4&lt;&gt;"",IF(SUMPRODUCT((U$4&gt;=Leave[depart])*(U$4&lt;Leave[retour])*($A50=Leave[Agents])),0,nbHeures($A50,U$4,2)),"")</f>
        <v>0</v>
      </c>
      <c r="V52" s="92">
        <f ca="1">IF(V$4&lt;&gt;"",IF(SUMPRODUCT((V$4&gt;=Leave[depart])*(V$4&lt;Leave[retour])*($A50=Leave[Agents])),0,nbHeures($A50,V$4,2)),"")</f>
        <v>0</v>
      </c>
      <c r="W52" s="92">
        <f ca="1">IF(W$4&lt;&gt;"",IF(SUMPRODUCT((W$4&gt;=Leave[depart])*(W$4&lt;Leave[retour])*($A50=Leave[Agents])),0,nbHeures($A50,W$4,2)),"")</f>
        <v>0</v>
      </c>
      <c r="X52" s="92">
        <f ca="1">IF(X$4&lt;&gt;"",IF(SUMPRODUCT((X$4&gt;=Leave[depart])*(X$4&lt;Leave[retour])*($A50=Leave[Agents])),0,nbHeures($A50,X$4,2)),"")</f>
        <v>0</v>
      </c>
      <c r="Y52" s="92">
        <f ca="1">IF(Y$4&lt;&gt;"",IF(SUMPRODUCT((Y$4&gt;=Leave[depart])*(Y$4&lt;Leave[retour])*($A50=Leave[Agents])),0,nbHeures($A50,Y$4,2)),"")</f>
        <v>0</v>
      </c>
      <c r="Z52" s="92">
        <f ca="1">IF(Z$4&lt;&gt;"",IF(SUMPRODUCT((Z$4&gt;=Leave[depart])*(Z$4&lt;Leave[retour])*($A50=Leave[Agents])),0,nbHeures($A50,Z$4,2)),"")</f>
        <v>0</v>
      </c>
      <c r="AA52" s="92">
        <f ca="1">IF(AA$4&lt;&gt;"",IF(SUMPRODUCT((AA$4&gt;=Leave[depart])*(AA$4&lt;Leave[retour])*($A50=Leave[Agents])),0,nbHeures($A50,AA$4,2)),"")</f>
        <v>0</v>
      </c>
      <c r="AB52" s="92">
        <f ca="1">IF(AB$4&lt;&gt;"",IF(SUMPRODUCT((AB$4&gt;=Leave[depart])*(AB$4&lt;Leave[retour])*($A50=Leave[Agents])),0,nbHeures($A50,AB$4,2)),"")</f>
        <v>0</v>
      </c>
      <c r="AC52" s="92">
        <f ca="1">IF(AC$4&lt;&gt;"",IF(SUMPRODUCT((AC$4&gt;=Leave[depart])*(AC$4&lt;Leave[retour])*($A50=Leave[Agents])),0,nbHeures($A50,AC$4,2)),"")</f>
        <v>0</v>
      </c>
      <c r="AD52" s="92">
        <f ca="1">IF(AD$4&lt;&gt;"",IF(SUMPRODUCT((AD$4&gt;=Leave[depart])*(AD$4&lt;Leave[retour])*($A50=Leave[Agents])),0,nbHeures($A50,AD$4,2)),"")</f>
        <v>0</v>
      </c>
      <c r="AE52" s="92">
        <f ca="1">IF(AE$4&lt;&gt;"",IF(SUMPRODUCT((AE$4&gt;=Leave[depart])*(AE$4&lt;Leave[retour])*($A50=Leave[Agents])),0,nbHeures($A50,AE$4,2)),"")</f>
        <v>0</v>
      </c>
      <c r="AF52" s="92">
        <f ca="1">IF(AF$4&lt;&gt;"",IF(SUMPRODUCT((AF$4&gt;=Leave[depart])*(AF$4&lt;Leave[retour])*($A50=Leave[Agents])),0,nbHeures($A50,AF$4,2)),"")</f>
        <v>0</v>
      </c>
      <c r="AG52" s="92">
        <f ca="1">IF(AG$4&lt;&gt;"",IF(SUMPRODUCT((AG$4&gt;=Leave[depart])*(AG$4&lt;Leave[retour])*($A50=Leave[Agents])),0,nbHeures($A50,AG$4,2)),"")</f>
        <v>0</v>
      </c>
      <c r="AH52" s="104">
        <f t="shared" ref="AH52:AH54" ca="1" si="8">SUM(C52:AG52)</f>
        <v>0</v>
      </c>
      <c r="AI52" s="104">
        <f ca="1">AH52</f>
        <v>0</v>
      </c>
      <c r="AJ52" s="117"/>
    </row>
    <row r="53" spans="1:36" x14ac:dyDescent="0.25">
      <c r="A53" s="88" t="s">
        <v>33</v>
      </c>
      <c r="B53" s="89"/>
      <c r="C53" s="118">
        <f ca="1">IF(ISERROR(MATCH(C$4,Days_off[#Data],0)),0,C51)</f>
        <v>0</v>
      </c>
      <c r="D53" s="93">
        <f>IF(ISERROR(MATCH(D$4,Days_off[#Data],0)),0,D51)</f>
        <v>0</v>
      </c>
      <c r="E53" s="93">
        <f>IF(ISERROR(MATCH(E$4,Days_off[#Data],0)),0,E51)</f>
        <v>0</v>
      </c>
      <c r="F53" s="93">
        <f>IF(ISERROR(MATCH(F$4,Days_off[#Data],0)),0,F51)</f>
        <v>0</v>
      </c>
      <c r="G53" s="93">
        <f>IF(ISERROR(MATCH(G$4,Days_off[#Data],0)),0,G51)</f>
        <v>0</v>
      </c>
      <c r="H53" s="93">
        <f>IF(ISERROR(MATCH(H$4,Days_off[#Data],0)),0,H51)</f>
        <v>0</v>
      </c>
      <c r="I53" s="93">
        <f>IF(ISERROR(MATCH(I$4,Days_off[#Data],0)),0,I51)</f>
        <v>0</v>
      </c>
      <c r="J53" s="93">
        <f>IF(ISERROR(MATCH(J$4,Days_off[#Data],0)),0,J51)</f>
        <v>0</v>
      </c>
      <c r="K53" s="93">
        <f>IF(ISERROR(MATCH(K$4,Days_off[#Data],0)),0,K51)</f>
        <v>0</v>
      </c>
      <c r="L53" s="93">
        <f>IF(ISERROR(MATCH(L$4,Days_off[#Data],0)),0,L51)</f>
        <v>0</v>
      </c>
      <c r="M53" s="93">
        <f>IF(ISERROR(MATCH(M$4,Days_off[#Data],0)),0,M51)</f>
        <v>0</v>
      </c>
      <c r="N53" s="93">
        <f>IF(ISERROR(MATCH(N$4,Days_off[#Data],0)),0,N51)</f>
        <v>0</v>
      </c>
      <c r="O53" s="93">
        <f>IF(ISERROR(MATCH(O$4,Days_off[#Data],0)),0,O51)</f>
        <v>0</v>
      </c>
      <c r="P53" s="93">
        <f>IF(ISERROR(MATCH(P$4,Days_off[#Data],0)),0,P51)</f>
        <v>0</v>
      </c>
      <c r="Q53" s="93">
        <f>IF(ISERROR(MATCH(Q$4,Days_off[#Data],0)),0,Q51)</f>
        <v>0</v>
      </c>
      <c r="R53" s="93">
        <f>IF(ISERROR(MATCH(R$4,Days_off[#Data],0)),0,R51)</f>
        <v>0</v>
      </c>
      <c r="S53" s="93">
        <f>IF(ISERROR(MATCH(S$4,Days_off[#Data],0)),0,S51)</f>
        <v>0</v>
      </c>
      <c r="T53" s="93">
        <f>IF(ISERROR(MATCH(T$4,Days_off[#Data],0)),0,T51)</f>
        <v>0</v>
      </c>
      <c r="U53" s="93">
        <f>IF(ISERROR(MATCH(U$4,Days_off[#Data],0)),0,U51)</f>
        <v>0</v>
      </c>
      <c r="V53" s="93">
        <f ca="1">IF(ISERROR(MATCH(V$4,Days_off[#Data],0)),0,V51)</f>
        <v>0</v>
      </c>
      <c r="W53" s="93">
        <f>IF(ISERROR(MATCH(W$4,Days_off[#Data],0)),0,W51)</f>
        <v>0</v>
      </c>
      <c r="X53" s="93">
        <f>IF(ISERROR(MATCH(X$4,Days_off[#Data],0)),0,X51)</f>
        <v>0</v>
      </c>
      <c r="Y53" s="93">
        <f>IF(ISERROR(MATCH(Y$4,Days_off[#Data],0)),0,Y51)</f>
        <v>0</v>
      </c>
      <c r="Z53" s="93">
        <f>IF(ISERROR(MATCH(Z$4,Days_off[#Data],0)),0,Z51)</f>
        <v>0</v>
      </c>
      <c r="AA53" s="93">
        <f>IF(ISERROR(MATCH(AA$4,Days_off[#Data],0)),0,AA51)</f>
        <v>0</v>
      </c>
      <c r="AB53" s="93">
        <f>IF(ISERROR(MATCH(AB$4,Days_off[#Data],0)),0,AB51)</f>
        <v>0</v>
      </c>
      <c r="AC53" s="93">
        <f>IF(ISERROR(MATCH(AC$4,Days_off[#Data],0)),0,AC51)</f>
        <v>0</v>
      </c>
      <c r="AD53" s="93">
        <f>IF(ISERROR(MATCH(AD$4,Days_off[#Data],0)),0,AD51)</f>
        <v>0</v>
      </c>
      <c r="AE53" s="93">
        <f>IF(ISERROR(MATCH(AE$4,Days_off[#Data],0)),0,AE51)</f>
        <v>0</v>
      </c>
      <c r="AF53" s="93">
        <f>IF(ISERROR(MATCH(AF$4,Days_off[#Data],0)),0,AF51)</f>
        <v>0</v>
      </c>
      <c r="AG53" s="93">
        <f>IF(ISERROR(MATCH(AG$4,Days_off[#Data],0)),0,AG51)</f>
        <v>0</v>
      </c>
      <c r="AH53" s="103">
        <f t="shared" ca="1" si="8"/>
        <v>0</v>
      </c>
      <c r="AI53" s="103"/>
      <c r="AJ53" s="119">
        <f ca="1">AH53</f>
        <v>0</v>
      </c>
    </row>
    <row r="54" spans="1:36" x14ac:dyDescent="0.25">
      <c r="A54" s="90" t="s">
        <v>34</v>
      </c>
      <c r="B54" s="91"/>
      <c r="C54" s="120">
        <f ca="1">IF(ISERROR(MATCH(C$4,Days_off[#Data],0)),0,C52)</f>
        <v>0</v>
      </c>
      <c r="D54" s="94">
        <f>IF(ISERROR(MATCH(D$4,Days_off[#Data],0)),0,D52)</f>
        <v>0</v>
      </c>
      <c r="E54" s="94">
        <f>IF(ISERROR(MATCH(E$4,Days_off[#Data],0)),0,E52)</f>
        <v>0</v>
      </c>
      <c r="F54" s="94">
        <f>IF(ISERROR(MATCH(F$4,Days_off[#Data],0)),0,F52)</f>
        <v>0</v>
      </c>
      <c r="G54" s="94">
        <f>IF(ISERROR(MATCH(G$4,Days_off[#Data],0)),0,G52)</f>
        <v>0</v>
      </c>
      <c r="H54" s="94">
        <f>IF(ISERROR(MATCH(H$4,Days_off[#Data],0)),0,H52)</f>
        <v>0</v>
      </c>
      <c r="I54" s="94">
        <f>IF(ISERROR(MATCH(I$4,Days_off[#Data],0)),0,I52)</f>
        <v>0</v>
      </c>
      <c r="J54" s="94">
        <f>IF(ISERROR(MATCH(J$4,Days_off[#Data],0)),0,J52)</f>
        <v>0</v>
      </c>
      <c r="K54" s="94">
        <f>IF(ISERROR(MATCH(K$4,Days_off[#Data],0)),0,K52)</f>
        <v>0</v>
      </c>
      <c r="L54" s="94">
        <f>IF(ISERROR(MATCH(L$4,Days_off[#Data],0)),0,L52)</f>
        <v>0</v>
      </c>
      <c r="M54" s="94">
        <f>IF(ISERROR(MATCH(M$4,Days_off[#Data],0)),0,M52)</f>
        <v>0</v>
      </c>
      <c r="N54" s="94">
        <f>IF(ISERROR(MATCH(N$4,Days_off[#Data],0)),0,N52)</f>
        <v>0</v>
      </c>
      <c r="O54" s="94">
        <f>IF(ISERROR(MATCH(O$4,Days_off[#Data],0)),0,O52)</f>
        <v>0</v>
      </c>
      <c r="P54" s="94">
        <f>IF(ISERROR(MATCH(P$4,Days_off[#Data],0)),0,P52)</f>
        <v>0</v>
      </c>
      <c r="Q54" s="94">
        <f>IF(ISERROR(MATCH(Q$4,Days_off[#Data],0)),0,Q52)</f>
        <v>0</v>
      </c>
      <c r="R54" s="94">
        <f>IF(ISERROR(MATCH(R$4,Days_off[#Data],0)),0,R52)</f>
        <v>0</v>
      </c>
      <c r="S54" s="94">
        <f>IF(ISERROR(MATCH(S$4,Days_off[#Data],0)),0,S52)</f>
        <v>0</v>
      </c>
      <c r="T54" s="94">
        <f>IF(ISERROR(MATCH(T$4,Days_off[#Data],0)),0,T52)</f>
        <v>0</v>
      </c>
      <c r="U54" s="94">
        <f>IF(ISERROR(MATCH(U$4,Days_off[#Data],0)),0,U52)</f>
        <v>0</v>
      </c>
      <c r="V54" s="94">
        <f ca="1">IF(ISERROR(MATCH(V$4,Days_off[#Data],0)),0,V52)</f>
        <v>0</v>
      </c>
      <c r="W54" s="94">
        <f>IF(ISERROR(MATCH(W$4,Days_off[#Data],0)),0,W52)</f>
        <v>0</v>
      </c>
      <c r="X54" s="94">
        <f>IF(ISERROR(MATCH(X$4,Days_off[#Data],0)),0,X52)</f>
        <v>0</v>
      </c>
      <c r="Y54" s="94">
        <f>IF(ISERROR(MATCH(Y$4,Days_off[#Data],0)),0,Y52)</f>
        <v>0</v>
      </c>
      <c r="Z54" s="94">
        <f>IF(ISERROR(MATCH(Z$4,Days_off[#Data],0)),0,Z52)</f>
        <v>0</v>
      </c>
      <c r="AA54" s="94">
        <f>IF(ISERROR(MATCH(AA$4,Days_off[#Data],0)),0,AA52)</f>
        <v>0</v>
      </c>
      <c r="AB54" s="94">
        <f>IF(ISERROR(MATCH(AB$4,Days_off[#Data],0)),0,AB52)</f>
        <v>0</v>
      </c>
      <c r="AC54" s="94">
        <f>IF(ISERROR(MATCH(AC$4,Days_off[#Data],0)),0,AC52)</f>
        <v>0</v>
      </c>
      <c r="AD54" s="94">
        <f>IF(ISERROR(MATCH(AD$4,Days_off[#Data],0)),0,AD52)</f>
        <v>0</v>
      </c>
      <c r="AE54" s="94">
        <f>IF(ISERROR(MATCH(AE$4,Days_off[#Data],0)),0,AE52)</f>
        <v>0</v>
      </c>
      <c r="AF54" s="94">
        <f>IF(ISERROR(MATCH(AF$4,Days_off[#Data],0)),0,AF52)</f>
        <v>0</v>
      </c>
      <c r="AG54" s="94">
        <f>IF(ISERROR(MATCH(AG$4,Days_off[#Data],0)),0,AG52)</f>
        <v>0</v>
      </c>
      <c r="AH54" s="104">
        <f t="shared" ca="1" si="8"/>
        <v>0</v>
      </c>
      <c r="AI54" s="104">
        <f ca="1">AH54</f>
        <v>0</v>
      </c>
      <c r="AJ54" s="117"/>
    </row>
    <row r="55" spans="1:36" ht="15.75" thickBot="1" x14ac:dyDescent="0.3">
      <c r="A55" s="88" t="s">
        <v>36</v>
      </c>
      <c r="B55" s="89"/>
      <c r="C55" s="121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/>
      <c r="AD55" s="122"/>
      <c r="AE55" s="122"/>
      <c r="AF55" s="122"/>
      <c r="AG55" s="122"/>
      <c r="AH55" s="123"/>
      <c r="AI55" s="123"/>
      <c r="AJ55" s="124"/>
    </row>
    <row r="56" spans="1:36" x14ac:dyDescent="0.25">
      <c r="AH56" s="95"/>
    </row>
    <row r="57" spans="1:36" ht="15.75" thickBot="1" x14ac:dyDescent="0.3">
      <c r="A57" s="86" t="s">
        <v>68</v>
      </c>
      <c r="B57" s="87"/>
      <c r="C57" s="105"/>
      <c r="D57" s="106"/>
      <c r="E57" s="106"/>
      <c r="F57" s="107"/>
      <c r="G57" s="106"/>
      <c r="H57" s="105"/>
      <c r="I57" s="105"/>
      <c r="J57" s="105"/>
      <c r="K57" s="108"/>
      <c r="L57" s="105"/>
      <c r="M57" s="105"/>
      <c r="N57" s="109"/>
      <c r="O57" s="105"/>
      <c r="P57" s="105"/>
      <c r="Q57" s="105"/>
      <c r="R57" s="105"/>
      <c r="S57" s="105"/>
      <c r="T57" s="109"/>
      <c r="U57" s="109"/>
      <c r="V57" s="105"/>
      <c r="W57" s="105"/>
      <c r="X57" s="105"/>
      <c r="Y57" s="105"/>
      <c r="Z57" s="105"/>
      <c r="AA57" s="109"/>
      <c r="AB57" s="105"/>
      <c r="AC57" s="105"/>
      <c r="AD57" s="105"/>
      <c r="AE57" s="105"/>
      <c r="AF57" s="106"/>
      <c r="AG57" s="105"/>
      <c r="AH57" s="110"/>
      <c r="AI57" s="110"/>
      <c r="AJ57" s="111"/>
    </row>
    <row r="58" spans="1:36" x14ac:dyDescent="0.25">
      <c r="A58" s="88" t="s">
        <v>31</v>
      </c>
      <c r="B58" s="89"/>
      <c r="C58" s="112">
        <f ca="1">IF(C$4&lt;&gt;"",IF(SUMPRODUCT((C$4&gt;=Leave[depart])*(C$4&lt;Leave[retour])*($A57=Leave[Agents])),0,nbHeures($A57,C$4,1)),"")</f>
        <v>0</v>
      </c>
      <c r="D58" s="113">
        <f ca="1">IF(D$4&lt;&gt;"",IF(SUMPRODUCT((D$4&gt;=Leave[depart])*(D$4&lt;Leave[retour])*($A57=Leave[Agents])),0,nbHeures($A57,D$4,1)),"")</f>
        <v>0</v>
      </c>
      <c r="E58" s="113">
        <f ca="1">IF(E$4&lt;&gt;"",IF(SUMPRODUCT((E$4&gt;=Leave[depart])*(E$4&lt;Leave[retour])*($A57=Leave[Agents])),0,nbHeures($A57,E$4,1)),"")</f>
        <v>0</v>
      </c>
      <c r="F58" s="113">
        <f ca="1">IF(F$4&lt;&gt;"",IF(SUMPRODUCT((F$4&gt;=Leave[depart])*(F$4&lt;Leave[retour])*($A57=Leave[Agents])),0,nbHeures($A57,F$4,1)),"")</f>
        <v>0</v>
      </c>
      <c r="G58" s="113">
        <f ca="1">IF(G$4&lt;&gt;"",IF(SUMPRODUCT((G$4&gt;=Leave[depart])*(G$4&lt;Leave[retour])*($A57=Leave[Agents])),0,nbHeures($A57,G$4,1)),"")</f>
        <v>0</v>
      </c>
      <c r="H58" s="113">
        <f ca="1">IF(H$4&lt;&gt;"",IF(SUMPRODUCT((H$4&gt;=Leave[depart])*(H$4&lt;Leave[retour])*($A57=Leave[Agents])),0,nbHeures($A57,H$4,1)),"")</f>
        <v>0</v>
      </c>
      <c r="I58" s="113">
        <f ca="1">IF(I$4&lt;&gt;"",IF(SUMPRODUCT((I$4&gt;=Leave[depart])*(I$4&lt;Leave[retour])*($A57=Leave[Agents])),0,nbHeures($A57,I$4,1)),"")</f>
        <v>0</v>
      </c>
      <c r="J58" s="113">
        <f ca="1">IF(J$4&lt;&gt;"",IF(SUMPRODUCT((J$4&gt;=Leave[depart])*(J$4&lt;Leave[retour])*($A57=Leave[Agents])),0,nbHeures($A57,J$4,1)),"")</f>
        <v>0</v>
      </c>
      <c r="K58" s="113">
        <f ca="1">IF(K$4&lt;&gt;"",IF(SUMPRODUCT((K$4&gt;=Leave[depart])*(K$4&lt;Leave[retour])*($A57=Leave[Agents])),0,nbHeures($A57,K$4,1)),"")</f>
        <v>0</v>
      </c>
      <c r="L58" s="113">
        <f ca="1">IF(L$4&lt;&gt;"",IF(SUMPRODUCT((L$4&gt;=Leave[depart])*(L$4&lt;Leave[retour])*($A57=Leave[Agents])),0,nbHeures($A57,L$4,1)),"")</f>
        <v>0</v>
      </c>
      <c r="M58" s="113">
        <f ca="1">IF(M$4&lt;&gt;"",IF(SUMPRODUCT((M$4&gt;=Leave[depart])*(M$4&lt;Leave[retour])*($A57=Leave[Agents])),0,nbHeures($A57,M$4,1)),"")</f>
        <v>0</v>
      </c>
      <c r="N58" s="113">
        <f ca="1">IF(N$4&lt;&gt;"",IF(SUMPRODUCT((N$4&gt;=Leave[depart])*(N$4&lt;Leave[retour])*($A57=Leave[Agents])),0,nbHeures($A57,N$4,1)),"")</f>
        <v>0</v>
      </c>
      <c r="O58" s="113">
        <f ca="1">IF(O$4&lt;&gt;"",IF(SUMPRODUCT((O$4&gt;=Leave[depart])*(O$4&lt;Leave[retour])*($A57=Leave[Agents])),0,nbHeures($A57,O$4,1)),"")</f>
        <v>0</v>
      </c>
      <c r="P58" s="113">
        <f ca="1">IF(P$4&lt;&gt;"",IF(SUMPRODUCT((P$4&gt;=Leave[depart])*(P$4&lt;Leave[retour])*($A57=Leave[Agents])),0,nbHeures($A57,P$4,1)),"")</f>
        <v>0</v>
      </c>
      <c r="Q58" s="113">
        <f ca="1">IF(Q$4&lt;&gt;"",IF(SUMPRODUCT((Q$4&gt;=Leave[depart])*(Q$4&lt;Leave[retour])*($A57=Leave[Agents])),0,nbHeures($A57,Q$4,1)),"")</f>
        <v>0</v>
      </c>
      <c r="R58" s="113">
        <f ca="1">IF(R$4&lt;&gt;"",IF(SUMPRODUCT((R$4&gt;=Leave[depart])*(R$4&lt;Leave[retour])*($A57=Leave[Agents])),0,nbHeures($A57,R$4,1)),"")</f>
        <v>0</v>
      </c>
      <c r="S58" s="113">
        <f ca="1">IF(S$4&lt;&gt;"",IF(SUMPRODUCT((S$4&gt;=Leave[depart])*(S$4&lt;Leave[retour])*($A57=Leave[Agents])),0,nbHeures($A57,S$4,1)),"")</f>
        <v>0</v>
      </c>
      <c r="T58" s="113">
        <f ca="1">IF(T$4&lt;&gt;"",IF(SUMPRODUCT((T$4&gt;=Leave[depart])*(T$4&lt;Leave[retour])*($A57=Leave[Agents])),0,nbHeures($A57,T$4,1)),"")</f>
        <v>0</v>
      </c>
      <c r="U58" s="113">
        <f ca="1">IF(U$4&lt;&gt;"",IF(SUMPRODUCT((U$4&gt;=Leave[depart])*(U$4&lt;Leave[retour])*($A57=Leave[Agents])),0,nbHeures($A57,U$4,1)),"")</f>
        <v>0</v>
      </c>
      <c r="V58" s="113">
        <f ca="1">IF(V$4&lt;&gt;"",IF(SUMPRODUCT((V$4&gt;=Leave[depart])*(V$4&lt;Leave[retour])*($A57=Leave[Agents])),0,nbHeures($A57,V$4,1)),"")</f>
        <v>0</v>
      </c>
      <c r="W58" s="113">
        <f ca="1">IF(W$4&lt;&gt;"",IF(SUMPRODUCT((W$4&gt;=Leave[depart])*(W$4&lt;Leave[retour])*($A57=Leave[Agents])),0,nbHeures($A57,W$4,1)),"")</f>
        <v>0</v>
      </c>
      <c r="X58" s="113">
        <f ca="1">IF(X$4&lt;&gt;"",IF(SUMPRODUCT((X$4&gt;=Leave[depart])*(X$4&lt;Leave[retour])*($A57=Leave[Agents])),0,nbHeures($A57,X$4,1)),"")</f>
        <v>0</v>
      </c>
      <c r="Y58" s="113">
        <f ca="1">IF(Y$4&lt;&gt;"",IF(SUMPRODUCT((Y$4&gt;=Leave[depart])*(Y$4&lt;Leave[retour])*($A57=Leave[Agents])),0,nbHeures($A57,Y$4,1)),"")</f>
        <v>0</v>
      </c>
      <c r="Z58" s="113">
        <f ca="1">IF(Z$4&lt;&gt;"",IF(SUMPRODUCT((Z$4&gt;=Leave[depart])*(Z$4&lt;Leave[retour])*($A57=Leave[Agents])),0,nbHeures($A57,Z$4,1)),"")</f>
        <v>0</v>
      </c>
      <c r="AA58" s="113">
        <f ca="1">IF(AA$4&lt;&gt;"",IF(SUMPRODUCT((AA$4&gt;=Leave[depart])*(AA$4&lt;Leave[retour])*($A57=Leave[Agents])),0,nbHeures($A57,AA$4,1)),"")</f>
        <v>0</v>
      </c>
      <c r="AB58" s="113">
        <f ca="1">IF(AB$4&lt;&gt;"",IF(SUMPRODUCT((AB$4&gt;=Leave[depart])*(AB$4&lt;Leave[retour])*($A57=Leave[Agents])),0,nbHeures($A57,AB$4,1)),"")</f>
        <v>0</v>
      </c>
      <c r="AC58" s="113">
        <f ca="1">IF(AC$4&lt;&gt;"",IF(SUMPRODUCT((AC$4&gt;=Leave[depart])*(AC$4&lt;Leave[retour])*($A57=Leave[Agents])),0,nbHeures($A57,AC$4,1)),"")</f>
        <v>0</v>
      </c>
      <c r="AD58" s="113">
        <f ca="1">IF(AD$4&lt;&gt;"",IF(SUMPRODUCT((AD$4&gt;=Leave[depart])*(AD$4&lt;Leave[retour])*($A57=Leave[Agents])),0,nbHeures($A57,AD$4,1)),"")</f>
        <v>0</v>
      </c>
      <c r="AE58" s="113">
        <f ca="1">IF(AE$4&lt;&gt;"",IF(SUMPRODUCT((AE$4&gt;=Leave[depart])*(AE$4&lt;Leave[retour])*($A57=Leave[Agents])),0,nbHeures($A57,AE$4,1)),"")</f>
        <v>0</v>
      </c>
      <c r="AF58" s="113">
        <f ca="1">IF(AF$4&lt;&gt;"",IF(SUMPRODUCT((AF$4&gt;=Leave[depart])*(AF$4&lt;Leave[retour])*($A57=Leave[Agents])),0,nbHeures($A57,AF$4,1)),"")</f>
        <v>0</v>
      </c>
      <c r="AG58" s="113">
        <f ca="1">IF(AG$4&lt;&gt;"",IF(SUMPRODUCT((AG$4&gt;=Leave[depart])*(AG$4&lt;Leave[retour])*($A57=Leave[Agents])),0,nbHeures($A57,AG$4,1)),"")</f>
        <v>0</v>
      </c>
      <c r="AH58" s="114">
        <f ca="1">SUM(C58:AG58)</f>
        <v>0</v>
      </c>
      <c r="AI58" s="114"/>
      <c r="AJ58" s="115"/>
    </row>
    <row r="59" spans="1:36" x14ac:dyDescent="0.25">
      <c r="A59" s="90" t="s">
        <v>32</v>
      </c>
      <c r="B59" s="91"/>
      <c r="C59" s="116">
        <f ca="1">IF(C$4&lt;&gt;"",IF(SUMPRODUCT((C$4&gt;=Leave[depart])*(C$4&lt;Leave[retour])*($A57=Leave[Agents])),0,nbHeures($A57,C$4,2)),"")</f>
        <v>0</v>
      </c>
      <c r="D59" s="92">
        <f ca="1">IF(D$4&lt;&gt;"",IF(SUMPRODUCT((D$4&gt;=Leave[depart])*(D$4&lt;Leave[retour])*($A57=Leave[Agents])),0,nbHeures($A57,D$4,2)),"")</f>
        <v>0</v>
      </c>
      <c r="E59" s="92">
        <f ca="1">IF(E$4&lt;&gt;"",IF(SUMPRODUCT((E$4&gt;=Leave[depart])*(E$4&lt;Leave[retour])*($A57=Leave[Agents])),0,nbHeures($A57,E$4,2)),"")</f>
        <v>0</v>
      </c>
      <c r="F59" s="92">
        <f ca="1">IF(F$4&lt;&gt;"",IF(SUMPRODUCT((F$4&gt;=Leave[depart])*(F$4&lt;Leave[retour])*($A57=Leave[Agents])),0,nbHeures($A57,F$4,2)),"")</f>
        <v>0</v>
      </c>
      <c r="G59" s="92">
        <f ca="1">IF(G$4&lt;&gt;"",IF(SUMPRODUCT((G$4&gt;=Leave[depart])*(G$4&lt;Leave[retour])*($A57=Leave[Agents])),0,nbHeures($A57,G$4,2)),"")</f>
        <v>0</v>
      </c>
      <c r="H59" s="92">
        <f ca="1">IF(H$4&lt;&gt;"",IF(SUMPRODUCT((H$4&gt;=Leave[depart])*(H$4&lt;Leave[retour])*($A57=Leave[Agents])),0,nbHeures($A57,H$4,2)),"")</f>
        <v>0</v>
      </c>
      <c r="I59" s="92">
        <f ca="1">IF(I$4&lt;&gt;"",IF(SUMPRODUCT((I$4&gt;=Leave[depart])*(I$4&lt;Leave[retour])*($A57=Leave[Agents])),0,nbHeures($A57,I$4,2)),"")</f>
        <v>0</v>
      </c>
      <c r="J59" s="92">
        <f ca="1">IF(J$4&lt;&gt;"",IF(SUMPRODUCT((J$4&gt;=Leave[depart])*(J$4&lt;Leave[retour])*($A57=Leave[Agents])),0,nbHeures($A57,J$4,2)),"")</f>
        <v>0</v>
      </c>
      <c r="K59" s="92">
        <f ca="1">IF(K$4&lt;&gt;"",IF(SUMPRODUCT((K$4&gt;=Leave[depart])*(K$4&lt;Leave[retour])*($A57=Leave[Agents])),0,nbHeures($A57,K$4,2)),"")</f>
        <v>0</v>
      </c>
      <c r="L59" s="92">
        <f ca="1">IF(L$4&lt;&gt;"",IF(SUMPRODUCT((L$4&gt;=Leave[depart])*(L$4&lt;Leave[retour])*($A57=Leave[Agents])),0,nbHeures($A57,L$4,2)),"")</f>
        <v>0</v>
      </c>
      <c r="M59" s="92">
        <f ca="1">IF(M$4&lt;&gt;"",IF(SUMPRODUCT((M$4&gt;=Leave[depart])*(M$4&lt;Leave[retour])*($A57=Leave[Agents])),0,nbHeures($A57,M$4,2)),"")</f>
        <v>0</v>
      </c>
      <c r="N59" s="92">
        <f ca="1">IF(N$4&lt;&gt;"",IF(SUMPRODUCT((N$4&gt;=Leave[depart])*(N$4&lt;Leave[retour])*($A57=Leave[Agents])),0,nbHeures($A57,N$4,2)),"")</f>
        <v>0</v>
      </c>
      <c r="O59" s="92">
        <f ca="1">IF(O$4&lt;&gt;"",IF(SUMPRODUCT((O$4&gt;=Leave[depart])*(O$4&lt;Leave[retour])*($A57=Leave[Agents])),0,nbHeures($A57,O$4,2)),"")</f>
        <v>0</v>
      </c>
      <c r="P59" s="92">
        <f ca="1">IF(P$4&lt;&gt;"",IF(SUMPRODUCT((P$4&gt;=Leave[depart])*(P$4&lt;Leave[retour])*($A57=Leave[Agents])),0,nbHeures($A57,P$4,2)),"")</f>
        <v>0</v>
      </c>
      <c r="Q59" s="92">
        <f ca="1">IF(Q$4&lt;&gt;"",IF(SUMPRODUCT((Q$4&gt;=Leave[depart])*(Q$4&lt;Leave[retour])*($A57=Leave[Agents])),0,nbHeures($A57,Q$4,2)),"")</f>
        <v>0</v>
      </c>
      <c r="R59" s="92">
        <f ca="1">IF(R$4&lt;&gt;"",IF(SUMPRODUCT((R$4&gt;=Leave[depart])*(R$4&lt;Leave[retour])*($A57=Leave[Agents])),0,nbHeures($A57,R$4,2)),"")</f>
        <v>0</v>
      </c>
      <c r="S59" s="92">
        <f ca="1">IF(S$4&lt;&gt;"",IF(SUMPRODUCT((S$4&gt;=Leave[depart])*(S$4&lt;Leave[retour])*($A57=Leave[Agents])),0,nbHeures($A57,S$4,2)),"")</f>
        <v>0</v>
      </c>
      <c r="T59" s="92">
        <f ca="1">IF(T$4&lt;&gt;"",IF(SUMPRODUCT((T$4&gt;=Leave[depart])*(T$4&lt;Leave[retour])*($A57=Leave[Agents])),0,nbHeures($A57,T$4,2)),"")</f>
        <v>0</v>
      </c>
      <c r="U59" s="92">
        <f ca="1">IF(U$4&lt;&gt;"",IF(SUMPRODUCT((U$4&gt;=Leave[depart])*(U$4&lt;Leave[retour])*($A57=Leave[Agents])),0,nbHeures($A57,U$4,2)),"")</f>
        <v>0</v>
      </c>
      <c r="V59" s="92">
        <f ca="1">IF(V$4&lt;&gt;"",IF(SUMPRODUCT((V$4&gt;=Leave[depart])*(V$4&lt;Leave[retour])*($A57=Leave[Agents])),0,nbHeures($A57,V$4,2)),"")</f>
        <v>0</v>
      </c>
      <c r="W59" s="92">
        <f ca="1">IF(W$4&lt;&gt;"",IF(SUMPRODUCT((W$4&gt;=Leave[depart])*(W$4&lt;Leave[retour])*($A57=Leave[Agents])),0,nbHeures($A57,W$4,2)),"")</f>
        <v>0</v>
      </c>
      <c r="X59" s="92">
        <f ca="1">IF(X$4&lt;&gt;"",IF(SUMPRODUCT((X$4&gt;=Leave[depart])*(X$4&lt;Leave[retour])*($A57=Leave[Agents])),0,nbHeures($A57,X$4,2)),"")</f>
        <v>0</v>
      </c>
      <c r="Y59" s="92">
        <f ca="1">IF(Y$4&lt;&gt;"",IF(SUMPRODUCT((Y$4&gt;=Leave[depart])*(Y$4&lt;Leave[retour])*($A57=Leave[Agents])),0,nbHeures($A57,Y$4,2)),"")</f>
        <v>0</v>
      </c>
      <c r="Z59" s="92">
        <f ca="1">IF(Z$4&lt;&gt;"",IF(SUMPRODUCT((Z$4&gt;=Leave[depart])*(Z$4&lt;Leave[retour])*($A57=Leave[Agents])),0,nbHeures($A57,Z$4,2)),"")</f>
        <v>0</v>
      </c>
      <c r="AA59" s="92">
        <f ca="1">IF(AA$4&lt;&gt;"",IF(SUMPRODUCT((AA$4&gt;=Leave[depart])*(AA$4&lt;Leave[retour])*($A57=Leave[Agents])),0,nbHeures($A57,AA$4,2)),"")</f>
        <v>0</v>
      </c>
      <c r="AB59" s="92">
        <f ca="1">IF(AB$4&lt;&gt;"",IF(SUMPRODUCT((AB$4&gt;=Leave[depart])*(AB$4&lt;Leave[retour])*($A57=Leave[Agents])),0,nbHeures($A57,AB$4,2)),"")</f>
        <v>0</v>
      </c>
      <c r="AC59" s="92">
        <f ca="1">IF(AC$4&lt;&gt;"",IF(SUMPRODUCT((AC$4&gt;=Leave[depart])*(AC$4&lt;Leave[retour])*($A57=Leave[Agents])),0,nbHeures($A57,AC$4,2)),"")</f>
        <v>0</v>
      </c>
      <c r="AD59" s="92">
        <f ca="1">IF(AD$4&lt;&gt;"",IF(SUMPRODUCT((AD$4&gt;=Leave[depart])*(AD$4&lt;Leave[retour])*($A57=Leave[Agents])),0,nbHeures($A57,AD$4,2)),"")</f>
        <v>0</v>
      </c>
      <c r="AE59" s="92">
        <f ca="1">IF(AE$4&lt;&gt;"",IF(SUMPRODUCT((AE$4&gt;=Leave[depart])*(AE$4&lt;Leave[retour])*($A57=Leave[Agents])),0,nbHeures($A57,AE$4,2)),"")</f>
        <v>0</v>
      </c>
      <c r="AF59" s="92">
        <f ca="1">IF(AF$4&lt;&gt;"",IF(SUMPRODUCT((AF$4&gt;=Leave[depart])*(AF$4&lt;Leave[retour])*($A57=Leave[Agents])),0,nbHeures($A57,AF$4,2)),"")</f>
        <v>0</v>
      </c>
      <c r="AG59" s="92">
        <f ca="1">IF(AG$4&lt;&gt;"",IF(SUMPRODUCT((AG$4&gt;=Leave[depart])*(AG$4&lt;Leave[retour])*($A57=Leave[Agents])),0,nbHeures($A57,AG$4,2)),"")</f>
        <v>0</v>
      </c>
      <c r="AH59" s="104">
        <f t="shared" ref="AH59:AH61" ca="1" si="9">SUM(C59:AG59)</f>
        <v>0</v>
      </c>
      <c r="AI59" s="104">
        <f ca="1">AH59</f>
        <v>0</v>
      </c>
      <c r="AJ59" s="117"/>
    </row>
    <row r="60" spans="1:36" x14ac:dyDescent="0.25">
      <c r="A60" s="88" t="s">
        <v>33</v>
      </c>
      <c r="B60" s="89"/>
      <c r="C60" s="118">
        <f ca="1">IF(ISERROR(MATCH(C$4,Days_off[#Data],0)),0,C58)</f>
        <v>0</v>
      </c>
      <c r="D60" s="93">
        <f>IF(ISERROR(MATCH(D$4,Days_off[#Data],0)),0,D58)</f>
        <v>0</v>
      </c>
      <c r="E60" s="93">
        <f>IF(ISERROR(MATCH(E$4,Days_off[#Data],0)),0,E58)</f>
        <v>0</v>
      </c>
      <c r="F60" s="93">
        <f>IF(ISERROR(MATCH(F$4,Days_off[#Data],0)),0,F58)</f>
        <v>0</v>
      </c>
      <c r="G60" s="93">
        <f>IF(ISERROR(MATCH(G$4,Days_off[#Data],0)),0,G58)</f>
        <v>0</v>
      </c>
      <c r="H60" s="93">
        <f>IF(ISERROR(MATCH(H$4,Days_off[#Data],0)),0,H58)</f>
        <v>0</v>
      </c>
      <c r="I60" s="93">
        <f>IF(ISERROR(MATCH(I$4,Days_off[#Data],0)),0,I58)</f>
        <v>0</v>
      </c>
      <c r="J60" s="93">
        <f>IF(ISERROR(MATCH(J$4,Days_off[#Data],0)),0,J58)</f>
        <v>0</v>
      </c>
      <c r="K60" s="93">
        <f>IF(ISERROR(MATCH(K$4,Days_off[#Data],0)),0,K58)</f>
        <v>0</v>
      </c>
      <c r="L60" s="93">
        <f>IF(ISERROR(MATCH(L$4,Days_off[#Data],0)),0,L58)</f>
        <v>0</v>
      </c>
      <c r="M60" s="93">
        <f>IF(ISERROR(MATCH(M$4,Days_off[#Data],0)),0,M58)</f>
        <v>0</v>
      </c>
      <c r="N60" s="93">
        <f>IF(ISERROR(MATCH(N$4,Days_off[#Data],0)),0,N58)</f>
        <v>0</v>
      </c>
      <c r="O60" s="93">
        <f>IF(ISERROR(MATCH(O$4,Days_off[#Data],0)),0,O58)</f>
        <v>0</v>
      </c>
      <c r="P60" s="93">
        <f>IF(ISERROR(MATCH(P$4,Days_off[#Data],0)),0,P58)</f>
        <v>0</v>
      </c>
      <c r="Q60" s="93">
        <f>IF(ISERROR(MATCH(Q$4,Days_off[#Data],0)),0,Q58)</f>
        <v>0</v>
      </c>
      <c r="R60" s="93">
        <f>IF(ISERROR(MATCH(R$4,Days_off[#Data],0)),0,R58)</f>
        <v>0</v>
      </c>
      <c r="S60" s="93">
        <f>IF(ISERROR(MATCH(S$4,Days_off[#Data],0)),0,S58)</f>
        <v>0</v>
      </c>
      <c r="T60" s="93">
        <f>IF(ISERROR(MATCH(T$4,Days_off[#Data],0)),0,T58)</f>
        <v>0</v>
      </c>
      <c r="U60" s="93">
        <f>IF(ISERROR(MATCH(U$4,Days_off[#Data],0)),0,U58)</f>
        <v>0</v>
      </c>
      <c r="V60" s="93">
        <f ca="1">IF(ISERROR(MATCH(V$4,Days_off[#Data],0)),0,V58)</f>
        <v>0</v>
      </c>
      <c r="W60" s="93">
        <f>IF(ISERROR(MATCH(W$4,Days_off[#Data],0)),0,W58)</f>
        <v>0</v>
      </c>
      <c r="X60" s="93">
        <f>IF(ISERROR(MATCH(X$4,Days_off[#Data],0)),0,X58)</f>
        <v>0</v>
      </c>
      <c r="Y60" s="93">
        <f>IF(ISERROR(MATCH(Y$4,Days_off[#Data],0)),0,Y58)</f>
        <v>0</v>
      </c>
      <c r="Z60" s="93">
        <f>IF(ISERROR(MATCH(Z$4,Days_off[#Data],0)),0,Z58)</f>
        <v>0</v>
      </c>
      <c r="AA60" s="93">
        <f>IF(ISERROR(MATCH(AA$4,Days_off[#Data],0)),0,AA58)</f>
        <v>0</v>
      </c>
      <c r="AB60" s="93">
        <f>IF(ISERROR(MATCH(AB$4,Days_off[#Data],0)),0,AB58)</f>
        <v>0</v>
      </c>
      <c r="AC60" s="93">
        <f>IF(ISERROR(MATCH(AC$4,Days_off[#Data],0)),0,AC58)</f>
        <v>0</v>
      </c>
      <c r="AD60" s="93">
        <f>IF(ISERROR(MATCH(AD$4,Days_off[#Data],0)),0,AD58)</f>
        <v>0</v>
      </c>
      <c r="AE60" s="93">
        <f>IF(ISERROR(MATCH(AE$4,Days_off[#Data],0)),0,AE58)</f>
        <v>0</v>
      </c>
      <c r="AF60" s="93">
        <f>IF(ISERROR(MATCH(AF$4,Days_off[#Data],0)),0,AF58)</f>
        <v>0</v>
      </c>
      <c r="AG60" s="93">
        <f>IF(ISERROR(MATCH(AG$4,Days_off[#Data],0)),0,AG58)</f>
        <v>0</v>
      </c>
      <c r="AH60" s="103">
        <f t="shared" ca="1" si="9"/>
        <v>0</v>
      </c>
      <c r="AI60" s="103"/>
      <c r="AJ60" s="119">
        <f ca="1">AH60</f>
        <v>0</v>
      </c>
    </row>
    <row r="61" spans="1:36" x14ac:dyDescent="0.25">
      <c r="A61" s="90" t="s">
        <v>34</v>
      </c>
      <c r="B61" s="91"/>
      <c r="C61" s="120">
        <f ca="1">IF(ISERROR(MATCH(C$4,Days_off[#Data],0)),0,C59)</f>
        <v>0</v>
      </c>
      <c r="D61" s="94">
        <f>IF(ISERROR(MATCH(D$4,Days_off[#Data],0)),0,D59)</f>
        <v>0</v>
      </c>
      <c r="E61" s="94">
        <f>IF(ISERROR(MATCH(E$4,Days_off[#Data],0)),0,E59)</f>
        <v>0</v>
      </c>
      <c r="F61" s="94">
        <f>IF(ISERROR(MATCH(F$4,Days_off[#Data],0)),0,F59)</f>
        <v>0</v>
      </c>
      <c r="G61" s="94">
        <f>IF(ISERROR(MATCH(G$4,Days_off[#Data],0)),0,G59)</f>
        <v>0</v>
      </c>
      <c r="H61" s="94">
        <f>IF(ISERROR(MATCH(H$4,Days_off[#Data],0)),0,H59)</f>
        <v>0</v>
      </c>
      <c r="I61" s="94">
        <f>IF(ISERROR(MATCH(I$4,Days_off[#Data],0)),0,I59)</f>
        <v>0</v>
      </c>
      <c r="J61" s="94">
        <f>IF(ISERROR(MATCH(J$4,Days_off[#Data],0)),0,J59)</f>
        <v>0</v>
      </c>
      <c r="K61" s="94">
        <f>IF(ISERROR(MATCH(K$4,Days_off[#Data],0)),0,K59)</f>
        <v>0</v>
      </c>
      <c r="L61" s="94">
        <f>IF(ISERROR(MATCH(L$4,Days_off[#Data],0)),0,L59)</f>
        <v>0</v>
      </c>
      <c r="M61" s="94">
        <f>IF(ISERROR(MATCH(M$4,Days_off[#Data],0)),0,M59)</f>
        <v>0</v>
      </c>
      <c r="N61" s="94">
        <f>IF(ISERROR(MATCH(N$4,Days_off[#Data],0)),0,N59)</f>
        <v>0</v>
      </c>
      <c r="O61" s="94">
        <f>IF(ISERROR(MATCH(O$4,Days_off[#Data],0)),0,O59)</f>
        <v>0</v>
      </c>
      <c r="P61" s="94">
        <f>IF(ISERROR(MATCH(P$4,Days_off[#Data],0)),0,P59)</f>
        <v>0</v>
      </c>
      <c r="Q61" s="94">
        <f>IF(ISERROR(MATCH(Q$4,Days_off[#Data],0)),0,Q59)</f>
        <v>0</v>
      </c>
      <c r="R61" s="94">
        <f>IF(ISERROR(MATCH(R$4,Days_off[#Data],0)),0,R59)</f>
        <v>0</v>
      </c>
      <c r="S61" s="94">
        <f>IF(ISERROR(MATCH(S$4,Days_off[#Data],0)),0,S59)</f>
        <v>0</v>
      </c>
      <c r="T61" s="94">
        <f>IF(ISERROR(MATCH(T$4,Days_off[#Data],0)),0,T59)</f>
        <v>0</v>
      </c>
      <c r="U61" s="94">
        <f>IF(ISERROR(MATCH(U$4,Days_off[#Data],0)),0,U59)</f>
        <v>0</v>
      </c>
      <c r="V61" s="94">
        <f ca="1">IF(ISERROR(MATCH(V$4,Days_off[#Data],0)),0,V59)</f>
        <v>0</v>
      </c>
      <c r="W61" s="94">
        <f>IF(ISERROR(MATCH(W$4,Days_off[#Data],0)),0,W59)</f>
        <v>0</v>
      </c>
      <c r="X61" s="94">
        <f>IF(ISERROR(MATCH(X$4,Days_off[#Data],0)),0,X59)</f>
        <v>0</v>
      </c>
      <c r="Y61" s="94">
        <f>IF(ISERROR(MATCH(Y$4,Days_off[#Data],0)),0,Y59)</f>
        <v>0</v>
      </c>
      <c r="Z61" s="94">
        <f>IF(ISERROR(MATCH(Z$4,Days_off[#Data],0)),0,Z59)</f>
        <v>0</v>
      </c>
      <c r="AA61" s="94">
        <f>IF(ISERROR(MATCH(AA$4,Days_off[#Data],0)),0,AA59)</f>
        <v>0</v>
      </c>
      <c r="AB61" s="94">
        <f>IF(ISERROR(MATCH(AB$4,Days_off[#Data],0)),0,AB59)</f>
        <v>0</v>
      </c>
      <c r="AC61" s="94">
        <f>IF(ISERROR(MATCH(AC$4,Days_off[#Data],0)),0,AC59)</f>
        <v>0</v>
      </c>
      <c r="AD61" s="94">
        <f>IF(ISERROR(MATCH(AD$4,Days_off[#Data],0)),0,AD59)</f>
        <v>0</v>
      </c>
      <c r="AE61" s="94">
        <f>IF(ISERROR(MATCH(AE$4,Days_off[#Data],0)),0,AE59)</f>
        <v>0</v>
      </c>
      <c r="AF61" s="94">
        <f>IF(ISERROR(MATCH(AF$4,Days_off[#Data],0)),0,AF59)</f>
        <v>0</v>
      </c>
      <c r="AG61" s="94">
        <f>IF(ISERROR(MATCH(AG$4,Days_off[#Data],0)),0,AG59)</f>
        <v>0</v>
      </c>
      <c r="AH61" s="104">
        <f t="shared" ca="1" si="9"/>
        <v>0</v>
      </c>
      <c r="AI61" s="104">
        <f ca="1">AH61</f>
        <v>0</v>
      </c>
      <c r="AJ61" s="117"/>
    </row>
    <row r="62" spans="1:36" ht="15.75" thickBot="1" x14ac:dyDescent="0.3">
      <c r="A62" s="88" t="s">
        <v>36</v>
      </c>
      <c r="B62" s="89"/>
      <c r="C62" s="121"/>
      <c r="D62" s="122"/>
      <c r="E62" s="122"/>
      <c r="F62" s="122"/>
      <c r="G62" s="122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  <c r="AC62" s="122"/>
      <c r="AD62" s="122"/>
      <c r="AE62" s="122"/>
      <c r="AF62" s="122"/>
      <c r="AG62" s="122"/>
      <c r="AH62" s="123"/>
      <c r="AI62" s="123"/>
      <c r="AJ62" s="124"/>
    </row>
    <row r="64" spans="1:36" ht="15.75" thickBot="1" x14ac:dyDescent="0.3">
      <c r="A64" s="86" t="s">
        <v>69</v>
      </c>
      <c r="B64" s="87"/>
      <c r="C64" s="105"/>
      <c r="D64" s="106"/>
      <c r="E64" s="106"/>
      <c r="F64" s="107"/>
      <c r="G64" s="106"/>
      <c r="H64" s="105"/>
      <c r="I64" s="105"/>
      <c r="J64" s="105"/>
      <c r="K64" s="108"/>
      <c r="L64" s="105"/>
      <c r="M64" s="105"/>
      <c r="N64" s="109"/>
      <c r="O64" s="105"/>
      <c r="P64" s="105"/>
      <c r="Q64" s="105"/>
      <c r="R64" s="105"/>
      <c r="S64" s="105"/>
      <c r="T64" s="109"/>
      <c r="U64" s="109"/>
      <c r="V64" s="105"/>
      <c r="W64" s="105"/>
      <c r="X64" s="105"/>
      <c r="Y64" s="105"/>
      <c r="Z64" s="105"/>
      <c r="AA64" s="109"/>
      <c r="AB64" s="105"/>
      <c r="AC64" s="105"/>
      <c r="AD64" s="105"/>
      <c r="AE64" s="105"/>
      <c r="AF64" s="106"/>
      <c r="AG64" s="105"/>
      <c r="AH64" s="110"/>
      <c r="AI64" s="110"/>
      <c r="AJ64" s="111"/>
    </row>
    <row r="65" spans="1:36" x14ac:dyDescent="0.25">
      <c r="A65" s="88" t="s">
        <v>31</v>
      </c>
      <c r="B65" s="89"/>
      <c r="C65" s="112">
        <f ca="1">IF(C$4&lt;&gt;"",IF(SUMPRODUCT((C$4&gt;=Leave[depart])*(C$4&lt;Leave[retour])*($A64=Leave[Agents])),0,nbHeures($A64,C$4,1)),"")</f>
        <v>0</v>
      </c>
      <c r="D65" s="113">
        <f ca="1">IF(D$4&lt;&gt;"",IF(SUMPRODUCT((D$4&gt;=Leave[depart])*(D$4&lt;Leave[retour])*($A64=Leave[Agents])),0,nbHeures($A64,D$4,1)),"")</f>
        <v>0</v>
      </c>
      <c r="E65" s="113">
        <f ca="1">IF(E$4&lt;&gt;"",IF(SUMPRODUCT((E$4&gt;=Leave[depart])*(E$4&lt;Leave[retour])*($A64=Leave[Agents])),0,nbHeures($A64,E$4,1)),"")</f>
        <v>0</v>
      </c>
      <c r="F65" s="113">
        <f ca="1">IF(F$4&lt;&gt;"",IF(SUMPRODUCT((F$4&gt;=Leave[depart])*(F$4&lt;Leave[retour])*($A64=Leave[Agents])),0,nbHeures($A64,F$4,1)),"")</f>
        <v>0</v>
      </c>
      <c r="G65" s="113">
        <f ca="1">IF(G$4&lt;&gt;"",IF(SUMPRODUCT((G$4&gt;=Leave[depart])*(G$4&lt;Leave[retour])*($A64=Leave[Agents])),0,nbHeures($A64,G$4,1)),"")</f>
        <v>0</v>
      </c>
      <c r="H65" s="113">
        <f ca="1">IF(H$4&lt;&gt;"",IF(SUMPRODUCT((H$4&gt;=Leave[depart])*(H$4&lt;Leave[retour])*($A64=Leave[Agents])),0,nbHeures($A64,H$4,1)),"")</f>
        <v>0</v>
      </c>
      <c r="I65" s="113">
        <f ca="1">IF(I$4&lt;&gt;"",IF(SUMPRODUCT((I$4&gt;=Leave[depart])*(I$4&lt;Leave[retour])*($A64=Leave[Agents])),0,nbHeures($A64,I$4,1)),"")</f>
        <v>0</v>
      </c>
      <c r="J65" s="113">
        <f ca="1">IF(J$4&lt;&gt;"",IF(SUMPRODUCT((J$4&gt;=Leave[depart])*(J$4&lt;Leave[retour])*($A64=Leave[Agents])),0,nbHeures($A64,J$4,1)),"")</f>
        <v>0</v>
      </c>
      <c r="K65" s="113">
        <f ca="1">IF(K$4&lt;&gt;"",IF(SUMPRODUCT((K$4&gt;=Leave[depart])*(K$4&lt;Leave[retour])*($A64=Leave[Agents])),0,nbHeures($A64,K$4,1)),"")</f>
        <v>0</v>
      </c>
      <c r="L65" s="113">
        <f ca="1">IF(L$4&lt;&gt;"",IF(SUMPRODUCT((L$4&gt;=Leave[depart])*(L$4&lt;Leave[retour])*($A64=Leave[Agents])),0,nbHeures($A64,L$4,1)),"")</f>
        <v>0</v>
      </c>
      <c r="M65" s="113">
        <f ca="1">IF(M$4&lt;&gt;"",IF(SUMPRODUCT((M$4&gt;=Leave[depart])*(M$4&lt;Leave[retour])*($A64=Leave[Agents])),0,nbHeures($A64,M$4,1)),"")</f>
        <v>0</v>
      </c>
      <c r="N65" s="113">
        <f ca="1">IF(N$4&lt;&gt;"",IF(SUMPRODUCT((N$4&gt;=Leave[depart])*(N$4&lt;Leave[retour])*($A64=Leave[Agents])),0,nbHeures($A64,N$4,1)),"")</f>
        <v>0</v>
      </c>
      <c r="O65" s="113">
        <f ca="1">IF(O$4&lt;&gt;"",IF(SUMPRODUCT((O$4&gt;=Leave[depart])*(O$4&lt;Leave[retour])*($A64=Leave[Agents])),0,nbHeures($A64,O$4,1)),"")</f>
        <v>0</v>
      </c>
      <c r="P65" s="113">
        <f ca="1">IF(P$4&lt;&gt;"",IF(SUMPRODUCT((P$4&gt;=Leave[depart])*(P$4&lt;Leave[retour])*($A64=Leave[Agents])),0,nbHeures($A64,P$4,1)),"")</f>
        <v>0</v>
      </c>
      <c r="Q65" s="113">
        <f ca="1">IF(Q$4&lt;&gt;"",IF(SUMPRODUCT((Q$4&gt;=Leave[depart])*(Q$4&lt;Leave[retour])*($A64=Leave[Agents])),0,nbHeures($A64,Q$4,1)),"")</f>
        <v>0</v>
      </c>
      <c r="R65" s="113">
        <f ca="1">IF(R$4&lt;&gt;"",IF(SUMPRODUCT((R$4&gt;=Leave[depart])*(R$4&lt;Leave[retour])*($A64=Leave[Agents])),0,nbHeures($A64,R$4,1)),"")</f>
        <v>0</v>
      </c>
      <c r="S65" s="113">
        <f ca="1">IF(S$4&lt;&gt;"",IF(SUMPRODUCT((S$4&gt;=Leave[depart])*(S$4&lt;Leave[retour])*($A64=Leave[Agents])),0,nbHeures($A64,S$4,1)),"")</f>
        <v>0</v>
      </c>
      <c r="T65" s="113">
        <f ca="1">IF(T$4&lt;&gt;"",IF(SUMPRODUCT((T$4&gt;=Leave[depart])*(T$4&lt;Leave[retour])*($A64=Leave[Agents])),0,nbHeures($A64,T$4,1)),"")</f>
        <v>0</v>
      </c>
      <c r="U65" s="113">
        <f ca="1">IF(U$4&lt;&gt;"",IF(SUMPRODUCT((U$4&gt;=Leave[depart])*(U$4&lt;Leave[retour])*($A64=Leave[Agents])),0,nbHeures($A64,U$4,1)),"")</f>
        <v>0</v>
      </c>
      <c r="V65" s="113">
        <f ca="1">IF(V$4&lt;&gt;"",IF(SUMPRODUCT((V$4&gt;=Leave[depart])*(V$4&lt;Leave[retour])*($A64=Leave[Agents])),0,nbHeures($A64,V$4,1)),"")</f>
        <v>0</v>
      </c>
      <c r="W65" s="113">
        <f ca="1">IF(W$4&lt;&gt;"",IF(SUMPRODUCT((W$4&gt;=Leave[depart])*(W$4&lt;Leave[retour])*($A64=Leave[Agents])),0,nbHeures($A64,W$4,1)),"")</f>
        <v>0</v>
      </c>
      <c r="X65" s="113">
        <f ca="1">IF(X$4&lt;&gt;"",IF(SUMPRODUCT((X$4&gt;=Leave[depart])*(X$4&lt;Leave[retour])*($A64=Leave[Agents])),0,nbHeures($A64,X$4,1)),"")</f>
        <v>0</v>
      </c>
      <c r="Y65" s="113">
        <f ca="1">IF(Y$4&lt;&gt;"",IF(SUMPRODUCT((Y$4&gt;=Leave[depart])*(Y$4&lt;Leave[retour])*($A64=Leave[Agents])),0,nbHeures($A64,Y$4,1)),"")</f>
        <v>0</v>
      </c>
      <c r="Z65" s="113">
        <f ca="1">IF(Z$4&lt;&gt;"",IF(SUMPRODUCT((Z$4&gt;=Leave[depart])*(Z$4&lt;Leave[retour])*($A64=Leave[Agents])),0,nbHeures($A64,Z$4,1)),"")</f>
        <v>0</v>
      </c>
      <c r="AA65" s="113">
        <f ca="1">IF(AA$4&lt;&gt;"",IF(SUMPRODUCT((AA$4&gt;=Leave[depart])*(AA$4&lt;Leave[retour])*($A64=Leave[Agents])),0,nbHeures($A64,AA$4,1)),"")</f>
        <v>0</v>
      </c>
      <c r="AB65" s="113">
        <f ca="1">IF(AB$4&lt;&gt;"",IF(SUMPRODUCT((AB$4&gt;=Leave[depart])*(AB$4&lt;Leave[retour])*($A64=Leave[Agents])),0,nbHeures($A64,AB$4,1)),"")</f>
        <v>0</v>
      </c>
      <c r="AC65" s="113">
        <f ca="1">IF(AC$4&lt;&gt;"",IF(SUMPRODUCT((AC$4&gt;=Leave[depart])*(AC$4&lt;Leave[retour])*($A64=Leave[Agents])),0,nbHeures($A64,AC$4,1)),"")</f>
        <v>0</v>
      </c>
      <c r="AD65" s="113">
        <f ca="1">IF(AD$4&lt;&gt;"",IF(SUMPRODUCT((AD$4&gt;=Leave[depart])*(AD$4&lt;Leave[retour])*($A64=Leave[Agents])),0,nbHeures($A64,AD$4,1)),"")</f>
        <v>0</v>
      </c>
      <c r="AE65" s="113">
        <f ca="1">IF(AE$4&lt;&gt;"",IF(SUMPRODUCT((AE$4&gt;=Leave[depart])*(AE$4&lt;Leave[retour])*($A64=Leave[Agents])),0,nbHeures($A64,AE$4,1)),"")</f>
        <v>0</v>
      </c>
      <c r="AF65" s="113">
        <f ca="1">IF(AF$4&lt;&gt;"",IF(SUMPRODUCT((AF$4&gt;=Leave[depart])*(AF$4&lt;Leave[retour])*($A64=Leave[Agents])),0,nbHeures($A64,AF$4,1)),"")</f>
        <v>0</v>
      </c>
      <c r="AG65" s="113">
        <f ca="1">IF(AG$4&lt;&gt;"",IF(SUMPRODUCT((AG$4&gt;=Leave[depart])*(AG$4&lt;Leave[retour])*($A64=Leave[Agents])),0,nbHeures($A64,AG$4,1)),"")</f>
        <v>0</v>
      </c>
      <c r="AH65" s="114">
        <f ca="1">SUM(C65:AG65)</f>
        <v>0</v>
      </c>
      <c r="AI65" s="114"/>
      <c r="AJ65" s="115"/>
    </row>
    <row r="66" spans="1:36" x14ac:dyDescent="0.25">
      <c r="A66" s="90" t="s">
        <v>32</v>
      </c>
      <c r="B66" s="91"/>
      <c r="C66" s="116">
        <f ca="1">IF(C$4&lt;&gt;"",IF(SUMPRODUCT((C$4&gt;=Leave[depart])*(C$4&lt;Leave[retour])*($A64=Leave[Agents])),0,nbHeures($A64,C$4,2)),"")</f>
        <v>0</v>
      </c>
      <c r="D66" s="92">
        <f ca="1">IF(D$4&lt;&gt;"",IF(SUMPRODUCT((D$4&gt;=Leave[depart])*(D$4&lt;Leave[retour])*($A64=Leave[Agents])),0,nbHeures($A64,D$4,2)),"")</f>
        <v>0</v>
      </c>
      <c r="E66" s="92">
        <f ca="1">IF(E$4&lt;&gt;"",IF(SUMPRODUCT((E$4&gt;=Leave[depart])*(E$4&lt;Leave[retour])*($A64=Leave[Agents])),0,nbHeures($A64,E$4,2)),"")</f>
        <v>0</v>
      </c>
      <c r="F66" s="92">
        <f ca="1">IF(F$4&lt;&gt;"",IF(SUMPRODUCT((F$4&gt;=Leave[depart])*(F$4&lt;Leave[retour])*($A64=Leave[Agents])),0,nbHeures($A64,F$4,2)),"")</f>
        <v>0</v>
      </c>
      <c r="G66" s="92">
        <f ca="1">IF(G$4&lt;&gt;"",IF(SUMPRODUCT((G$4&gt;=Leave[depart])*(G$4&lt;Leave[retour])*($A64=Leave[Agents])),0,nbHeures($A64,G$4,2)),"")</f>
        <v>0</v>
      </c>
      <c r="H66" s="92">
        <f ca="1">IF(H$4&lt;&gt;"",IF(SUMPRODUCT((H$4&gt;=Leave[depart])*(H$4&lt;Leave[retour])*($A64=Leave[Agents])),0,nbHeures($A64,H$4,2)),"")</f>
        <v>0</v>
      </c>
      <c r="I66" s="92">
        <f ca="1">IF(I$4&lt;&gt;"",IF(SUMPRODUCT((I$4&gt;=Leave[depart])*(I$4&lt;Leave[retour])*($A64=Leave[Agents])),0,nbHeures($A64,I$4,2)),"")</f>
        <v>0</v>
      </c>
      <c r="J66" s="92">
        <f ca="1">IF(J$4&lt;&gt;"",IF(SUMPRODUCT((J$4&gt;=Leave[depart])*(J$4&lt;Leave[retour])*($A64=Leave[Agents])),0,nbHeures($A64,J$4,2)),"")</f>
        <v>0</v>
      </c>
      <c r="K66" s="92">
        <f ca="1">IF(K$4&lt;&gt;"",IF(SUMPRODUCT((K$4&gt;=Leave[depart])*(K$4&lt;Leave[retour])*($A64=Leave[Agents])),0,nbHeures($A64,K$4,2)),"")</f>
        <v>0</v>
      </c>
      <c r="L66" s="92">
        <f ca="1">IF(L$4&lt;&gt;"",IF(SUMPRODUCT((L$4&gt;=Leave[depart])*(L$4&lt;Leave[retour])*($A64=Leave[Agents])),0,nbHeures($A64,L$4,2)),"")</f>
        <v>0</v>
      </c>
      <c r="M66" s="92">
        <f ca="1">IF(M$4&lt;&gt;"",IF(SUMPRODUCT((M$4&gt;=Leave[depart])*(M$4&lt;Leave[retour])*($A64=Leave[Agents])),0,nbHeures($A64,M$4,2)),"")</f>
        <v>0</v>
      </c>
      <c r="N66" s="92">
        <f ca="1">IF(N$4&lt;&gt;"",IF(SUMPRODUCT((N$4&gt;=Leave[depart])*(N$4&lt;Leave[retour])*($A64=Leave[Agents])),0,nbHeures($A64,N$4,2)),"")</f>
        <v>0</v>
      </c>
      <c r="O66" s="92">
        <f ca="1">IF(O$4&lt;&gt;"",IF(SUMPRODUCT((O$4&gt;=Leave[depart])*(O$4&lt;Leave[retour])*($A64=Leave[Agents])),0,nbHeures($A64,O$4,2)),"")</f>
        <v>0</v>
      </c>
      <c r="P66" s="92">
        <f ca="1">IF(P$4&lt;&gt;"",IF(SUMPRODUCT((P$4&gt;=Leave[depart])*(P$4&lt;Leave[retour])*($A64=Leave[Agents])),0,nbHeures($A64,P$4,2)),"")</f>
        <v>0</v>
      </c>
      <c r="Q66" s="92">
        <f ca="1">IF(Q$4&lt;&gt;"",IF(SUMPRODUCT((Q$4&gt;=Leave[depart])*(Q$4&lt;Leave[retour])*($A64=Leave[Agents])),0,nbHeures($A64,Q$4,2)),"")</f>
        <v>0</v>
      </c>
      <c r="R66" s="92">
        <f ca="1">IF(R$4&lt;&gt;"",IF(SUMPRODUCT((R$4&gt;=Leave[depart])*(R$4&lt;Leave[retour])*($A64=Leave[Agents])),0,nbHeures($A64,R$4,2)),"")</f>
        <v>0</v>
      </c>
      <c r="S66" s="92">
        <f ca="1">IF(S$4&lt;&gt;"",IF(SUMPRODUCT((S$4&gt;=Leave[depart])*(S$4&lt;Leave[retour])*($A64=Leave[Agents])),0,nbHeures($A64,S$4,2)),"")</f>
        <v>0</v>
      </c>
      <c r="T66" s="92">
        <f ca="1">IF(T$4&lt;&gt;"",IF(SUMPRODUCT((T$4&gt;=Leave[depart])*(T$4&lt;Leave[retour])*($A64=Leave[Agents])),0,nbHeures($A64,T$4,2)),"")</f>
        <v>0</v>
      </c>
      <c r="U66" s="92">
        <f ca="1">IF(U$4&lt;&gt;"",IF(SUMPRODUCT((U$4&gt;=Leave[depart])*(U$4&lt;Leave[retour])*($A64=Leave[Agents])),0,nbHeures($A64,U$4,2)),"")</f>
        <v>0</v>
      </c>
      <c r="V66" s="92">
        <f ca="1">IF(V$4&lt;&gt;"",IF(SUMPRODUCT((V$4&gt;=Leave[depart])*(V$4&lt;Leave[retour])*($A64=Leave[Agents])),0,nbHeures($A64,V$4,2)),"")</f>
        <v>0</v>
      </c>
      <c r="W66" s="92">
        <f ca="1">IF(W$4&lt;&gt;"",IF(SUMPRODUCT((W$4&gt;=Leave[depart])*(W$4&lt;Leave[retour])*($A64=Leave[Agents])),0,nbHeures($A64,W$4,2)),"")</f>
        <v>0</v>
      </c>
      <c r="X66" s="92">
        <f ca="1">IF(X$4&lt;&gt;"",IF(SUMPRODUCT((X$4&gt;=Leave[depart])*(X$4&lt;Leave[retour])*($A64=Leave[Agents])),0,nbHeures($A64,X$4,2)),"")</f>
        <v>0</v>
      </c>
      <c r="Y66" s="92">
        <f ca="1">IF(Y$4&lt;&gt;"",IF(SUMPRODUCT((Y$4&gt;=Leave[depart])*(Y$4&lt;Leave[retour])*($A64=Leave[Agents])),0,nbHeures($A64,Y$4,2)),"")</f>
        <v>0</v>
      </c>
      <c r="Z66" s="92">
        <f ca="1">IF(Z$4&lt;&gt;"",IF(SUMPRODUCT((Z$4&gt;=Leave[depart])*(Z$4&lt;Leave[retour])*($A64=Leave[Agents])),0,nbHeures($A64,Z$4,2)),"")</f>
        <v>0</v>
      </c>
      <c r="AA66" s="92">
        <f ca="1">IF(AA$4&lt;&gt;"",IF(SUMPRODUCT((AA$4&gt;=Leave[depart])*(AA$4&lt;Leave[retour])*($A64=Leave[Agents])),0,nbHeures($A64,AA$4,2)),"")</f>
        <v>0</v>
      </c>
      <c r="AB66" s="92">
        <f ca="1">IF(AB$4&lt;&gt;"",IF(SUMPRODUCT((AB$4&gt;=Leave[depart])*(AB$4&lt;Leave[retour])*($A64=Leave[Agents])),0,nbHeures($A64,AB$4,2)),"")</f>
        <v>0</v>
      </c>
      <c r="AC66" s="92">
        <f ca="1">IF(AC$4&lt;&gt;"",IF(SUMPRODUCT((AC$4&gt;=Leave[depart])*(AC$4&lt;Leave[retour])*($A64=Leave[Agents])),0,nbHeures($A64,AC$4,2)),"")</f>
        <v>0</v>
      </c>
      <c r="AD66" s="92">
        <f ca="1">IF(AD$4&lt;&gt;"",IF(SUMPRODUCT((AD$4&gt;=Leave[depart])*(AD$4&lt;Leave[retour])*($A64=Leave[Agents])),0,nbHeures($A64,AD$4,2)),"")</f>
        <v>0</v>
      </c>
      <c r="AE66" s="92">
        <f ca="1">IF(AE$4&lt;&gt;"",IF(SUMPRODUCT((AE$4&gt;=Leave[depart])*(AE$4&lt;Leave[retour])*($A64=Leave[Agents])),0,nbHeures($A64,AE$4,2)),"")</f>
        <v>0</v>
      </c>
      <c r="AF66" s="92">
        <f ca="1">IF(AF$4&lt;&gt;"",IF(SUMPRODUCT((AF$4&gt;=Leave[depart])*(AF$4&lt;Leave[retour])*($A64=Leave[Agents])),0,nbHeures($A64,AF$4,2)),"")</f>
        <v>0</v>
      </c>
      <c r="AG66" s="92">
        <f ca="1">IF(AG$4&lt;&gt;"",IF(SUMPRODUCT((AG$4&gt;=Leave[depart])*(AG$4&lt;Leave[retour])*($A64=Leave[Agents])),0,nbHeures($A64,AG$4,2)),"")</f>
        <v>0</v>
      </c>
      <c r="AH66" s="103">
        <f t="shared" ref="AH66:AH68" ca="1" si="10">SUM(C66:AG66)</f>
        <v>0</v>
      </c>
      <c r="AI66" s="104">
        <f ca="1">AH66</f>
        <v>0</v>
      </c>
      <c r="AJ66" s="117"/>
    </row>
    <row r="67" spans="1:36" x14ac:dyDescent="0.25">
      <c r="A67" s="88" t="s">
        <v>33</v>
      </c>
      <c r="B67" s="89"/>
      <c r="C67" s="118">
        <f ca="1">IF(ISERROR(MATCH(C$4,Days_off[#Data],0)),0,C65)</f>
        <v>0</v>
      </c>
      <c r="D67" s="93">
        <f>IF(ISERROR(MATCH(D$4,Days_off[#Data],0)),0,D65)</f>
        <v>0</v>
      </c>
      <c r="E67" s="93">
        <f>IF(ISERROR(MATCH(E$4,Days_off[#Data],0)),0,E65)</f>
        <v>0</v>
      </c>
      <c r="F67" s="93">
        <f>IF(ISERROR(MATCH(F$4,Days_off[#Data],0)),0,F65)</f>
        <v>0</v>
      </c>
      <c r="G67" s="93">
        <f>IF(ISERROR(MATCH(G$4,Days_off[#Data],0)),0,G65)</f>
        <v>0</v>
      </c>
      <c r="H67" s="93">
        <f>IF(ISERROR(MATCH(H$4,Days_off[#Data],0)),0,H65)</f>
        <v>0</v>
      </c>
      <c r="I67" s="93">
        <f>IF(ISERROR(MATCH(I$4,Days_off[#Data],0)),0,I65)</f>
        <v>0</v>
      </c>
      <c r="J67" s="93">
        <f>IF(ISERROR(MATCH(J$4,Days_off[#Data],0)),0,J65)</f>
        <v>0</v>
      </c>
      <c r="K67" s="93">
        <f>IF(ISERROR(MATCH(K$4,Days_off[#Data],0)),0,K65)</f>
        <v>0</v>
      </c>
      <c r="L67" s="93">
        <f>IF(ISERROR(MATCH(L$4,Days_off[#Data],0)),0,L65)</f>
        <v>0</v>
      </c>
      <c r="M67" s="93">
        <f>IF(ISERROR(MATCH(M$4,Days_off[#Data],0)),0,M65)</f>
        <v>0</v>
      </c>
      <c r="N67" s="93">
        <f>IF(ISERROR(MATCH(N$4,Days_off[#Data],0)),0,N65)</f>
        <v>0</v>
      </c>
      <c r="O67" s="93">
        <f>IF(ISERROR(MATCH(O$4,Days_off[#Data],0)),0,O65)</f>
        <v>0</v>
      </c>
      <c r="P67" s="93">
        <f>IF(ISERROR(MATCH(P$4,Days_off[#Data],0)),0,P65)</f>
        <v>0</v>
      </c>
      <c r="Q67" s="93">
        <f>IF(ISERROR(MATCH(Q$4,Days_off[#Data],0)),0,Q65)</f>
        <v>0</v>
      </c>
      <c r="R67" s="93">
        <f>IF(ISERROR(MATCH(R$4,Days_off[#Data],0)),0,R65)</f>
        <v>0</v>
      </c>
      <c r="S67" s="93">
        <f>IF(ISERROR(MATCH(S$4,Days_off[#Data],0)),0,S65)</f>
        <v>0</v>
      </c>
      <c r="T67" s="93">
        <f>IF(ISERROR(MATCH(T$4,Days_off[#Data],0)),0,T65)</f>
        <v>0</v>
      </c>
      <c r="U67" s="93">
        <f>IF(ISERROR(MATCH(U$4,Days_off[#Data],0)),0,U65)</f>
        <v>0</v>
      </c>
      <c r="V67" s="93">
        <f ca="1">IF(ISERROR(MATCH(V$4,Days_off[#Data],0)),0,V65)</f>
        <v>0</v>
      </c>
      <c r="W67" s="93">
        <f>IF(ISERROR(MATCH(W$4,Days_off[#Data],0)),0,W65)</f>
        <v>0</v>
      </c>
      <c r="X67" s="93">
        <f>IF(ISERROR(MATCH(X$4,Days_off[#Data],0)),0,X65)</f>
        <v>0</v>
      </c>
      <c r="Y67" s="93">
        <f>IF(ISERROR(MATCH(Y$4,Days_off[#Data],0)),0,Y65)</f>
        <v>0</v>
      </c>
      <c r="Z67" s="93">
        <f>IF(ISERROR(MATCH(Z$4,Days_off[#Data],0)),0,Z65)</f>
        <v>0</v>
      </c>
      <c r="AA67" s="93">
        <f>IF(ISERROR(MATCH(AA$4,Days_off[#Data],0)),0,AA65)</f>
        <v>0</v>
      </c>
      <c r="AB67" s="93">
        <f>IF(ISERROR(MATCH(AB$4,Days_off[#Data],0)),0,AB65)</f>
        <v>0</v>
      </c>
      <c r="AC67" s="93">
        <f>IF(ISERROR(MATCH(AC$4,Days_off[#Data],0)),0,AC65)</f>
        <v>0</v>
      </c>
      <c r="AD67" s="93">
        <f>IF(ISERROR(MATCH(AD$4,Days_off[#Data],0)),0,AD65)</f>
        <v>0</v>
      </c>
      <c r="AE67" s="93">
        <f>IF(ISERROR(MATCH(AE$4,Days_off[#Data],0)),0,AE65)</f>
        <v>0</v>
      </c>
      <c r="AF67" s="93">
        <f>IF(ISERROR(MATCH(AF$4,Days_off[#Data],0)),0,AF65)</f>
        <v>0</v>
      </c>
      <c r="AG67" s="93">
        <f>IF(ISERROR(MATCH(AG$4,Days_off[#Data],0)),0,AG65)</f>
        <v>0</v>
      </c>
      <c r="AH67" s="103">
        <f t="shared" ca="1" si="10"/>
        <v>0</v>
      </c>
      <c r="AI67" s="103"/>
      <c r="AJ67" s="119">
        <f ca="1">AH67</f>
        <v>0</v>
      </c>
    </row>
    <row r="68" spans="1:36" x14ac:dyDescent="0.25">
      <c r="A68" s="90" t="s">
        <v>34</v>
      </c>
      <c r="B68" s="91"/>
      <c r="C68" s="120">
        <f ca="1">IF(ISERROR(MATCH(C$4,Days_off[#Data],0)),0,C66)</f>
        <v>0</v>
      </c>
      <c r="D68" s="94">
        <f>IF(ISERROR(MATCH(D$4,Days_off[#Data],0)),0,D66)</f>
        <v>0</v>
      </c>
      <c r="E68" s="94">
        <f>IF(ISERROR(MATCH(E$4,Days_off[#Data],0)),0,E66)</f>
        <v>0</v>
      </c>
      <c r="F68" s="94">
        <f>IF(ISERROR(MATCH(F$4,Days_off[#Data],0)),0,F66)</f>
        <v>0</v>
      </c>
      <c r="G68" s="94">
        <f>IF(ISERROR(MATCH(G$4,Days_off[#Data],0)),0,G66)</f>
        <v>0</v>
      </c>
      <c r="H68" s="94">
        <f>IF(ISERROR(MATCH(H$4,Days_off[#Data],0)),0,H66)</f>
        <v>0</v>
      </c>
      <c r="I68" s="94">
        <f>IF(ISERROR(MATCH(I$4,Days_off[#Data],0)),0,I66)</f>
        <v>0</v>
      </c>
      <c r="J68" s="94">
        <f>IF(ISERROR(MATCH(J$4,Days_off[#Data],0)),0,J66)</f>
        <v>0</v>
      </c>
      <c r="K68" s="94">
        <f>IF(ISERROR(MATCH(K$4,Days_off[#Data],0)),0,K66)</f>
        <v>0</v>
      </c>
      <c r="L68" s="94">
        <f>IF(ISERROR(MATCH(L$4,Days_off[#Data],0)),0,L66)</f>
        <v>0</v>
      </c>
      <c r="M68" s="94">
        <f>IF(ISERROR(MATCH(M$4,Days_off[#Data],0)),0,M66)</f>
        <v>0</v>
      </c>
      <c r="N68" s="94">
        <f>IF(ISERROR(MATCH(N$4,Days_off[#Data],0)),0,N66)</f>
        <v>0</v>
      </c>
      <c r="O68" s="94">
        <f>IF(ISERROR(MATCH(O$4,Days_off[#Data],0)),0,O66)</f>
        <v>0</v>
      </c>
      <c r="P68" s="94">
        <f>IF(ISERROR(MATCH(P$4,Days_off[#Data],0)),0,P66)</f>
        <v>0</v>
      </c>
      <c r="Q68" s="94">
        <f>IF(ISERROR(MATCH(Q$4,Days_off[#Data],0)),0,Q66)</f>
        <v>0</v>
      </c>
      <c r="R68" s="94">
        <f>IF(ISERROR(MATCH(R$4,Days_off[#Data],0)),0,R66)</f>
        <v>0</v>
      </c>
      <c r="S68" s="94">
        <f>IF(ISERROR(MATCH(S$4,Days_off[#Data],0)),0,S66)</f>
        <v>0</v>
      </c>
      <c r="T68" s="94">
        <f>IF(ISERROR(MATCH(T$4,Days_off[#Data],0)),0,T66)</f>
        <v>0</v>
      </c>
      <c r="U68" s="94">
        <f>IF(ISERROR(MATCH(U$4,Days_off[#Data],0)),0,U66)</f>
        <v>0</v>
      </c>
      <c r="V68" s="94">
        <f ca="1">IF(ISERROR(MATCH(V$4,Days_off[#Data],0)),0,V66)</f>
        <v>0</v>
      </c>
      <c r="W68" s="94">
        <f>IF(ISERROR(MATCH(W$4,Days_off[#Data],0)),0,W66)</f>
        <v>0</v>
      </c>
      <c r="X68" s="94">
        <f>IF(ISERROR(MATCH(X$4,Days_off[#Data],0)),0,X66)</f>
        <v>0</v>
      </c>
      <c r="Y68" s="94">
        <f>IF(ISERROR(MATCH(Y$4,Days_off[#Data],0)),0,Y66)</f>
        <v>0</v>
      </c>
      <c r="Z68" s="94">
        <f>IF(ISERROR(MATCH(Z$4,Days_off[#Data],0)),0,Z66)</f>
        <v>0</v>
      </c>
      <c r="AA68" s="94">
        <f>IF(ISERROR(MATCH(AA$4,Days_off[#Data],0)),0,AA66)</f>
        <v>0</v>
      </c>
      <c r="AB68" s="94">
        <f>IF(ISERROR(MATCH(AB$4,Days_off[#Data],0)),0,AB66)</f>
        <v>0</v>
      </c>
      <c r="AC68" s="94">
        <f>IF(ISERROR(MATCH(AC$4,Days_off[#Data],0)),0,AC66)</f>
        <v>0</v>
      </c>
      <c r="AD68" s="94">
        <f>IF(ISERROR(MATCH(AD$4,Days_off[#Data],0)),0,AD66)</f>
        <v>0</v>
      </c>
      <c r="AE68" s="94">
        <f>IF(ISERROR(MATCH(AE$4,Days_off[#Data],0)),0,AE66)</f>
        <v>0</v>
      </c>
      <c r="AF68" s="94">
        <f>IF(ISERROR(MATCH(AF$4,Days_off[#Data],0)),0,AF66)</f>
        <v>0</v>
      </c>
      <c r="AG68" s="94">
        <f>IF(ISERROR(MATCH(AG$4,Days_off[#Data],0)),0,AG66)</f>
        <v>0</v>
      </c>
      <c r="AH68" s="103">
        <f t="shared" ca="1" si="10"/>
        <v>0</v>
      </c>
      <c r="AI68" s="104">
        <f ca="1">AH68</f>
        <v>0</v>
      </c>
      <c r="AJ68" s="117"/>
    </row>
    <row r="69" spans="1:36" ht="15.75" thickBot="1" x14ac:dyDescent="0.3">
      <c r="A69" s="88" t="s">
        <v>36</v>
      </c>
      <c r="B69" s="89"/>
      <c r="C69" s="121"/>
      <c r="D69" s="122"/>
      <c r="E69" s="122"/>
      <c r="F69" s="122"/>
      <c r="G69" s="122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  <c r="AC69" s="122"/>
      <c r="AD69" s="122"/>
      <c r="AE69" s="122"/>
      <c r="AF69" s="122"/>
      <c r="AG69" s="122"/>
      <c r="AH69" s="123"/>
      <c r="AI69" s="123"/>
      <c r="AJ69" s="124"/>
    </row>
  </sheetData>
  <conditionalFormatting sqref="D23:AG23">
    <cfRule type="cellIs" dxfId="53" priority="40" operator="equal">
      <formula>0</formula>
    </cfRule>
  </conditionalFormatting>
  <conditionalFormatting sqref="D24:AG24">
    <cfRule type="cellIs" dxfId="52" priority="39" operator="equal">
      <formula>0</formula>
    </cfRule>
  </conditionalFormatting>
  <conditionalFormatting sqref="C19:AG19">
    <cfRule type="cellIs" dxfId="51" priority="43" operator="equal">
      <formula>0</formula>
    </cfRule>
  </conditionalFormatting>
  <conditionalFormatting sqref="D25:AG27 C24:AG24 C27">
    <cfRule type="cellIs" dxfId="50" priority="42" operator="equal">
      <formula>0</formula>
    </cfRule>
  </conditionalFormatting>
  <conditionalFormatting sqref="D18:AG20 C17:AG17 C20">
    <cfRule type="cellIs" dxfId="49" priority="48" operator="equal">
      <formula>0</formula>
    </cfRule>
  </conditionalFormatting>
  <conditionalFormatting sqref="D9:AG9">
    <cfRule type="cellIs" dxfId="48" priority="52" operator="equal">
      <formula>0</formula>
    </cfRule>
  </conditionalFormatting>
  <conditionalFormatting sqref="D10:AG10">
    <cfRule type="cellIs" dxfId="47" priority="51" operator="equal">
      <formula>0</formula>
    </cfRule>
  </conditionalFormatting>
  <conditionalFormatting sqref="D11:AG13 C10:AG10 C13">
    <cfRule type="cellIs" dxfId="46" priority="54" operator="equal">
      <formula>0</formula>
    </cfRule>
  </conditionalFormatting>
  <conditionalFormatting sqref="C39:AG39">
    <cfRule type="cellIs" dxfId="45" priority="26" operator="equal">
      <formula>0</formula>
    </cfRule>
  </conditionalFormatting>
  <conditionalFormatting sqref="C33:AG33">
    <cfRule type="cellIs" dxfId="44" priority="31" operator="equal">
      <formula>0</formula>
    </cfRule>
  </conditionalFormatting>
  <conditionalFormatting sqref="D39:AG41 C38:AG38 C41">
    <cfRule type="cellIs" dxfId="43" priority="30" operator="equal">
      <formula>0</formula>
    </cfRule>
  </conditionalFormatting>
  <conditionalFormatting sqref="C37:AG37">
    <cfRule type="cellIs" dxfId="42" priority="29" operator="equal">
      <formula>0</formula>
    </cfRule>
  </conditionalFormatting>
  <conditionalFormatting sqref="D37:AG37">
    <cfRule type="cellIs" dxfId="41" priority="28" operator="equal">
      <formula>0</formula>
    </cfRule>
  </conditionalFormatting>
  <conditionalFormatting sqref="C9:AG9">
    <cfRule type="cellIs" dxfId="40" priority="53" operator="equal">
      <formula>0</formula>
    </cfRule>
  </conditionalFormatting>
  <conditionalFormatting sqref="C12:AG12">
    <cfRule type="cellIs" dxfId="39" priority="49" operator="equal">
      <formula>0</formula>
    </cfRule>
  </conditionalFormatting>
  <conditionalFormatting sqref="C16:AG16">
    <cfRule type="cellIs" dxfId="38" priority="47" operator="equal">
      <formula>0</formula>
    </cfRule>
  </conditionalFormatting>
  <conditionalFormatting sqref="D16:AG16">
    <cfRule type="cellIs" dxfId="37" priority="46" operator="equal">
      <formula>0</formula>
    </cfRule>
  </conditionalFormatting>
  <conditionalFormatting sqref="D17:AG17">
    <cfRule type="cellIs" dxfId="36" priority="45" operator="equal">
      <formula>0</formula>
    </cfRule>
  </conditionalFormatting>
  <conditionalFormatting sqref="C18:AG18">
    <cfRule type="cellIs" dxfId="35" priority="44" operator="equal">
      <formula>0</formula>
    </cfRule>
  </conditionalFormatting>
  <conditionalFormatting sqref="C23:AG23">
    <cfRule type="cellIs" dxfId="34" priority="41" operator="equal">
      <formula>0</formula>
    </cfRule>
  </conditionalFormatting>
  <conditionalFormatting sqref="C25:AG25">
    <cfRule type="cellIs" dxfId="33" priority="38" operator="equal">
      <formula>0</formula>
    </cfRule>
  </conditionalFormatting>
  <conditionalFormatting sqref="C26:AG26">
    <cfRule type="cellIs" dxfId="32" priority="37" operator="equal">
      <formula>0</formula>
    </cfRule>
  </conditionalFormatting>
  <conditionalFormatting sqref="D32:AG34 C31:AG31 C34">
    <cfRule type="cellIs" dxfId="31" priority="36" operator="equal">
      <formula>0</formula>
    </cfRule>
  </conditionalFormatting>
  <conditionalFormatting sqref="C30:AG30">
    <cfRule type="cellIs" dxfId="30" priority="35" operator="equal">
      <formula>0</formula>
    </cfRule>
  </conditionalFormatting>
  <conditionalFormatting sqref="D30:AG30">
    <cfRule type="cellIs" dxfId="29" priority="34" operator="equal">
      <formula>0</formula>
    </cfRule>
  </conditionalFormatting>
  <conditionalFormatting sqref="D31:AG31">
    <cfRule type="cellIs" dxfId="28" priority="33" operator="equal">
      <formula>0</formula>
    </cfRule>
  </conditionalFormatting>
  <conditionalFormatting sqref="C32:AG32">
    <cfRule type="cellIs" dxfId="27" priority="32" operator="equal">
      <formula>0</formula>
    </cfRule>
  </conditionalFormatting>
  <conditionalFormatting sqref="D38:AG38">
    <cfRule type="cellIs" dxfId="26" priority="27" operator="equal">
      <formula>0</formula>
    </cfRule>
  </conditionalFormatting>
  <conditionalFormatting sqref="C40:AG40">
    <cfRule type="cellIs" dxfId="25" priority="25" operator="equal">
      <formula>0</formula>
    </cfRule>
  </conditionalFormatting>
  <conditionalFormatting sqref="D46:AG48 C45:AG45 C48">
    <cfRule type="cellIs" dxfId="24" priority="24" operator="equal">
      <formula>0</formula>
    </cfRule>
  </conditionalFormatting>
  <conditionalFormatting sqref="C44:AG44">
    <cfRule type="cellIs" dxfId="23" priority="23" operator="equal">
      <formula>0</formula>
    </cfRule>
  </conditionalFormatting>
  <conditionalFormatting sqref="D44:AG44">
    <cfRule type="cellIs" dxfId="22" priority="22" operator="equal">
      <formula>0</formula>
    </cfRule>
  </conditionalFormatting>
  <conditionalFormatting sqref="D45:AG45">
    <cfRule type="cellIs" dxfId="21" priority="21" operator="equal">
      <formula>0</formula>
    </cfRule>
  </conditionalFormatting>
  <conditionalFormatting sqref="C46:AG46">
    <cfRule type="cellIs" dxfId="20" priority="20" operator="equal">
      <formula>0</formula>
    </cfRule>
  </conditionalFormatting>
  <conditionalFormatting sqref="C47:AG47">
    <cfRule type="cellIs" dxfId="19" priority="19" operator="equal">
      <formula>0</formula>
    </cfRule>
  </conditionalFormatting>
  <conditionalFormatting sqref="D53:AG55 C52:AG52 C55">
    <cfRule type="cellIs" dxfId="18" priority="18" operator="equal">
      <formula>0</formula>
    </cfRule>
  </conditionalFormatting>
  <conditionalFormatting sqref="C51:AG51">
    <cfRule type="cellIs" dxfId="17" priority="17" operator="equal">
      <formula>0</formula>
    </cfRule>
  </conditionalFormatting>
  <conditionalFormatting sqref="D51:AG51">
    <cfRule type="cellIs" dxfId="16" priority="16" operator="equal">
      <formula>0</formula>
    </cfRule>
  </conditionalFormatting>
  <conditionalFormatting sqref="D52:AG52">
    <cfRule type="cellIs" dxfId="15" priority="15" operator="equal">
      <formula>0</formula>
    </cfRule>
  </conditionalFormatting>
  <conditionalFormatting sqref="C53:AG53">
    <cfRule type="cellIs" dxfId="14" priority="14" operator="equal">
      <formula>0</formula>
    </cfRule>
  </conditionalFormatting>
  <conditionalFormatting sqref="C54:AG54">
    <cfRule type="cellIs" dxfId="13" priority="13" operator="equal">
      <formula>0</formula>
    </cfRule>
  </conditionalFormatting>
  <conditionalFormatting sqref="D60:AG62 C59:AG59 C62">
    <cfRule type="cellIs" dxfId="12" priority="12" operator="equal">
      <formula>0</formula>
    </cfRule>
  </conditionalFormatting>
  <conditionalFormatting sqref="C58:AG58">
    <cfRule type="cellIs" dxfId="11" priority="11" operator="equal">
      <formula>0</formula>
    </cfRule>
  </conditionalFormatting>
  <conditionalFormatting sqref="D58:AG58">
    <cfRule type="cellIs" dxfId="10" priority="10" operator="equal">
      <formula>0</formula>
    </cfRule>
  </conditionalFormatting>
  <conditionalFormatting sqref="D59:AG59">
    <cfRule type="cellIs" dxfId="9" priority="9" operator="equal">
      <formula>0</formula>
    </cfRule>
  </conditionalFormatting>
  <conditionalFormatting sqref="C60:AG60">
    <cfRule type="cellIs" dxfId="8" priority="8" operator="equal">
      <formula>0</formula>
    </cfRule>
  </conditionalFormatting>
  <conditionalFormatting sqref="C61:AG61">
    <cfRule type="cellIs" dxfId="7" priority="7" operator="equal">
      <formula>0</formula>
    </cfRule>
  </conditionalFormatting>
  <conditionalFormatting sqref="D67:AG69 C66:AG66 C69 AH65:AH69">
    <cfRule type="cellIs" dxfId="6" priority="6" operator="equal">
      <formula>0</formula>
    </cfRule>
  </conditionalFormatting>
  <conditionalFormatting sqref="C65:AG65">
    <cfRule type="cellIs" dxfId="5" priority="5" operator="equal">
      <formula>0</formula>
    </cfRule>
  </conditionalFormatting>
  <conditionalFormatting sqref="D65:AG65">
    <cfRule type="cellIs" dxfId="4" priority="4" operator="equal">
      <formula>0</formula>
    </cfRule>
  </conditionalFormatting>
  <conditionalFormatting sqref="D66:AG66">
    <cfRule type="cellIs" dxfId="3" priority="3" operator="equal">
      <formula>0</formula>
    </cfRule>
  </conditionalFormatting>
  <conditionalFormatting sqref="C11:AG11">
    <cfRule type="cellIs" dxfId="2" priority="50" operator="equal">
      <formula>0</formula>
    </cfRule>
  </conditionalFormatting>
  <conditionalFormatting sqref="C68:AG68">
    <cfRule type="cellIs" dxfId="1" priority="1" operator="equal">
      <formula>0</formula>
    </cfRule>
  </conditionalFormatting>
  <conditionalFormatting sqref="C67:AG67">
    <cfRule type="cellIs" dxfId="0" priority="2" operator="equal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"/>
  <sheetViews>
    <sheetView workbookViewId="0">
      <selection activeCell="B2" sqref="B2"/>
    </sheetView>
  </sheetViews>
  <sheetFormatPr baseColWidth="10" defaultRowHeight="15" x14ac:dyDescent="0.25"/>
  <cols>
    <col min="1" max="5" width="11.5703125" customWidth="1"/>
  </cols>
  <sheetData>
    <row r="1" spans="1:3" x14ac:dyDescent="0.25">
      <c r="A1" t="s">
        <v>50</v>
      </c>
      <c r="B1" t="s">
        <v>51</v>
      </c>
      <c r="C1" t="s">
        <v>52</v>
      </c>
    </row>
    <row r="2" spans="1:3" x14ac:dyDescent="0.25">
      <c r="A2" t="s">
        <v>44</v>
      </c>
      <c r="B2" s="85">
        <v>43102</v>
      </c>
      <c r="C2" s="85">
        <v>43105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3"/>
  <sheetViews>
    <sheetView workbookViewId="0">
      <selection activeCell="A4" sqref="A4"/>
    </sheetView>
  </sheetViews>
  <sheetFormatPr baseColWidth="10" defaultRowHeight="15" x14ac:dyDescent="0.25"/>
  <cols>
    <col min="1" max="1" width="11.5703125" customWidth="1"/>
  </cols>
  <sheetData>
    <row r="1" spans="1:1" x14ac:dyDescent="0.25">
      <c r="A1" t="s">
        <v>35</v>
      </c>
    </row>
    <row r="2" spans="1:1" x14ac:dyDescent="0.25">
      <c r="A2" s="85">
        <v>43101</v>
      </c>
    </row>
    <row r="3" spans="1:1" x14ac:dyDescent="0.25">
      <c r="A3" s="85">
        <v>43120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3:G13"/>
  <sheetViews>
    <sheetView tabSelected="1" workbookViewId="0">
      <selection activeCell="D3" sqref="D3"/>
    </sheetView>
  </sheetViews>
  <sheetFormatPr baseColWidth="10" defaultRowHeight="15" x14ac:dyDescent="0.25"/>
  <cols>
    <col min="2" max="2" width="18.85546875" customWidth="1"/>
    <col min="3" max="3" width="12.42578125" customWidth="1"/>
  </cols>
  <sheetData>
    <row r="3" spans="2:7" x14ac:dyDescent="0.25">
      <c r="B3" t="s">
        <v>53</v>
      </c>
      <c r="C3" t="s">
        <v>54</v>
      </c>
      <c r="D3" t="s">
        <v>55</v>
      </c>
      <c r="E3" t="s">
        <v>56</v>
      </c>
      <c r="F3" t="s">
        <v>33</v>
      </c>
      <c r="G3" t="s">
        <v>34</v>
      </c>
    </row>
    <row r="4" spans="2:7" x14ac:dyDescent="0.25">
      <c r="B4" t="s">
        <v>57</v>
      </c>
      <c r="D4" s="141">
        <f ca="1">HEURES!AH9</f>
        <v>0.83333333333333337</v>
      </c>
    </row>
    <row r="5" spans="2:7" x14ac:dyDescent="0.25">
      <c r="B5" t="s">
        <v>58</v>
      </c>
      <c r="D5" s="141">
        <f ca="1">HEURES!AH10</f>
        <v>0.5</v>
      </c>
    </row>
    <row r="6" spans="2:7" x14ac:dyDescent="0.25">
      <c r="B6" t="s">
        <v>59</v>
      </c>
      <c r="D6" s="141">
        <f ca="1">HEURES!AH11</f>
        <v>0.29166666666666669</v>
      </c>
    </row>
    <row r="7" spans="2:7" x14ac:dyDescent="0.25">
      <c r="B7" t="s">
        <v>60</v>
      </c>
      <c r="D7" s="141">
        <f ca="1">HEURES!AH12</f>
        <v>0.25</v>
      </c>
    </row>
    <row r="8" spans="2:7" x14ac:dyDescent="0.25">
      <c r="B8" t="s">
        <v>61</v>
      </c>
      <c r="D8" s="141">
        <f>HEURES!AH13</f>
        <v>0</v>
      </c>
    </row>
    <row r="9" spans="2:7" x14ac:dyDescent="0.25">
      <c r="B9" t="s">
        <v>62</v>
      </c>
      <c r="D9" s="141">
        <f>HEURES!AH14</f>
        <v>0</v>
      </c>
    </row>
    <row r="10" spans="2:7" x14ac:dyDescent="0.25">
      <c r="B10" t="s">
        <v>63</v>
      </c>
      <c r="D10" s="141">
        <f>HEURES!AH15</f>
        <v>0</v>
      </c>
    </row>
    <row r="11" spans="2:7" x14ac:dyDescent="0.25">
      <c r="B11" t="s">
        <v>64</v>
      </c>
      <c r="D11" s="141">
        <f ca="1">HEURES!AH16</f>
        <v>3.2916666666666665</v>
      </c>
    </row>
    <row r="12" spans="2:7" x14ac:dyDescent="0.25">
      <c r="B12" t="s">
        <v>65</v>
      </c>
      <c r="D12" s="141">
        <f ca="1">HEURES!AH17</f>
        <v>1.375</v>
      </c>
    </row>
    <row r="13" spans="2:7" x14ac:dyDescent="0.25">
      <c r="D13" s="141">
        <f ca="1">HEURES!AH18</f>
        <v>0.29166666666666669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MENU PRINCIPAL</vt:lpstr>
      <vt:lpstr>QUART2018-01</vt:lpstr>
      <vt:lpstr>QUART PAR AGENT</vt:lpstr>
      <vt:lpstr>QUART</vt:lpstr>
      <vt:lpstr>EQUIPE</vt:lpstr>
      <vt:lpstr>HEURES</vt:lpstr>
      <vt:lpstr>ABSENCES</vt:lpstr>
      <vt:lpstr>FERIES</vt:lpstr>
      <vt:lpstr>RECAP</vt:lpstr>
      <vt:lpstr>Anec</vt:lpstr>
      <vt:lpstr>'QUART PAR AGENT'!Impression_des_titres</vt:lpstr>
      <vt:lpstr>MoisSem</vt:lpstr>
      <vt:lpstr>Msec</vt:lpstr>
      <vt:lpstr>'QUART PAR AGENT'!Zone_d_impression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Saloum TOURE</dc:creator>
  <cp:lastModifiedBy>Saloum TOURE</cp:lastModifiedBy>
  <cp:lastPrinted>2018-01-22T04:46:40Z</cp:lastPrinted>
  <dcterms:created xsi:type="dcterms:W3CDTF">2017-12-25T07:06:37Z</dcterms:created>
  <dcterms:modified xsi:type="dcterms:W3CDTF">2018-01-24T15:23:48Z</dcterms:modified>
</cp:coreProperties>
</file>