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ASECNA\TWR 2018\"/>
    </mc:Choice>
  </mc:AlternateContent>
  <bookViews>
    <workbookView xWindow="0" yWindow="240" windowWidth="20490" windowHeight="7035" firstSheet="1" activeTab="3"/>
  </bookViews>
  <sheets>
    <sheet name="MENU PRINCIPAL" sheetId="1" r:id="rId1"/>
    <sheet name="QUART2018-01" sheetId="17" r:id="rId2"/>
    <sheet name="QUART" sheetId="2" state="hidden" r:id="rId3"/>
    <sheet name="EQUIPE" sheetId="16" r:id="rId4"/>
    <sheet name="HEURES" sheetId="6" r:id="rId5"/>
    <sheet name="ABSENCES" sheetId="13" r:id="rId6"/>
    <sheet name="FERIES" sheetId="14" r:id="rId7"/>
    <sheet name="RECAP" sheetId="18" r:id="rId8"/>
    <sheet name="TOV" sheetId="15" r:id="rId9"/>
  </sheets>
  <functionGroups builtInGroupCount="18"/>
  <definedNames>
    <definedName name="MoisSem">'MENU PRINCIPAL'!$L$7:$L$60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2" i="6" l="1"/>
  <c r="G4" i="18" s="1"/>
  <c r="Y1" i="17"/>
  <c r="AH10" i="6"/>
  <c r="AH11" i="6"/>
  <c r="AJ11" i="6" s="1"/>
  <c r="F4" i="18" s="1"/>
  <c r="AH12" i="6"/>
  <c r="AH13" i="6"/>
  <c r="AH9" i="6" s="1"/>
  <c r="D4" i="18" s="1"/>
  <c r="B3" i="17"/>
  <c r="AI10" i="6" l="1"/>
  <c r="E4" i="18" s="1"/>
  <c r="C3" i="17"/>
  <c r="C13" i="17" s="1"/>
  <c r="C23" i="17" s="1"/>
  <c r="B13" i="17"/>
  <c r="B23" i="17" s="1"/>
  <c r="B33" i="17" s="1"/>
  <c r="B43" i="17" s="1"/>
  <c r="B53" i="17" s="1"/>
  <c r="AH2" i="6"/>
  <c r="N12" i="17" l="1"/>
  <c r="G13" i="17"/>
  <c r="K13" i="17" s="1"/>
  <c r="O13" i="17" s="1"/>
  <c r="S13" i="17" s="1"/>
  <c r="W13" i="17" s="1"/>
  <c r="AA13" i="17" s="1"/>
  <c r="G3" i="17"/>
  <c r="K3" i="17" s="1"/>
  <c r="O3" i="17" s="1"/>
  <c r="S3" i="17" s="1"/>
  <c r="W3" i="17" s="1"/>
  <c r="AA3" i="17" s="1"/>
  <c r="N2" i="17"/>
  <c r="C33" i="17"/>
  <c r="G23" i="17"/>
  <c r="K23" i="17" s="1"/>
  <c r="O23" i="17" s="1"/>
  <c r="S23" i="17" s="1"/>
  <c r="W23" i="17" s="1"/>
  <c r="AA23" i="17" s="1"/>
  <c r="N22" i="17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N32" i="17" l="1"/>
  <c r="C43" i="17"/>
  <c r="G33" i="17"/>
  <c r="K33" i="17" s="1"/>
  <c r="O33" i="17" s="1"/>
  <c r="S33" i="17" s="1"/>
  <c r="W33" i="17" s="1"/>
  <c r="AA33" i="17" s="1"/>
  <c r="Y1" i="2"/>
  <c r="Y10" i="1"/>
  <c r="Y7" i="1"/>
  <c r="Y14" i="1"/>
  <c r="Y16" i="1"/>
  <c r="Y13" i="1"/>
  <c r="Y18" i="1"/>
  <c r="Y15" i="1"/>
  <c r="Y9" i="1"/>
  <c r="Y8" i="1"/>
  <c r="Y17" i="1"/>
  <c r="Y12" i="1"/>
  <c r="J7" i="1"/>
  <c r="B3" i="2"/>
  <c r="Y11" i="1"/>
  <c r="C53" i="17" l="1"/>
  <c r="G43" i="17"/>
  <c r="K43" i="17" s="1"/>
  <c r="O43" i="17" s="1"/>
  <c r="S43" i="17" s="1"/>
  <c r="W43" i="17" s="1"/>
  <c r="AA43" i="17" s="1"/>
  <c r="N42" i="17"/>
  <c r="L7" i="1"/>
  <c r="J8" i="1"/>
  <c r="L8" i="1" s="1"/>
  <c r="B13" i="2"/>
  <c r="B23" i="2" s="1"/>
  <c r="B33" i="2" s="1"/>
  <c r="B43" i="2" s="1"/>
  <c r="B53" i="2" s="1"/>
  <c r="H7" i="1"/>
  <c r="H8" i="1"/>
  <c r="N52" i="17" l="1"/>
  <c r="G53" i="17"/>
  <c r="K53" i="17" s="1"/>
  <c r="O53" i="17" s="1"/>
  <c r="S53" i="17" s="1"/>
  <c r="W53" i="17" s="1"/>
  <c r="AA53" i="17" s="1"/>
  <c r="J9" i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7" i="1"/>
  <c r="H56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<sst xmlns="http://schemas.openxmlformats.org/spreadsheetml/2006/main" count="302" uniqueCount="77">
  <si>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</si>
  <si>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</si>
  <si>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</si>
  <si>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</si>
  <si>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</si>
  <si>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</si>
  <si>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</si>
  <si>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</si>
  <si>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</si>
  <si>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</si>
  <si>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</si>
  <si>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</si>
  <si>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</si>
  <si>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</si>
  <si>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</si>
  <si>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</si>
  <si>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</si>
  <si>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</si>
  <si>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</si>
  <si>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</si>
  <si>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</si>
  <si>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</si>
  <si>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</si>
  <si>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</si>
  <si>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</si>
  <si>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</si>
  <si>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</si>
  <si>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</si>
  <si>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</si>
  <si>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</si>
  <si>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</si>
  <si>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</si>
  <si>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</si>
  <si>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</si>
  <si>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</si>
  <si>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</si>
  <si>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SI(C$5&lt;&gt;"";SI(SOMMEPROD((C$5&gt;=Leave[[departure]:[departure]])*(C$5&lt;Leave[[return]:[return]])*(HEURES!$A16=Leave[[workers]:[workers]]));0;SOMMEPROD(--(DECALER(QUART2018-01!$B$8;(NO.SEMAINE(C$5;2)-NO.SEMAINE($AC$3;2))*14;EQUIV(HEURES!C$5;DECALER(QUART2018-01!$C$5;(NO.SEMAINE(C$5;2)-NO.SEMAINE($AC$3;2))*14;0;1;35);0);7;5)="X")*--(DECALER(QUART2018-01!$B$8;(NO.SEMAINE(C$5;2)-NO.SEMAINE($AC$3;2))*14;0;7;1)=HEURES!$A16)*((TOV!$A$3:$E$3)-(TOV!$A$2:$E$2))));"")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</si>
  <si>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</si>
  <si>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</si>
  <si>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</si>
  <si>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</si>
  <si>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</si>
  <si>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</si>
  <si>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</si>
  <si>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</si>
  <si>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</si>
  <si>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</si>
  <si>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</si>
  <si>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</si>
  <si>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</si>
  <si>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</si>
  <si>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</si>
  <si>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</si>
  <si>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</si>
  <si>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</si>
  <si>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</si>
  <si>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</si>
  <si>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</si>
  <si>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</si>
  <si>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</si>
  <si>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Manuellement j'avais mis la formule ci-dessous qui marchait bien, mais ne marche plus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</si>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</sst>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3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30" fillId="0" borderId="0" xfId="0" applyFont="1"/>
    <xf numFmtId="0" fontId="29" fillId="0" borderId="43" xfId="0" applyNumberFormat="1" applyFont="1" applyFill="1" applyBorder="1" applyAlignment="1">
      <alignment horizontal="center" vertical="center"/>
    </xf>
    <xf numFmtId="0" fontId="25" fillId="0" borderId="7" xfId="1" applyNumberFormat="1" applyFont="1" applyFill="1" applyBorder="1" applyAlignment="1" applyProtection="1"/>
    <xf numFmtId="0" fontId="28" fillId="0" borderId="7" xfId="1" applyNumberFormat="1" applyFont="1" applyFill="1" applyBorder="1" applyAlignment="1" applyProtection="1"/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/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0" fontId="3" fillId="9" borderId="1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5" xfId="0" applyBorder="1" applyAlignment="1">
      <alignment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31" fillId="11" borderId="2" xfId="0" applyFont="1" applyFill="1" applyBorder="1" applyAlignment="1">
      <alignment horizontal="center"/>
    </xf>
    <xf numFmtId="0" fontId="31" fillId="11" borderId="3" xfId="0" applyFont="1" applyFill="1" applyBorder="1" applyAlignment="1">
      <alignment horizontal="center"/>
    </xf>
    <xf numFmtId="0" fontId="31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0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numFmt numFmtId="172" formatCode="dddd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438150</xdr:colOff>
      <xdr:row>1</xdr:row>
      <xdr:rowOff>38100</xdr:rowOff>
    </xdr:from>
    <xdr:to>
      <xdr:col>39</xdr:col>
      <xdr:colOff>333375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9486900" y="228600"/>
          <a:ext cx="21812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chque</a:t>
          </a:r>
          <a:r>
            <a:rPr lang="fr-FR" sz="1100" baseline="0"/>
            <a:t> agent on devait faire les heures travaillés par jour, j'ai mis la formule pour la somme</a:t>
          </a:r>
        </a:p>
        <a:p>
          <a:r>
            <a:rPr lang="fr-FR" sz="1100" baseline="0"/>
            <a:t>, donc ici j'ai pris un roulement de 4 équipes dont la liste des agents est dans la feuille EQUIPE : agent1 à agent 9</a:t>
          </a:r>
        </a:p>
        <a:p>
          <a:r>
            <a:rPr lang="fr-FR" sz="1100" baseline="0"/>
            <a:t>heures de nuit = heures travaillées entre 21h-00h et 00h-06h</a:t>
          </a:r>
        </a:p>
        <a:p>
          <a:r>
            <a:rPr lang="fr-FR" sz="1100" baseline="0"/>
            <a:t>JFHDJ =heures travaillées en jour fériée</a:t>
          </a:r>
        </a:p>
        <a:p>
          <a:r>
            <a:rPr lang="fr-FR" sz="1100" baseline="0"/>
            <a:t>JFHDN = heures de nuit travaillées en jour fériée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103"/>
    <tableColumn id="3" name="R. en cours" dataDxfId="102"/>
    <tableColumn id="4" name="Modif." dataDxfId="10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85" tableBorderDxfId="84" totalsRowBorderDxfId="83">
  <tableColumns count="36">
    <tableColumn id="1" name="Colonne1" headerRowDxfId="82" dataDxfId="81" headerRowCellStyle="Normal 2" dataCellStyle="Normal 2"/>
    <tableColumn id="2" name="Colonne2" headerRowDxfId="80" dataDxfId="79" headerRowCellStyle="Normal 2" dataCellStyle="Normal 2"/>
    <tableColumn id="3" name="Colonne3" headerRowDxfId="78" dataDxfId="77" headerRowCellStyle="Normal 2" dataCellStyle="Normal 2"/>
    <tableColumn id="4" name="Colonne4" headerRowDxfId="76" dataDxfId="75" headerRowCellStyle="Normal 2" dataCellStyle="Normal 2"/>
    <tableColumn id="5" name="Colonne5" headerRowDxfId="74" dataDxfId="73" headerRowCellStyle="Normal 2" dataCellStyle="Normal 2"/>
    <tableColumn id="6" name="Colonne6" headerRowDxfId="72" dataDxfId="71" headerRowCellStyle="Normal 2" dataCellStyle="Normal 2"/>
    <tableColumn id="7" name="Colonne7" headerRowDxfId="70" dataDxfId="69" headerRowCellStyle="Normal 2" dataCellStyle="Normal 2"/>
    <tableColumn id="8" name="Colonne8" headerRowDxfId="68" dataDxfId="67" headerRowCellStyle="Normal 2" dataCellStyle="Normal 2"/>
    <tableColumn id="9" name="Colonne9" headerRowDxfId="66" dataDxfId="65" headerRowCellStyle="Normal 2" dataCellStyle="Normal 2"/>
    <tableColumn id="10" name="Colonne10" headerRowDxfId="64" dataDxfId="63" headerRowCellStyle="Normal 2" dataCellStyle="Normal 2"/>
    <tableColumn id="11" name="Colonne11" headerRowDxfId="62" dataDxfId="61" headerRowCellStyle="Normal 2" dataCellStyle="Normal 2"/>
    <tableColumn id="12" name="Colonne12" headerRowDxfId="60" dataDxfId="59" headerRowCellStyle="Normal 2" dataCellStyle="Normal 2"/>
    <tableColumn id="13" name="Colonne13" headerRowDxfId="58" dataDxfId="57" headerRowCellStyle="Normal 2" dataCellStyle="Normal 2"/>
    <tableColumn id="14" name="Colonne14" headerRowDxfId="56" dataDxfId="55" headerRowCellStyle="Normal 2" dataCellStyle="Normal 2"/>
    <tableColumn id="15" name="Colonne15" headerRowDxfId="54" dataDxfId="53" headerRowCellStyle="Normal 2" dataCellStyle="Normal 2"/>
    <tableColumn id="16" name="Colonne16" headerRowDxfId="52" dataDxfId="51" headerRowCellStyle="Normal 2" dataCellStyle="Normal 2"/>
    <tableColumn id="17" name="Colonne17" headerRowDxfId="50" dataDxfId="49" headerRowCellStyle="Normal 2" dataCellStyle="Normal 2"/>
    <tableColumn id="18" name="Colonne18" headerRowDxfId="48" dataDxfId="47" headerRowCellStyle="Normal 2" dataCellStyle="Normal 2"/>
    <tableColumn id="19" name="Colonne19" headerRowDxfId="46" dataDxfId="45" headerRowCellStyle="Normal 2" dataCellStyle="Normal 2"/>
    <tableColumn id="20" name="Colonne20" headerRowDxfId="44" dataDxfId="43" headerRowCellStyle="Normal 2" dataCellStyle="Normal 2"/>
    <tableColumn id="21" name="Colonne21" headerRowDxfId="42" dataDxfId="41" headerRowCellStyle="Normal 2" dataCellStyle="Normal 2"/>
    <tableColumn id="22" name="Colonne22" headerRowDxfId="40" dataDxfId="39" headerRowCellStyle="Normal 2" dataCellStyle="Normal 2"/>
    <tableColumn id="23" name="Colonne23" headerRowDxfId="38" dataDxfId="37" headerRowCellStyle="Normal 2" dataCellStyle="Normal 2"/>
    <tableColumn id="24" name="Colonne24" headerRowDxfId="36" dataDxfId="35" headerRowCellStyle="Normal 2" dataCellStyle="Normal 2"/>
    <tableColumn id="25" name="Colonne25" headerRowDxfId="34" dataDxfId="33" headerRowCellStyle="Normal 2" dataCellStyle="Normal 2"/>
    <tableColumn id="26" name="Colonne26" headerRowDxfId="32" dataDxfId="31" headerRowCellStyle="Normal 2" dataCellStyle="Normal 2"/>
    <tableColumn id="27" name="Colonne27" headerRowDxfId="30" dataDxfId="29" headerRowCellStyle="Normal 2" dataCellStyle="Normal 2"/>
    <tableColumn id="28" name="Colonne28" headerRowDxfId="28" dataDxfId="27" headerRowCellStyle="Normal 2" dataCellStyle="Normal 2"/>
    <tableColumn id="29" name="Colonne29" headerRowDxfId="26" dataDxfId="25" headerRowCellStyle="Normal 2" dataCellStyle="Normal 2"/>
    <tableColumn id="36" name="Colonne36" headerRowDxfId="24" dataDxfId="23" headerRowCellStyle="Normal 2" dataCellStyle="Normal 2"/>
    <tableColumn id="35" name="Colonne35" headerRowDxfId="22" dataDxfId="21" headerRowCellStyle="Normal 2" dataCellStyle="Normal 2"/>
    <tableColumn id="34" name="Colonne34" headerRowDxfId="20" dataDxfId="19" headerRowCellStyle="Normal 2" dataCellStyle="Normal 2"/>
    <tableColumn id="30" name="Colonne30" headerRowDxfId="18" dataDxfId="17" headerRowCellStyle="Normal 2" dataCellStyle="Normal 2"/>
    <tableColumn id="31" name="Colonne31" headerRowDxfId="16" dataDxfId="15" headerRowCellStyle="Normal 2" dataCellStyle="Normal 2">
      <calculatedColumnFormula>SUM(Tableau3[[#This Row],[Colonne3]:[Colonne30]])+AH12</calculatedColumnFormula>
    </tableColumn>
    <tableColumn id="32" name="Colonne32" headerRowDxfId="14" dataDxfId="13" headerRowCellStyle="Normal 2" dataCellStyle="Normal 2">
      <calculatedColumnFormula>SUM(C9:AG9)</calculatedColumnFormula>
    </tableColumn>
    <tableColumn id="33" name="Colonne33" headerRowDxfId="12" dataDxfId="11" headerRowCellStyle="Normal 2" dataCellStyle="Normal 2">
      <calculatedColumnFormula>Tableau3[[#This Row],[Colonne31]]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3">
      <calculatedColumnFormula>HEURES!AH9</calculatedColumnFormula>
    </tableColumn>
    <tableColumn id="4" name="HNN" dataDxfId="2">
      <calculatedColumnFormula>HEURES!AI10</calculatedColumnFormula>
    </tableColumn>
    <tableColumn id="5" name="JFHDJ" dataDxfId="1">
      <calculatedColumnFormula>HEURES!AJ11</calculatedColumnFormula>
    </tableColumn>
    <tableColumn id="6" name="JFHDN" dataDxfId="0">
      <calculatedColumnFormula>HEURES!AI12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5" name="Shift_times5" displayName="Shift_times5" ref="A1:E7" totalsRowShown="0" headerRowDxfId="10" dataDxfId="9">
  <autoFilter ref="A1:E7"/>
  <tableColumns count="5">
    <tableColumn id="2" name="blok 1" dataDxfId="8"/>
    <tableColumn id="3" name="blok 2" dataDxfId="7"/>
    <tableColumn id="4" name="blok 3" dataDxfId="6"/>
    <tableColumn id="5" name="blok 4" dataDxfId="5"/>
    <tableColumn id="6" name="blok 5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P1" sqref="P1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H6" s="121" t="s">
        <v>23</v>
      </c>
      <c r="I6" s="121"/>
      <c r="J6" s="60" t="s">
        <v>10</v>
      </c>
      <c r="K6" s="60" t="s">
        <v>11</v>
      </c>
      <c r="L6" s="60" t="s">
        <v>0</v>
      </c>
    </row>
    <row r="7" spans="1:26" x14ac:dyDescent="0.25">
      <c r="D7" s="19"/>
      <c r="E7" s="19"/>
      <c r="F7" s="19"/>
      <c r="G7" s="19"/>
      <c r="H7" s="123" t="e">
        <f ca="1">DATESSEM($I$1,J7)</f>
        <v>#NAME?</v>
      </c>
      <c r="I7" s="123"/>
      <c r="J7" s="61" t="e">
        <f ca="1">NSEMAN(DATE(I1,1,1))</f>
        <v>#NAME?</v>
      </c>
      <c r="K7" s="62">
        <v>4</v>
      </c>
      <c r="L7" s="63" t="str">
        <f ca="1">IFERROR(OFFSET($Z$6,MATCH(J7,$Y$7:$Y$18,0),),"")</f>
        <v/>
      </c>
      <c r="Y7" s="2" t="e">
        <f ca="1">NSEMMOIS($I$1,ROW(1:1))</f>
        <v>#NAME?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24</v>
      </c>
      <c r="E8" s="8" t="s">
        <v>25</v>
      </c>
      <c r="H8" s="122" t="e">
        <f t="shared" ref="H8:H21" ca="1" si="0">DATESSEM($I$1,J8)</f>
        <v>#NAME?</v>
      </c>
      <c r="I8" s="122"/>
      <c r="J8" s="64" t="e">
        <f ca="1">J7+1</f>
        <v>#NAME?</v>
      </c>
      <c r="K8" s="64">
        <v>4</v>
      </c>
      <c r="L8" s="65" t="str">
        <f t="shared" ref="L8:L59" ca="1" si="1">IFERROR(OFFSET($Z$6,MATCH(J8,$Y$7:$Y$18,0),),"")</f>
        <v/>
      </c>
      <c r="Y8" s="2" t="e">
        <f t="shared" ref="Y8:Y18" ca="1" si="2">NSEMMOIS($I$1,ROW(2:2))</f>
        <v>#NAME?</v>
      </c>
      <c r="Z8" s="2" t="s">
        <v>12</v>
      </c>
    </row>
    <row r="9" spans="1:26" x14ac:dyDescent="0.25">
      <c r="B9" s="3" t="s">
        <v>45</v>
      </c>
      <c r="C9" s="3">
        <v>21356</v>
      </c>
      <c r="D9" s="9">
        <v>1</v>
      </c>
      <c r="E9" s="10"/>
      <c r="H9" s="122" t="e">
        <f t="shared" ca="1" si="0"/>
        <v>#NAME?</v>
      </c>
      <c r="I9" s="122"/>
      <c r="J9" s="64" t="e">
        <f t="shared" ref="J9:J59" ca="1" si="3">J8+1</f>
        <v>#NAME?</v>
      </c>
      <c r="K9" s="64">
        <v>4</v>
      </c>
      <c r="L9" s="65" t="str">
        <f t="shared" ca="1" si="1"/>
        <v/>
      </c>
      <c r="Y9" s="2" t="e">
        <f t="shared" ca="1" si="2"/>
        <v>#NAME?</v>
      </c>
      <c r="Z9" s="2" t="s">
        <v>13</v>
      </c>
    </row>
    <row r="10" spans="1:26" x14ac:dyDescent="0.25">
      <c r="B10" s="3" t="s">
        <v>46</v>
      </c>
      <c r="C10" s="3">
        <v>32512</v>
      </c>
      <c r="D10" s="9">
        <v>2</v>
      </c>
      <c r="E10" s="9"/>
      <c r="H10" s="122" t="e">
        <f t="shared" ca="1" si="0"/>
        <v>#NAME?</v>
      </c>
      <c r="I10" s="122"/>
      <c r="J10" s="64" t="e">
        <f t="shared" ca="1" si="3"/>
        <v>#NAME?</v>
      </c>
      <c r="K10" s="64">
        <v>4</v>
      </c>
      <c r="L10" s="65" t="str">
        <f t="shared" ca="1" si="1"/>
        <v/>
      </c>
      <c r="Y10" s="2" t="e">
        <f t="shared" ca="1" si="2"/>
        <v>#NAME?</v>
      </c>
      <c r="Z10" s="2" t="s">
        <v>14</v>
      </c>
    </row>
    <row r="11" spans="1:26" x14ac:dyDescent="0.25">
      <c r="B11" s="3" t="s">
        <v>47</v>
      </c>
      <c r="C11" s="3">
        <v>25635</v>
      </c>
      <c r="D11" s="9">
        <v>3</v>
      </c>
      <c r="E11" s="10"/>
      <c r="H11" s="122" t="e">
        <f t="shared" ca="1" si="0"/>
        <v>#NAME?</v>
      </c>
      <c r="I11" s="122"/>
      <c r="J11" s="64" t="e">
        <f t="shared" ca="1" si="3"/>
        <v>#NAME?</v>
      </c>
      <c r="K11" s="64">
        <v>4</v>
      </c>
      <c r="L11" s="65" t="str">
        <f t="shared" ca="1" si="1"/>
        <v/>
      </c>
      <c r="Y11" s="2" t="e">
        <f t="shared" ca="1" si="2"/>
        <v>#NAME?</v>
      </c>
      <c r="Z11" s="2" t="s">
        <v>15</v>
      </c>
    </row>
    <row r="12" spans="1:26" x14ac:dyDescent="0.25">
      <c r="B12" s="3" t="s">
        <v>48</v>
      </c>
      <c r="C12" s="3"/>
      <c r="D12" s="10">
        <v>0</v>
      </c>
      <c r="E12" s="10"/>
      <c r="H12" s="122" t="e">
        <f t="shared" ca="1" si="0"/>
        <v>#NAME?</v>
      </c>
      <c r="I12" s="122"/>
      <c r="J12" s="64" t="e">
        <f t="shared" ca="1" si="3"/>
        <v>#NAME?</v>
      </c>
      <c r="K12" s="64">
        <v>4</v>
      </c>
      <c r="L12" s="65" t="str">
        <f t="shared" ca="1" si="1"/>
        <v/>
      </c>
      <c r="Y12" s="2" t="e">
        <f t="shared" ca="1" si="2"/>
        <v>#NAME?</v>
      </c>
      <c r="Z12" s="2" t="s">
        <v>16</v>
      </c>
    </row>
    <row r="13" spans="1:26" x14ac:dyDescent="0.25">
      <c r="B13" s="3" t="s">
        <v>49</v>
      </c>
      <c r="C13" s="3"/>
      <c r="D13" s="10"/>
      <c r="E13" s="10"/>
      <c r="H13" s="122" t="e">
        <f t="shared" ca="1" si="0"/>
        <v>#NAME?</v>
      </c>
      <c r="I13" s="122"/>
      <c r="J13" s="64" t="e">
        <f t="shared" ca="1" si="3"/>
        <v>#NAME?</v>
      </c>
      <c r="K13" s="64">
        <v>4</v>
      </c>
      <c r="L13" s="65" t="str">
        <f t="shared" ca="1" si="1"/>
        <v/>
      </c>
      <c r="Y13" s="2" t="e">
        <f t="shared" ca="1" si="2"/>
        <v>#NAME?</v>
      </c>
      <c r="Z13" s="2" t="s">
        <v>17</v>
      </c>
    </row>
    <row r="14" spans="1:26" x14ac:dyDescent="0.25">
      <c r="B14" s="3" t="s">
        <v>50</v>
      </c>
      <c r="C14" s="3"/>
      <c r="D14" s="10"/>
      <c r="E14" s="10"/>
      <c r="H14" s="122" t="e">
        <f t="shared" ca="1" si="0"/>
        <v>#NAME?</v>
      </c>
      <c r="I14" s="122"/>
      <c r="J14" s="64" t="e">
        <f t="shared" ca="1" si="3"/>
        <v>#NAME?</v>
      </c>
      <c r="K14" s="64">
        <v>4</v>
      </c>
      <c r="L14" s="65" t="str">
        <f t="shared" ca="1" si="1"/>
        <v/>
      </c>
      <c r="Y14" s="2" t="e">
        <f t="shared" ca="1" si="2"/>
        <v>#NAME?</v>
      </c>
      <c r="Z14" s="2" t="s">
        <v>18</v>
      </c>
    </row>
    <row r="15" spans="1:26" x14ac:dyDescent="0.25">
      <c r="C15" s="3"/>
      <c r="D15" s="10"/>
      <c r="E15" s="10"/>
      <c r="H15" s="122" t="e">
        <f t="shared" ca="1" si="0"/>
        <v>#NAME?</v>
      </c>
      <c r="I15" s="122"/>
      <c r="J15" s="64" t="e">
        <f t="shared" ca="1" si="3"/>
        <v>#NAME?</v>
      </c>
      <c r="K15" s="64">
        <v>4</v>
      </c>
      <c r="L15" s="65" t="str">
        <f t="shared" ca="1" si="1"/>
        <v/>
      </c>
      <c r="Y15" s="2" t="e">
        <f t="shared" ca="1" si="2"/>
        <v>#NAME?</v>
      </c>
      <c r="Z15" s="2" t="s">
        <v>19</v>
      </c>
    </row>
    <row r="16" spans="1:26" x14ac:dyDescent="0.25">
      <c r="H16" s="122" t="e">
        <f t="shared" ca="1" si="0"/>
        <v>#NAME?</v>
      </c>
      <c r="I16" s="122"/>
      <c r="J16" s="64" t="e">
        <f t="shared" ca="1" si="3"/>
        <v>#NAME?</v>
      </c>
      <c r="K16" s="64">
        <v>4</v>
      </c>
      <c r="L16" s="65" t="str">
        <f t="shared" ca="1" si="1"/>
        <v/>
      </c>
      <c r="Y16" s="2" t="e">
        <f ca="1">NSEMMOIS($I$1,ROW(10:10))</f>
        <v>#NAME?</v>
      </c>
      <c r="Z16" s="2" t="s">
        <v>20</v>
      </c>
    </row>
    <row r="17" spans="8:26" x14ac:dyDescent="0.25">
      <c r="H17" s="122" t="e">
        <f t="shared" ca="1" si="0"/>
        <v>#NAME?</v>
      </c>
      <c r="I17" s="122"/>
      <c r="J17" s="64" t="e">
        <f t="shared" ca="1" si="3"/>
        <v>#NAME?</v>
      </c>
      <c r="K17" s="64"/>
      <c r="L17" s="65" t="str">
        <f t="shared" ca="1" si="1"/>
        <v/>
      </c>
      <c r="Y17" s="2" t="e">
        <f t="shared" ca="1" si="2"/>
        <v>#NAME?</v>
      </c>
      <c r="Z17" s="2" t="s">
        <v>21</v>
      </c>
    </row>
    <row r="18" spans="8:26" x14ac:dyDescent="0.25">
      <c r="H18" s="122" t="e">
        <f t="shared" ca="1" si="0"/>
        <v>#NAME?</v>
      </c>
      <c r="I18" s="122"/>
      <c r="J18" s="64" t="e">
        <f t="shared" ca="1" si="3"/>
        <v>#NAME?</v>
      </c>
      <c r="K18" s="64"/>
      <c r="L18" s="65" t="str">
        <f t="shared" ca="1" si="1"/>
        <v/>
      </c>
      <c r="Y18" s="2" t="e">
        <f t="shared" ca="1" si="2"/>
        <v>#NAME?</v>
      </c>
      <c r="Z18" s="2" t="s">
        <v>22</v>
      </c>
    </row>
    <row r="19" spans="8:26" x14ac:dyDescent="0.25">
      <c r="H19" s="122" t="e">
        <f t="shared" ca="1" si="0"/>
        <v>#NAME?</v>
      </c>
      <c r="I19" s="122"/>
      <c r="J19" s="64" t="e">
        <f t="shared" ca="1" si="3"/>
        <v>#NAME?</v>
      </c>
      <c r="K19" s="64"/>
      <c r="L19" s="65" t="str">
        <f t="shared" ca="1" si="1"/>
        <v/>
      </c>
    </row>
    <row r="20" spans="8:26" x14ac:dyDescent="0.25">
      <c r="H20" s="122" t="e">
        <f t="shared" ca="1" si="0"/>
        <v>#NAME?</v>
      </c>
      <c r="I20" s="122"/>
      <c r="J20" s="64" t="e">
        <f t="shared" ca="1" si="3"/>
        <v>#NAME?</v>
      </c>
      <c r="K20" s="64"/>
      <c r="L20" s="65" t="str">
        <f t="shared" ca="1" si="1"/>
        <v/>
      </c>
    </row>
    <row r="21" spans="8:26" x14ac:dyDescent="0.25">
      <c r="H21" s="122" t="e">
        <f t="shared" ca="1" si="0"/>
        <v>#NAME?</v>
      </c>
      <c r="I21" s="122"/>
      <c r="J21" s="64" t="e">
        <f t="shared" ca="1" si="3"/>
        <v>#NAME?</v>
      </c>
      <c r="K21" s="64"/>
      <c r="L21" s="65" t="str">
        <f t="shared" ca="1" si="1"/>
        <v/>
      </c>
    </row>
    <row r="22" spans="8:26" x14ac:dyDescent="0.25">
      <c r="H22" s="122" t="e">
        <f t="shared" ref="H22:H38" ca="1" si="4">DATESSEM($I$1,J22)</f>
        <v>#NAME?</v>
      </c>
      <c r="I22" s="122"/>
      <c r="J22" s="64" t="e">
        <f t="shared" ca="1" si="3"/>
        <v>#NAME?</v>
      </c>
      <c r="K22" s="64"/>
      <c r="L22" s="65" t="str">
        <f t="shared" ca="1" si="1"/>
        <v/>
      </c>
    </row>
    <row r="23" spans="8:26" x14ac:dyDescent="0.25">
      <c r="H23" s="122" t="e">
        <f t="shared" ca="1" si="4"/>
        <v>#NAME?</v>
      </c>
      <c r="I23" s="122"/>
      <c r="J23" s="64" t="e">
        <f t="shared" ca="1" si="3"/>
        <v>#NAME?</v>
      </c>
      <c r="K23" s="64"/>
      <c r="L23" s="65" t="str">
        <f t="shared" ca="1" si="1"/>
        <v/>
      </c>
    </row>
    <row r="24" spans="8:26" x14ac:dyDescent="0.25">
      <c r="H24" s="122" t="e">
        <f t="shared" ca="1" si="4"/>
        <v>#NAME?</v>
      </c>
      <c r="I24" s="122"/>
      <c r="J24" s="64" t="e">
        <f t="shared" ca="1" si="3"/>
        <v>#NAME?</v>
      </c>
      <c r="K24" s="64"/>
      <c r="L24" s="65" t="str">
        <f t="shared" ca="1" si="1"/>
        <v/>
      </c>
    </row>
    <row r="25" spans="8:26" x14ac:dyDescent="0.25">
      <c r="H25" s="122" t="e">
        <f t="shared" ca="1" si="4"/>
        <v>#NAME?</v>
      </c>
      <c r="I25" s="122"/>
      <c r="J25" s="64" t="e">
        <f t="shared" ca="1" si="3"/>
        <v>#NAME?</v>
      </c>
      <c r="K25" s="64"/>
      <c r="L25" s="65" t="str">
        <f t="shared" ca="1" si="1"/>
        <v/>
      </c>
    </row>
    <row r="26" spans="8:26" x14ac:dyDescent="0.25">
      <c r="H26" s="122" t="e">
        <f t="shared" ca="1" si="4"/>
        <v>#NAME?</v>
      </c>
      <c r="I26" s="122"/>
      <c r="J26" s="64" t="e">
        <f t="shared" ca="1" si="3"/>
        <v>#NAME?</v>
      </c>
      <c r="K26" s="64"/>
      <c r="L26" s="65" t="str">
        <f t="shared" ca="1" si="1"/>
        <v/>
      </c>
    </row>
    <row r="27" spans="8:26" x14ac:dyDescent="0.25">
      <c r="H27" s="122" t="e">
        <f t="shared" ca="1" si="4"/>
        <v>#NAME?</v>
      </c>
      <c r="I27" s="122"/>
      <c r="J27" s="64" t="e">
        <f t="shared" ca="1" si="3"/>
        <v>#NAME?</v>
      </c>
      <c r="K27" s="64"/>
      <c r="L27" s="65" t="str">
        <f t="shared" ca="1" si="1"/>
        <v/>
      </c>
    </row>
    <row r="28" spans="8:26" x14ac:dyDescent="0.25">
      <c r="H28" s="122" t="e">
        <f t="shared" ca="1" si="4"/>
        <v>#NAME?</v>
      </c>
      <c r="I28" s="122"/>
      <c r="J28" s="64" t="e">
        <f t="shared" ca="1" si="3"/>
        <v>#NAME?</v>
      </c>
      <c r="K28" s="64"/>
      <c r="L28" s="65" t="str">
        <f t="shared" ca="1" si="1"/>
        <v/>
      </c>
    </row>
    <row r="29" spans="8:26" x14ac:dyDescent="0.25">
      <c r="H29" s="122" t="e">
        <f t="shared" ca="1" si="4"/>
        <v>#NAME?</v>
      </c>
      <c r="I29" s="122"/>
      <c r="J29" s="64" t="e">
        <f t="shared" ca="1" si="3"/>
        <v>#NAME?</v>
      </c>
      <c r="K29" s="64"/>
      <c r="L29" s="65" t="str">
        <f t="shared" ca="1" si="1"/>
        <v/>
      </c>
    </row>
    <row r="30" spans="8:26" x14ac:dyDescent="0.25">
      <c r="H30" s="122" t="e">
        <f t="shared" ca="1" si="4"/>
        <v>#NAME?</v>
      </c>
      <c r="I30" s="122"/>
      <c r="J30" s="64" t="e">
        <f t="shared" ca="1" si="3"/>
        <v>#NAME?</v>
      </c>
      <c r="K30" s="64"/>
      <c r="L30" s="65" t="str">
        <f t="shared" ca="1" si="1"/>
        <v/>
      </c>
    </row>
    <row r="31" spans="8:26" x14ac:dyDescent="0.25">
      <c r="H31" s="122" t="e">
        <f t="shared" ca="1" si="4"/>
        <v>#NAME?</v>
      </c>
      <c r="I31" s="122"/>
      <c r="J31" s="64" t="e">
        <f t="shared" ca="1" si="3"/>
        <v>#NAME?</v>
      </c>
      <c r="K31" s="64"/>
      <c r="L31" s="65" t="str">
        <f t="shared" ca="1" si="1"/>
        <v/>
      </c>
    </row>
    <row r="32" spans="8:26" x14ac:dyDescent="0.25">
      <c r="H32" s="122" t="e">
        <f t="shared" ca="1" si="4"/>
        <v>#NAME?</v>
      </c>
      <c r="I32" s="122"/>
      <c r="J32" s="64" t="e">
        <f t="shared" ca="1" si="3"/>
        <v>#NAME?</v>
      </c>
      <c r="K32" s="64"/>
      <c r="L32" s="65" t="str">
        <f t="shared" ca="1" si="1"/>
        <v/>
      </c>
    </row>
    <row r="33" spans="8:12" x14ac:dyDescent="0.25">
      <c r="H33" s="122" t="e">
        <f t="shared" ca="1" si="4"/>
        <v>#NAME?</v>
      </c>
      <c r="I33" s="122"/>
      <c r="J33" s="64" t="e">
        <f ca="1">J32+1</f>
        <v>#NAME?</v>
      </c>
      <c r="K33" s="64"/>
      <c r="L33" s="65" t="str">
        <f t="shared" ca="1" si="1"/>
        <v/>
      </c>
    </row>
    <row r="34" spans="8:12" x14ac:dyDescent="0.25">
      <c r="H34" s="122" t="e">
        <f t="shared" ca="1" si="4"/>
        <v>#NAME?</v>
      </c>
      <c r="I34" s="122"/>
      <c r="J34" s="64" t="e">
        <f t="shared" ca="1" si="3"/>
        <v>#NAME?</v>
      </c>
      <c r="K34" s="64"/>
      <c r="L34" s="65" t="str">
        <f t="shared" ca="1" si="1"/>
        <v/>
      </c>
    </row>
    <row r="35" spans="8:12" x14ac:dyDescent="0.25">
      <c r="H35" s="122" t="e">
        <f t="shared" ca="1" si="4"/>
        <v>#NAME?</v>
      </c>
      <c r="I35" s="122"/>
      <c r="J35" s="64" t="e">
        <f t="shared" ca="1" si="3"/>
        <v>#NAME?</v>
      </c>
      <c r="K35" s="64"/>
      <c r="L35" s="65" t="str">
        <f t="shared" ca="1" si="1"/>
        <v/>
      </c>
    </row>
    <row r="36" spans="8:12" x14ac:dyDescent="0.25">
      <c r="H36" s="122" t="e">
        <f t="shared" ca="1" si="4"/>
        <v>#NAME?</v>
      </c>
      <c r="I36" s="122"/>
      <c r="J36" s="64" t="e">
        <f t="shared" ca="1" si="3"/>
        <v>#NAME?</v>
      </c>
      <c r="K36" s="64"/>
      <c r="L36" s="65" t="str">
        <f t="shared" ca="1" si="1"/>
        <v/>
      </c>
    </row>
    <row r="37" spans="8:12" x14ac:dyDescent="0.25">
      <c r="H37" s="122" t="e">
        <f t="shared" ca="1" si="4"/>
        <v>#NAME?</v>
      </c>
      <c r="I37" s="122"/>
      <c r="J37" s="64" t="e">
        <f t="shared" ca="1" si="3"/>
        <v>#NAME?</v>
      </c>
      <c r="K37" s="64"/>
      <c r="L37" s="65" t="str">
        <f t="shared" ca="1" si="1"/>
        <v/>
      </c>
    </row>
    <row r="38" spans="8:12" x14ac:dyDescent="0.25">
      <c r="H38" s="122" t="e">
        <f t="shared" ca="1" si="4"/>
        <v>#NAME?</v>
      </c>
      <c r="I38" s="122"/>
      <c r="J38" s="64" t="e">
        <f t="shared" ca="1" si="3"/>
        <v>#NAME?</v>
      </c>
      <c r="K38" s="64"/>
      <c r="L38" s="65" t="str">
        <f t="shared" ca="1" si="1"/>
        <v/>
      </c>
    </row>
    <row r="39" spans="8:12" x14ac:dyDescent="0.25">
      <c r="H39" s="122" t="e">
        <f ca="1">DATESSEM($I$1,J39)</f>
        <v>#NAME?</v>
      </c>
      <c r="I39" s="122"/>
      <c r="J39" s="64" t="e">
        <f t="shared" ca="1" si="3"/>
        <v>#NAME?</v>
      </c>
      <c r="K39" s="64"/>
      <c r="L39" s="65" t="str">
        <f t="shared" ca="1" si="1"/>
        <v/>
      </c>
    </row>
    <row r="40" spans="8:12" x14ac:dyDescent="0.25">
      <c r="H40" s="122" t="e">
        <f t="shared" ref="H40:H45" ca="1" si="5">DATESSEM($I$1,J40)</f>
        <v>#NAME?</v>
      </c>
      <c r="I40" s="122"/>
      <c r="J40" s="64" t="e">
        <f t="shared" ca="1" si="3"/>
        <v>#NAME?</v>
      </c>
      <c r="K40" s="64"/>
      <c r="L40" s="65" t="str">
        <f t="shared" ca="1" si="1"/>
        <v/>
      </c>
    </row>
    <row r="41" spans="8:12" x14ac:dyDescent="0.25">
      <c r="H41" s="122" t="e">
        <f t="shared" ca="1" si="5"/>
        <v>#NAME?</v>
      </c>
      <c r="I41" s="122"/>
      <c r="J41" s="64" t="e">
        <f t="shared" ca="1" si="3"/>
        <v>#NAME?</v>
      </c>
      <c r="K41" s="64">
        <v>4</v>
      </c>
      <c r="L41" s="65" t="str">
        <f t="shared" ca="1" si="1"/>
        <v/>
      </c>
    </row>
    <row r="42" spans="8:12" x14ac:dyDescent="0.25">
      <c r="H42" s="122" t="e">
        <f t="shared" ca="1" si="5"/>
        <v>#NAME?</v>
      </c>
      <c r="I42" s="122"/>
      <c r="J42" s="64" t="e">
        <f t="shared" ca="1" si="3"/>
        <v>#NAME?</v>
      </c>
      <c r="K42" s="64">
        <v>4</v>
      </c>
      <c r="L42" s="65" t="str">
        <f t="shared" ca="1" si="1"/>
        <v/>
      </c>
    </row>
    <row r="43" spans="8:12" x14ac:dyDescent="0.25">
      <c r="H43" s="122" t="e">
        <f t="shared" ca="1" si="5"/>
        <v>#NAME?</v>
      </c>
      <c r="I43" s="122"/>
      <c r="J43" s="64" t="e">
        <f t="shared" ca="1" si="3"/>
        <v>#NAME?</v>
      </c>
      <c r="K43" s="64">
        <v>4</v>
      </c>
      <c r="L43" s="65" t="str">
        <f t="shared" ca="1" si="1"/>
        <v/>
      </c>
    </row>
    <row r="44" spans="8:12" x14ac:dyDescent="0.25">
      <c r="H44" s="122" t="e">
        <f t="shared" ca="1" si="5"/>
        <v>#NAME?</v>
      </c>
      <c r="I44" s="122"/>
      <c r="J44" s="64" t="e">
        <f t="shared" ca="1" si="3"/>
        <v>#NAME?</v>
      </c>
      <c r="K44" s="64">
        <v>4</v>
      </c>
      <c r="L44" s="65" t="str">
        <f t="shared" ca="1" si="1"/>
        <v/>
      </c>
    </row>
    <row r="45" spans="8:12" x14ac:dyDescent="0.25">
      <c r="H45" s="122" t="e">
        <f t="shared" ca="1" si="5"/>
        <v>#NAME?</v>
      </c>
      <c r="I45" s="122"/>
      <c r="J45" s="64" t="e">
        <f t="shared" ca="1" si="3"/>
        <v>#NAME?</v>
      </c>
      <c r="K45" s="64">
        <v>4</v>
      </c>
      <c r="L45" s="65" t="str">
        <f t="shared" ca="1" si="1"/>
        <v/>
      </c>
    </row>
    <row r="46" spans="8:12" x14ac:dyDescent="0.25">
      <c r="H46" s="122" t="e">
        <f ca="1">DATESSEM($I$1,J46)</f>
        <v>#NAME?</v>
      </c>
      <c r="I46" s="122"/>
      <c r="J46" s="64" t="e">
        <f t="shared" ca="1" si="3"/>
        <v>#NAME?</v>
      </c>
      <c r="K46" s="64">
        <v>4</v>
      </c>
      <c r="L46" s="65" t="str">
        <f t="shared" ca="1" si="1"/>
        <v/>
      </c>
    </row>
    <row r="47" spans="8:12" x14ac:dyDescent="0.25">
      <c r="H47" s="122" t="e">
        <f t="shared" ref="H47:H53" ca="1" si="6">DATESSEM($I$1,J47)</f>
        <v>#NAME?</v>
      </c>
      <c r="I47" s="122"/>
      <c r="J47" s="64" t="e">
        <f t="shared" ca="1" si="3"/>
        <v>#NAME?</v>
      </c>
      <c r="K47" s="64"/>
      <c r="L47" s="65" t="str">
        <f t="shared" ca="1" si="1"/>
        <v/>
      </c>
    </row>
    <row r="48" spans="8:12" x14ac:dyDescent="0.25">
      <c r="H48" s="122" t="e">
        <f t="shared" ca="1" si="6"/>
        <v>#NAME?</v>
      </c>
      <c r="I48" s="122"/>
      <c r="J48" s="64" t="e">
        <f ca="1">J47+1</f>
        <v>#NAME?</v>
      </c>
      <c r="K48" s="64"/>
      <c r="L48" s="65" t="str">
        <f t="shared" ca="1" si="1"/>
        <v/>
      </c>
    </row>
    <row r="49" spans="8:12" x14ac:dyDescent="0.25">
      <c r="H49" s="122" t="e">
        <f t="shared" ca="1" si="6"/>
        <v>#NAME?</v>
      </c>
      <c r="I49" s="122"/>
      <c r="J49" s="64" t="e">
        <f t="shared" ca="1" si="3"/>
        <v>#NAME?</v>
      </c>
      <c r="K49" s="64"/>
      <c r="L49" s="65" t="str">
        <f t="shared" ca="1" si="1"/>
        <v/>
      </c>
    </row>
    <row r="50" spans="8:12" x14ac:dyDescent="0.25">
      <c r="H50" s="122" t="e">
        <f t="shared" ca="1" si="6"/>
        <v>#NAME?</v>
      </c>
      <c r="I50" s="122"/>
      <c r="J50" s="64" t="e">
        <f t="shared" ca="1" si="3"/>
        <v>#NAME?</v>
      </c>
      <c r="K50" s="64"/>
      <c r="L50" s="65" t="str">
        <f t="shared" ca="1" si="1"/>
        <v/>
      </c>
    </row>
    <row r="51" spans="8:12" x14ac:dyDescent="0.25">
      <c r="H51" s="122" t="e">
        <f t="shared" ca="1" si="6"/>
        <v>#NAME?</v>
      </c>
      <c r="I51" s="122"/>
      <c r="J51" s="64" t="e">
        <f t="shared" ca="1" si="3"/>
        <v>#NAME?</v>
      </c>
      <c r="K51" s="64"/>
      <c r="L51" s="65" t="str">
        <f t="shared" ca="1" si="1"/>
        <v/>
      </c>
    </row>
    <row r="52" spans="8:12" x14ac:dyDescent="0.25">
      <c r="H52" s="122" t="e">
        <f t="shared" ca="1" si="6"/>
        <v>#NAME?</v>
      </c>
      <c r="I52" s="122"/>
      <c r="J52" s="64" t="e">
        <f t="shared" ca="1" si="3"/>
        <v>#NAME?</v>
      </c>
      <c r="K52" s="64"/>
      <c r="L52" s="65" t="str">
        <f t="shared" ca="1" si="1"/>
        <v/>
      </c>
    </row>
    <row r="53" spans="8:12" x14ac:dyDescent="0.25">
      <c r="H53" s="122" t="e">
        <f t="shared" ca="1" si="6"/>
        <v>#NAME?</v>
      </c>
      <c r="I53" s="122"/>
      <c r="J53" s="64" t="e">
        <f t="shared" ca="1" si="3"/>
        <v>#NAME?</v>
      </c>
      <c r="K53" s="64"/>
      <c r="L53" s="65" t="str">
        <f t="shared" ca="1" si="1"/>
        <v/>
      </c>
    </row>
    <row r="54" spans="8:12" x14ac:dyDescent="0.25">
      <c r="H54" s="122" t="e">
        <f ca="1">DATESSEM($I$1,J54)</f>
        <v>#NAME?</v>
      </c>
      <c r="I54" s="122"/>
      <c r="J54" s="64" t="e">
        <f t="shared" ca="1" si="3"/>
        <v>#NAME?</v>
      </c>
      <c r="K54" s="64"/>
      <c r="L54" s="65" t="str">
        <f t="shared" ca="1" si="1"/>
        <v/>
      </c>
    </row>
    <row r="55" spans="8:12" x14ac:dyDescent="0.25">
      <c r="H55" s="122" t="e">
        <f t="shared" ref="H55:H59" ca="1" si="7">DATESSEM($I$1,J55)</f>
        <v>#NAME?</v>
      </c>
      <c r="I55" s="122"/>
      <c r="J55" s="64" t="e">
        <f t="shared" ca="1" si="3"/>
        <v>#NAME?</v>
      </c>
      <c r="K55" s="64"/>
      <c r="L55" s="65" t="str">
        <f t="shared" ca="1" si="1"/>
        <v/>
      </c>
    </row>
    <row r="56" spans="8:12" x14ac:dyDescent="0.25">
      <c r="H56" s="122" t="e">
        <f t="shared" ca="1" si="7"/>
        <v>#NAME?</v>
      </c>
      <c r="I56" s="122"/>
      <c r="J56" s="64" t="e">
        <f t="shared" ca="1" si="3"/>
        <v>#NAME?</v>
      </c>
      <c r="K56" s="64"/>
      <c r="L56" s="65" t="str">
        <f t="shared" ca="1" si="1"/>
        <v/>
      </c>
    </row>
    <row r="57" spans="8:12" x14ac:dyDescent="0.25">
      <c r="H57" s="122" t="e">
        <f t="shared" ca="1" si="7"/>
        <v>#NAME?</v>
      </c>
      <c r="I57" s="122"/>
      <c r="J57" s="64" t="e">
        <f t="shared" ca="1" si="3"/>
        <v>#NAME?</v>
      </c>
      <c r="K57" s="64"/>
      <c r="L57" s="65" t="str">
        <f t="shared" ca="1" si="1"/>
        <v/>
      </c>
    </row>
    <row r="58" spans="8:12" x14ac:dyDescent="0.25">
      <c r="H58" s="122" t="e">
        <f t="shared" ca="1" si="7"/>
        <v>#NAME?</v>
      </c>
      <c r="I58" s="122"/>
      <c r="J58" s="64" t="e">
        <f t="shared" ca="1" si="3"/>
        <v>#NAME?</v>
      </c>
      <c r="K58" s="64"/>
      <c r="L58" s="65" t="str">
        <f t="shared" ca="1" si="1"/>
        <v/>
      </c>
    </row>
    <row r="59" spans="8:12" x14ac:dyDescent="0.25">
      <c r="H59" s="122" t="e">
        <f t="shared" ca="1" si="7"/>
        <v>#NAME?</v>
      </c>
      <c r="I59" s="122"/>
      <c r="J59" s="64" t="e">
        <f t="shared" ca="1" si="3"/>
        <v>#NAME?</v>
      </c>
      <c r="K59" s="64"/>
      <c r="L59" s="65" t="str">
        <f t="shared" ca="1" si="1"/>
        <v/>
      </c>
    </row>
    <row r="60" spans="8:12" x14ac:dyDescent="0.25">
      <c r="H60" s="122" t="e">
        <f ca="1">IF(J60&lt;&gt;"",DATESSEM($I$1,J60),"")</f>
        <v>#NAME?</v>
      </c>
      <c r="I60" s="122"/>
      <c r="J60" s="64" t="e">
        <f ca="1">IF(NSEMMOIS(I1,12)=J55,J59+1,"")</f>
        <v>#NAME?</v>
      </c>
      <c r="K60" s="64"/>
      <c r="L60" s="66"/>
    </row>
  </sheetData>
  <mergeCells count="55">
    <mergeCell ref="H7:I7"/>
    <mergeCell ref="H8:I8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0:I30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60:I60"/>
    <mergeCell ref="H51:I51"/>
    <mergeCell ref="H52:I52"/>
    <mergeCell ref="H53:I53"/>
    <mergeCell ref="H54:I54"/>
    <mergeCell ref="H55:I55"/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zoomScaleNormal="100" workbookViewId="0">
      <selection activeCell="M6" sqref="M6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7">
        <f>DATE(AE1,AD1,1)</f>
        <v>43101</v>
      </c>
      <c r="Z1" s="128"/>
      <c r="AA1" s="128"/>
      <c r="AB1" s="128"/>
      <c r="AC1" s="129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 t="e">
        <f ca="1">NSEMMOIS(AE1,AD1)</f>
        <v>#NAME?</v>
      </c>
      <c r="C3" s="124">
        <f>Y1-WEEKDAY(Y1,2)+1</f>
        <v>43101</v>
      </c>
      <c r="D3" s="125"/>
      <c r="E3" s="125"/>
      <c r="F3" s="126"/>
      <c r="G3" s="124">
        <f>C3+1</f>
        <v>43102</v>
      </c>
      <c r="H3" s="125"/>
      <c r="I3" s="125"/>
      <c r="J3" s="126"/>
      <c r="K3" s="124">
        <f>G3+1</f>
        <v>43103</v>
      </c>
      <c r="L3" s="125"/>
      <c r="M3" s="125"/>
      <c r="N3" s="126"/>
      <c r="O3" s="124">
        <f>K3+1</f>
        <v>43104</v>
      </c>
      <c r="P3" s="125"/>
      <c r="Q3" s="125"/>
      <c r="R3" s="126"/>
      <c r="S3" s="124">
        <f>O3+1</f>
        <v>43105</v>
      </c>
      <c r="T3" s="125"/>
      <c r="U3" s="125"/>
      <c r="V3" s="126"/>
      <c r="W3" s="124">
        <f>S3+1</f>
        <v>43106</v>
      </c>
      <c r="X3" s="125"/>
      <c r="Y3" s="125"/>
      <c r="Z3" s="126"/>
      <c r="AA3" s="124">
        <f>W3+1</f>
        <v>43107</v>
      </c>
      <c r="AB3" s="125"/>
      <c r="AC3" s="125"/>
      <c r="AD3" s="126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45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46</v>
      </c>
      <c r="C7" s="36"/>
      <c r="D7" s="36" t="s">
        <v>26</v>
      </c>
      <c r="E7" s="36"/>
      <c r="F7" s="37" t="s">
        <v>26</v>
      </c>
      <c r="G7" s="35" t="s">
        <v>26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26</v>
      </c>
      <c r="R7" s="35"/>
      <c r="S7" s="38"/>
      <c r="T7" s="38" t="s">
        <v>26</v>
      </c>
      <c r="U7" s="38"/>
      <c r="V7" s="38" t="s">
        <v>26</v>
      </c>
      <c r="W7" s="35" t="s">
        <v>26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47</v>
      </c>
      <c r="C8" s="40"/>
      <c r="D8" s="40"/>
      <c r="E8" s="40" t="s">
        <v>26</v>
      </c>
      <c r="F8" s="40"/>
      <c r="G8" s="39"/>
      <c r="H8" s="39" t="s">
        <v>26</v>
      </c>
      <c r="I8" s="39"/>
      <c r="J8" s="39" t="s">
        <v>26</v>
      </c>
      <c r="K8" s="34" t="s">
        <v>26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26</v>
      </c>
      <c r="V8" s="34"/>
      <c r="W8" s="39"/>
      <c r="X8" s="39" t="s">
        <v>26</v>
      </c>
      <c r="Y8" s="39"/>
      <c r="Z8" s="39" t="s">
        <v>26</v>
      </c>
      <c r="AA8" s="34" t="s">
        <v>26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48</v>
      </c>
      <c r="C9" s="36"/>
      <c r="D9" s="36"/>
      <c r="E9" s="36"/>
      <c r="F9" s="37"/>
      <c r="G9" s="35"/>
      <c r="H9" s="35"/>
      <c r="I9" s="35" t="s">
        <v>26</v>
      </c>
      <c r="J9" s="35"/>
      <c r="K9" s="38"/>
      <c r="L9" s="38" t="s">
        <v>26</v>
      </c>
      <c r="M9" s="38"/>
      <c r="N9" s="38" t="s">
        <v>26</v>
      </c>
      <c r="O9" s="35" t="s">
        <v>26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26</v>
      </c>
      <c r="Z9" s="35"/>
      <c r="AA9" s="38"/>
      <c r="AB9" s="38" t="s">
        <v>26</v>
      </c>
      <c r="AC9" s="38"/>
      <c r="AD9" s="38" t="s">
        <v>26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 t="e">
        <f ca="1">B3+1</f>
        <v>#NAME?</v>
      </c>
      <c r="C13" s="124">
        <f>C3+7</f>
        <v>43108</v>
      </c>
      <c r="D13" s="125"/>
      <c r="E13" s="125"/>
      <c r="F13" s="126"/>
      <c r="G13" s="124">
        <f>C13+1</f>
        <v>43109</v>
      </c>
      <c r="H13" s="125"/>
      <c r="I13" s="125"/>
      <c r="J13" s="126"/>
      <c r="K13" s="124">
        <f>G13+1</f>
        <v>43110</v>
      </c>
      <c r="L13" s="125"/>
      <c r="M13" s="125"/>
      <c r="N13" s="126"/>
      <c r="O13" s="124">
        <f>K13+1</f>
        <v>43111</v>
      </c>
      <c r="P13" s="125"/>
      <c r="Q13" s="125"/>
      <c r="R13" s="126"/>
      <c r="S13" s="124">
        <f>O13+1</f>
        <v>43112</v>
      </c>
      <c r="T13" s="125"/>
      <c r="U13" s="125"/>
      <c r="V13" s="126"/>
      <c r="W13" s="124">
        <f>S13+1</f>
        <v>43113</v>
      </c>
      <c r="X13" s="125"/>
      <c r="Y13" s="125"/>
      <c r="Z13" s="126"/>
      <c r="AA13" s="124">
        <f>W13+1</f>
        <v>43114</v>
      </c>
      <c r="AB13" s="125"/>
      <c r="AC13" s="125"/>
      <c r="AD13" s="126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45</v>
      </c>
      <c r="C16" s="46"/>
      <c r="D16" s="46" t="s">
        <v>26</v>
      </c>
      <c r="E16" s="46"/>
      <c r="F16" s="47" t="s">
        <v>26</v>
      </c>
      <c r="G16" s="45" t="s">
        <v>26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26</v>
      </c>
      <c r="R16" s="45"/>
      <c r="S16" s="48"/>
      <c r="T16" s="48" t="s">
        <v>26</v>
      </c>
      <c r="U16" s="48"/>
      <c r="V16" s="48" t="s">
        <v>26</v>
      </c>
      <c r="W16" s="45" t="s">
        <v>26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46</v>
      </c>
      <c r="C17" s="43"/>
      <c r="D17" s="43"/>
      <c r="E17" s="43" t="s">
        <v>26</v>
      </c>
      <c r="F17" s="43"/>
      <c r="G17" s="26"/>
      <c r="H17" s="26" t="s">
        <v>26</v>
      </c>
      <c r="I17" s="26"/>
      <c r="J17" s="26" t="s">
        <v>26</v>
      </c>
      <c r="K17" s="29" t="s">
        <v>26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26</v>
      </c>
      <c r="V17" s="29"/>
      <c r="W17" s="26"/>
      <c r="X17" s="26" t="s">
        <v>26</v>
      </c>
      <c r="Y17" s="26"/>
      <c r="Z17" s="26" t="s">
        <v>26</v>
      </c>
      <c r="AA17" s="29" t="s">
        <v>26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47</v>
      </c>
      <c r="C18" s="41"/>
      <c r="D18" s="41"/>
      <c r="E18" s="41"/>
      <c r="F18" s="42"/>
      <c r="G18" s="27"/>
      <c r="H18" s="27"/>
      <c r="I18" s="27" t="s">
        <v>26</v>
      </c>
      <c r="J18" s="27"/>
      <c r="K18" s="31"/>
      <c r="L18" s="31" t="s">
        <v>26</v>
      </c>
      <c r="M18" s="31"/>
      <c r="N18" s="31" t="s">
        <v>26</v>
      </c>
      <c r="O18" s="27" t="s">
        <v>26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26</v>
      </c>
      <c r="Z18" s="27"/>
      <c r="AA18" s="31"/>
      <c r="AB18" s="31" t="s">
        <v>26</v>
      </c>
      <c r="AC18" s="31"/>
      <c r="AD18" s="32" t="s">
        <v>26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48</v>
      </c>
      <c r="C19" s="43" t="s">
        <v>26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26</v>
      </c>
      <c r="N19" s="29"/>
      <c r="O19" s="26"/>
      <c r="P19" s="26" t="s">
        <v>26</v>
      </c>
      <c r="Q19" s="26"/>
      <c r="R19" s="26" t="s">
        <v>26</v>
      </c>
      <c r="S19" s="29" t="s">
        <v>26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26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 t="e">
        <f ca="1">B13+1</f>
        <v>#NAME?</v>
      </c>
      <c r="C23" s="124">
        <f>C13+7</f>
        <v>43115</v>
      </c>
      <c r="D23" s="125"/>
      <c r="E23" s="125"/>
      <c r="F23" s="126"/>
      <c r="G23" s="124">
        <f>C23+1</f>
        <v>43116</v>
      </c>
      <c r="H23" s="125"/>
      <c r="I23" s="125"/>
      <c r="J23" s="126"/>
      <c r="K23" s="124">
        <f>G23+1</f>
        <v>43117</v>
      </c>
      <c r="L23" s="125"/>
      <c r="M23" s="125"/>
      <c r="N23" s="126"/>
      <c r="O23" s="124">
        <f>K23+1</f>
        <v>43118</v>
      </c>
      <c r="P23" s="125"/>
      <c r="Q23" s="125"/>
      <c r="R23" s="126"/>
      <c r="S23" s="124">
        <f>O23+1</f>
        <v>43119</v>
      </c>
      <c r="T23" s="125"/>
      <c r="U23" s="125"/>
      <c r="V23" s="126"/>
      <c r="W23" s="124">
        <f>S23+1</f>
        <v>43120</v>
      </c>
      <c r="X23" s="125"/>
      <c r="Y23" s="125"/>
      <c r="Z23" s="126"/>
      <c r="AA23" s="124">
        <f>W23+1</f>
        <v>43121</v>
      </c>
      <c r="AB23" s="125"/>
      <c r="AC23" s="125"/>
      <c r="AD23" s="126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45</v>
      </c>
      <c r="C26" s="51"/>
      <c r="D26" s="51"/>
      <c r="E26" s="51" t="s">
        <v>26</v>
      </c>
      <c r="F26" s="51"/>
      <c r="G26" s="50"/>
      <c r="H26" s="50" t="s">
        <v>26</v>
      </c>
      <c r="I26" s="50"/>
      <c r="J26" s="50" t="s">
        <v>26</v>
      </c>
      <c r="K26" s="52" t="s">
        <v>26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26</v>
      </c>
      <c r="V26" s="52"/>
      <c r="W26" s="50"/>
      <c r="X26" s="50" t="s">
        <v>26</v>
      </c>
      <c r="Y26" s="50"/>
      <c r="Z26" s="50" t="s">
        <v>26</v>
      </c>
      <c r="AA26" s="52" t="s">
        <v>26</v>
      </c>
      <c r="AB26" s="52"/>
      <c r="AC26" s="52"/>
      <c r="AD26" s="52"/>
    </row>
    <row r="27" spans="1:38" x14ac:dyDescent="0.25">
      <c r="B27" s="35" t="s">
        <v>46</v>
      </c>
      <c r="C27" s="36"/>
      <c r="D27" s="36"/>
      <c r="E27" s="36"/>
      <c r="F27" s="37"/>
      <c r="G27" s="35"/>
      <c r="H27" s="35"/>
      <c r="I27" s="35" t="s">
        <v>26</v>
      </c>
      <c r="J27" s="35"/>
      <c r="K27" s="38"/>
      <c r="L27" s="38" t="s">
        <v>26</v>
      </c>
      <c r="M27" s="38"/>
      <c r="N27" s="38" t="s">
        <v>26</v>
      </c>
      <c r="O27" s="35" t="s">
        <v>26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26</v>
      </c>
      <c r="Z27" s="35"/>
      <c r="AA27" s="38"/>
      <c r="AB27" s="38" t="s">
        <v>26</v>
      </c>
      <c r="AC27" s="38"/>
      <c r="AD27" s="38" t="s">
        <v>26</v>
      </c>
    </row>
    <row r="28" spans="1:38" x14ac:dyDescent="0.25">
      <c r="B28" s="39" t="s">
        <v>47</v>
      </c>
      <c r="C28" s="40" t="s">
        <v>26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26</v>
      </c>
      <c r="N28" s="34"/>
      <c r="O28" s="39"/>
      <c r="P28" s="39" t="s">
        <v>26</v>
      </c>
      <c r="Q28" s="39"/>
      <c r="R28" s="39" t="s">
        <v>26</v>
      </c>
      <c r="S28" s="34" t="s">
        <v>26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26</v>
      </c>
      <c r="AD28" s="34"/>
    </row>
    <row r="29" spans="1:38" x14ac:dyDescent="0.25">
      <c r="B29" s="35" t="s">
        <v>48</v>
      </c>
      <c r="C29" s="36"/>
      <c r="D29" s="36" t="s">
        <v>26</v>
      </c>
      <c r="E29" s="36"/>
      <c r="F29" s="37" t="s">
        <v>26</v>
      </c>
      <c r="G29" s="35" t="s">
        <v>26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26</v>
      </c>
      <c r="R29" s="35"/>
      <c r="S29" s="38"/>
      <c r="T29" s="38" t="s">
        <v>26</v>
      </c>
      <c r="U29" s="38"/>
      <c r="V29" s="38" t="s">
        <v>26</v>
      </c>
      <c r="W29" s="35" t="s">
        <v>26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 t="e">
        <f ca="1">B23+1</f>
        <v>#NAME?</v>
      </c>
      <c r="C33" s="124">
        <f>C23+7</f>
        <v>43122</v>
      </c>
      <c r="D33" s="125"/>
      <c r="E33" s="125"/>
      <c r="F33" s="126"/>
      <c r="G33" s="124">
        <f>C33+1</f>
        <v>43123</v>
      </c>
      <c r="H33" s="125"/>
      <c r="I33" s="125"/>
      <c r="J33" s="126"/>
      <c r="K33" s="124">
        <f>G33+1</f>
        <v>43124</v>
      </c>
      <c r="L33" s="125"/>
      <c r="M33" s="125"/>
      <c r="N33" s="126"/>
      <c r="O33" s="124">
        <f>K33+1</f>
        <v>43125</v>
      </c>
      <c r="P33" s="125"/>
      <c r="Q33" s="125"/>
      <c r="R33" s="126"/>
      <c r="S33" s="124">
        <f>O33+1</f>
        <v>43126</v>
      </c>
      <c r="T33" s="125"/>
      <c r="U33" s="125"/>
      <c r="V33" s="126"/>
      <c r="W33" s="124">
        <f>S33+1</f>
        <v>43127</v>
      </c>
      <c r="X33" s="125"/>
      <c r="Y33" s="125"/>
      <c r="Z33" s="126"/>
      <c r="AA33" s="124">
        <f>W33+1</f>
        <v>43128</v>
      </c>
      <c r="AB33" s="125"/>
      <c r="AC33" s="125"/>
      <c r="AD33" s="126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45</v>
      </c>
      <c r="C36" s="46"/>
      <c r="D36" s="46"/>
      <c r="E36" s="46"/>
      <c r="F36" s="47"/>
      <c r="G36" s="45"/>
      <c r="H36" s="45"/>
      <c r="I36" s="45" t="s">
        <v>26</v>
      </c>
      <c r="J36" s="45"/>
      <c r="K36" s="48"/>
      <c r="L36" s="48" t="s">
        <v>26</v>
      </c>
      <c r="M36" s="48"/>
      <c r="N36" s="48" t="s">
        <v>26</v>
      </c>
      <c r="O36" s="45" t="s">
        <v>26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26</v>
      </c>
      <c r="Z36" s="45"/>
      <c r="AA36" s="48"/>
      <c r="AB36" s="48" t="s">
        <v>26</v>
      </c>
      <c r="AC36" s="48"/>
      <c r="AD36" s="49" t="s">
        <v>26</v>
      </c>
    </row>
    <row r="37" spans="1:30" x14ac:dyDescent="0.25">
      <c r="B37" s="26" t="s">
        <v>46</v>
      </c>
      <c r="C37" s="43" t="s">
        <v>26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26</v>
      </c>
      <c r="N37" s="29"/>
      <c r="O37" s="26"/>
      <c r="P37" s="26" t="s">
        <v>26</v>
      </c>
      <c r="Q37" s="26"/>
      <c r="R37" s="26" t="s">
        <v>26</v>
      </c>
      <c r="S37" s="29" t="s">
        <v>26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26</v>
      </c>
      <c r="AD37" s="30"/>
    </row>
    <row r="38" spans="1:30" x14ac:dyDescent="0.25">
      <c r="B38" s="27" t="s">
        <v>47</v>
      </c>
      <c r="C38" s="41"/>
      <c r="D38" s="41" t="s">
        <v>26</v>
      </c>
      <c r="E38" s="41"/>
      <c r="F38" s="42" t="s">
        <v>26</v>
      </c>
      <c r="G38" s="27" t="s">
        <v>26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26</v>
      </c>
      <c r="R38" s="27"/>
      <c r="S38" s="31"/>
      <c r="T38" s="31" t="s">
        <v>26</v>
      </c>
      <c r="U38" s="31"/>
      <c r="V38" s="31" t="s">
        <v>26</v>
      </c>
      <c r="W38" s="27" t="s">
        <v>26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48</v>
      </c>
      <c r="C39" s="43"/>
      <c r="D39" s="43"/>
      <c r="E39" s="43" t="s">
        <v>26</v>
      </c>
      <c r="F39" s="43"/>
      <c r="G39" s="26"/>
      <c r="H39" s="26" t="s">
        <v>26</v>
      </c>
      <c r="I39" s="26"/>
      <c r="J39" s="26" t="s">
        <v>26</v>
      </c>
      <c r="K39" s="29" t="s">
        <v>26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26</v>
      </c>
      <c r="V39" s="29"/>
      <c r="W39" s="26"/>
      <c r="X39" s="26" t="s">
        <v>26</v>
      </c>
      <c r="Y39" s="26"/>
      <c r="Z39" s="26" t="s">
        <v>26</v>
      </c>
      <c r="AA39" s="29" t="s">
        <v>26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 t="e">
        <f ca="1">B33+1</f>
        <v>#NAME?</v>
      </c>
      <c r="C43" s="124">
        <f>C33+7</f>
        <v>43129</v>
      </c>
      <c r="D43" s="125"/>
      <c r="E43" s="125"/>
      <c r="F43" s="126"/>
      <c r="G43" s="124">
        <f>C43+1</f>
        <v>43130</v>
      </c>
      <c r="H43" s="125"/>
      <c r="I43" s="125"/>
      <c r="J43" s="126"/>
      <c r="K43" s="124">
        <f>G43+1</f>
        <v>43131</v>
      </c>
      <c r="L43" s="125"/>
      <c r="M43" s="125"/>
      <c r="N43" s="126"/>
      <c r="O43" s="124">
        <f>K43+1</f>
        <v>43132</v>
      </c>
      <c r="P43" s="125"/>
      <c r="Q43" s="125"/>
      <c r="R43" s="126"/>
      <c r="S43" s="124">
        <f>O43+1</f>
        <v>43133</v>
      </c>
      <c r="T43" s="125"/>
      <c r="U43" s="125"/>
      <c r="V43" s="126"/>
      <c r="W43" s="124">
        <f>S43+1</f>
        <v>43134</v>
      </c>
      <c r="X43" s="125"/>
      <c r="Y43" s="125"/>
      <c r="Z43" s="126"/>
      <c r="AA43" s="124">
        <f>W43+1</f>
        <v>43135</v>
      </c>
      <c r="AB43" s="125"/>
      <c r="AC43" s="125"/>
      <c r="AD43" s="126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45</v>
      </c>
      <c r="C46" s="51" t="s">
        <v>26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26</v>
      </c>
      <c r="N46" s="52"/>
      <c r="O46" s="50"/>
      <c r="P46" s="50" t="s">
        <v>26</v>
      </c>
      <c r="Q46" s="50"/>
      <c r="R46" s="50" t="s">
        <v>26</v>
      </c>
      <c r="S46" s="52" t="s">
        <v>26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26</v>
      </c>
      <c r="AD46" s="52"/>
    </row>
    <row r="47" spans="1:30" x14ac:dyDescent="0.25">
      <c r="B47" s="35" t="s">
        <v>46</v>
      </c>
      <c r="C47" s="36"/>
      <c r="D47" s="36" t="s">
        <v>26</v>
      </c>
      <c r="E47" s="36"/>
      <c r="F47" s="37" t="s">
        <v>26</v>
      </c>
      <c r="G47" s="35" t="s">
        <v>26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26</v>
      </c>
      <c r="R47" s="35"/>
      <c r="S47" s="38"/>
      <c r="T47" s="38" t="s">
        <v>26</v>
      </c>
      <c r="U47" s="38"/>
      <c r="V47" s="38" t="s">
        <v>26</v>
      </c>
      <c r="W47" s="35" t="s">
        <v>26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47</v>
      </c>
      <c r="C48" s="40"/>
      <c r="D48" s="40"/>
      <c r="E48" s="40" t="s">
        <v>26</v>
      </c>
      <c r="F48" s="40"/>
      <c r="G48" s="39"/>
      <c r="H48" s="39" t="s">
        <v>26</v>
      </c>
      <c r="I48" s="39"/>
      <c r="J48" s="39" t="s">
        <v>26</v>
      </c>
      <c r="K48" s="34" t="s">
        <v>26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26</v>
      </c>
      <c r="V48" s="34"/>
      <c r="W48" s="39"/>
      <c r="X48" s="39" t="s">
        <v>26</v>
      </c>
      <c r="Y48" s="39"/>
      <c r="Z48" s="39" t="s">
        <v>26</v>
      </c>
      <c r="AA48" s="34" t="s">
        <v>26</v>
      </c>
      <c r="AB48" s="34"/>
      <c r="AC48" s="34"/>
      <c r="AD48" s="34"/>
    </row>
    <row r="49" spans="1:30" x14ac:dyDescent="0.25">
      <c r="B49" s="35" t="s">
        <v>48</v>
      </c>
      <c r="C49" s="36"/>
      <c r="D49" s="36"/>
      <c r="E49" s="36"/>
      <c r="F49" s="37"/>
      <c r="G49" s="35"/>
      <c r="H49" s="35"/>
      <c r="I49" s="35" t="s">
        <v>26</v>
      </c>
      <c r="J49" s="35"/>
      <c r="K49" s="38"/>
      <c r="L49" s="38" t="s">
        <v>26</v>
      </c>
      <c r="M49" s="38"/>
      <c r="N49" s="38" t="s">
        <v>26</v>
      </c>
      <c r="O49" s="35" t="s">
        <v>26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26</v>
      </c>
      <c r="Z49" s="35"/>
      <c r="AA49" s="38"/>
      <c r="AB49" s="38" t="s">
        <v>26</v>
      </c>
      <c r="AC49" s="38"/>
      <c r="AD49" s="38" t="s">
        <v>26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 t="e">
        <f ca="1">B43+1</f>
        <v>#NAME?</v>
      </c>
      <c r="C53" s="124">
        <f>C43+7</f>
        <v>43136</v>
      </c>
      <c r="D53" s="125"/>
      <c r="E53" s="125"/>
      <c r="F53" s="126"/>
      <c r="G53" s="124">
        <f>C53+1</f>
        <v>43137</v>
      </c>
      <c r="H53" s="125"/>
      <c r="I53" s="125"/>
      <c r="J53" s="126"/>
      <c r="K53" s="124">
        <f>G53+1</f>
        <v>43138</v>
      </c>
      <c r="L53" s="125"/>
      <c r="M53" s="125"/>
      <c r="N53" s="126"/>
      <c r="O53" s="124">
        <f>K53+1</f>
        <v>43139</v>
      </c>
      <c r="P53" s="125"/>
      <c r="Q53" s="125"/>
      <c r="R53" s="126"/>
      <c r="S53" s="124">
        <f>O53+1</f>
        <v>43140</v>
      </c>
      <c r="T53" s="125"/>
      <c r="U53" s="125"/>
      <c r="V53" s="126"/>
      <c r="W53" s="124">
        <f>S53+1</f>
        <v>43141</v>
      </c>
      <c r="X53" s="125"/>
      <c r="Y53" s="125"/>
      <c r="Z53" s="126"/>
      <c r="AA53" s="124">
        <f>W53+1</f>
        <v>43142</v>
      </c>
      <c r="AB53" s="125"/>
      <c r="AC53" s="125"/>
      <c r="AD53" s="126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45</v>
      </c>
      <c r="C56" s="46"/>
      <c r="D56" s="46" t="s">
        <v>26</v>
      </c>
      <c r="E56" s="46"/>
      <c r="F56" s="47" t="s">
        <v>26</v>
      </c>
      <c r="G56" s="45" t="s">
        <v>26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26</v>
      </c>
      <c r="R56" s="45"/>
      <c r="S56" s="48"/>
      <c r="T56" s="48" t="s">
        <v>26</v>
      </c>
      <c r="U56" s="48"/>
      <c r="V56" s="48" t="s">
        <v>26</v>
      </c>
      <c r="W56" s="45" t="s">
        <v>26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46</v>
      </c>
      <c r="C57" s="43"/>
      <c r="D57" s="43"/>
      <c r="E57" s="43" t="s">
        <v>26</v>
      </c>
      <c r="F57" s="43"/>
      <c r="G57" s="26"/>
      <c r="H57" s="26" t="s">
        <v>26</v>
      </c>
      <c r="I57" s="26"/>
      <c r="J57" s="26" t="s">
        <v>26</v>
      </c>
      <c r="K57" s="29" t="s">
        <v>26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26</v>
      </c>
      <c r="V57" s="29"/>
      <c r="W57" s="26"/>
      <c r="X57" s="26" t="s">
        <v>26</v>
      </c>
      <c r="Y57" s="26"/>
      <c r="Z57" s="26" t="s">
        <v>26</v>
      </c>
      <c r="AA57" s="29" t="s">
        <v>26</v>
      </c>
      <c r="AB57" s="29"/>
      <c r="AC57" s="29"/>
      <c r="AD57" s="30"/>
    </row>
    <row r="58" spans="1:30" x14ac:dyDescent="0.25">
      <c r="B58" s="27" t="s">
        <v>47</v>
      </c>
      <c r="C58" s="41"/>
      <c r="D58" s="41"/>
      <c r="E58" s="41"/>
      <c r="F58" s="42"/>
      <c r="G58" s="27"/>
      <c r="H58" s="27"/>
      <c r="I58" s="27" t="s">
        <v>26</v>
      </c>
      <c r="J58" s="27"/>
      <c r="K58" s="31"/>
      <c r="L58" s="31" t="s">
        <v>26</v>
      </c>
      <c r="M58" s="31"/>
      <c r="N58" s="31" t="s">
        <v>26</v>
      </c>
      <c r="O58" s="27" t="s">
        <v>26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26</v>
      </c>
      <c r="Z58" s="27"/>
      <c r="AA58" s="31"/>
      <c r="AB58" s="31" t="s">
        <v>26</v>
      </c>
      <c r="AC58" s="31"/>
      <c r="AD58" s="32" t="s">
        <v>26</v>
      </c>
    </row>
    <row r="59" spans="1:30" x14ac:dyDescent="0.25">
      <c r="B59" s="26" t="s">
        <v>48</v>
      </c>
      <c r="C59" s="43" t="s">
        <v>26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26</v>
      </c>
      <c r="N59" s="29"/>
      <c r="O59" s="26"/>
      <c r="P59" s="26" t="s">
        <v>26</v>
      </c>
      <c r="Q59" s="26"/>
      <c r="R59" s="26" t="s">
        <v>26</v>
      </c>
      <c r="S59" s="29" t="s">
        <v>26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26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:AD3">
    <cfRule type="timePeriod" dxfId="100" priority="6" timePeriod="lastMonth">
      <formula>AND(MONTH(C3)=MONTH(EDATE(TODAY(),0-1)),YEAR(C3)=YEAR(EDATE(TODAY(),0-1)))</formula>
    </cfRule>
  </conditionalFormatting>
  <conditionalFormatting sqref="C13:AD13">
    <cfRule type="timePeriod" dxfId="99" priority="5" timePeriod="lastMonth">
      <formula>AND(MONTH(C13)=MONTH(EDATE(TODAY(),0-1)),YEAR(C13)=YEAR(EDATE(TODAY(),0-1)))</formula>
    </cfRule>
  </conditionalFormatting>
  <conditionalFormatting sqref="C23:AD23">
    <cfRule type="timePeriod" dxfId="98" priority="4" timePeriod="lastMonth">
      <formula>AND(MONTH(C23)=MONTH(EDATE(TODAY(),0-1)),YEAR(C23)=YEAR(EDATE(TODAY(),0-1)))</formula>
    </cfRule>
  </conditionalFormatting>
  <conditionalFormatting sqref="C33:AD33">
    <cfRule type="timePeriod" dxfId="97" priority="3" timePeriod="lastMonth">
      <formula>AND(MONTH(C33)=MONTH(EDATE(TODAY(),0-1)),YEAR(C33)=YEAR(EDATE(TODAY(),0-1)))</formula>
    </cfRule>
  </conditionalFormatting>
  <conditionalFormatting sqref="C43:AD43">
    <cfRule type="timePeriod" dxfId="96" priority="2" timePeriod="lastMonth">
      <formula>AND(MONTH(C43)=MONTH(EDATE(TODAY(),0-1)),YEAR(C43)=YEAR(EDATE(TODAY(),0-1)))</formula>
    </cfRule>
  </conditionalFormatting>
  <conditionalFormatting sqref="C53:AD53">
    <cfRule type="timePeriod" dxfId="95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7" t="e">
        <f>DATE(AE1,AD1,1)</f>
        <v>#NUM!</v>
      </c>
      <c r="Z1" s="128"/>
      <c r="AA1" s="128"/>
      <c r="AB1" s="128"/>
      <c r="AC1" s="129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 t="e">
        <f ca="1">NSEMMOIS(AE1,AD1)</f>
        <v>#NAME?</v>
      </c>
      <c r="C3" s="124" t="e">
        <f>Y1-WEEKDAY(Y1,2)+1</f>
        <v>#NUM!</v>
      </c>
      <c r="D3" s="125"/>
      <c r="E3" s="125"/>
      <c r="F3" s="126"/>
      <c r="G3" s="124" t="e">
        <f>C3+1</f>
        <v>#NUM!</v>
      </c>
      <c r="H3" s="125"/>
      <c r="I3" s="125"/>
      <c r="J3" s="126"/>
      <c r="K3" s="124" t="e">
        <f>G3+1</f>
        <v>#NUM!</v>
      </c>
      <c r="L3" s="125"/>
      <c r="M3" s="125"/>
      <c r="N3" s="126"/>
      <c r="O3" s="124" t="e">
        <f>K3+1</f>
        <v>#NUM!</v>
      </c>
      <c r="P3" s="125"/>
      <c r="Q3" s="125"/>
      <c r="R3" s="126"/>
      <c r="S3" s="124" t="e">
        <f>O3+1</f>
        <v>#NUM!</v>
      </c>
      <c r="T3" s="125"/>
      <c r="U3" s="125"/>
      <c r="V3" s="126"/>
      <c r="W3" s="124" t="e">
        <f>S3+1</f>
        <v>#NUM!</v>
      </c>
      <c r="X3" s="125"/>
      <c r="Y3" s="125"/>
      <c r="Z3" s="126"/>
      <c r="AA3" s="124" t="e">
        <f>W3+1</f>
        <v>#NUM!</v>
      </c>
      <c r="AB3" s="125"/>
      <c r="AC3" s="125"/>
      <c r="AD3" s="126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 t="e">
        <f ca="1">B3+1</f>
        <v>#NAME?</v>
      </c>
      <c r="C13" s="124" t="e">
        <f>C3+7</f>
        <v>#NUM!</v>
      </c>
      <c r="D13" s="125"/>
      <c r="E13" s="125"/>
      <c r="F13" s="126"/>
      <c r="G13" s="124" t="e">
        <f>C13+1</f>
        <v>#NUM!</v>
      </c>
      <c r="H13" s="125"/>
      <c r="I13" s="125"/>
      <c r="J13" s="126"/>
      <c r="K13" s="124" t="e">
        <f>G13+1</f>
        <v>#NUM!</v>
      </c>
      <c r="L13" s="125"/>
      <c r="M13" s="125"/>
      <c r="N13" s="126"/>
      <c r="O13" s="124" t="e">
        <f>K13+1</f>
        <v>#NUM!</v>
      </c>
      <c r="P13" s="125"/>
      <c r="Q13" s="125"/>
      <c r="R13" s="126"/>
      <c r="S13" s="124" t="e">
        <f>O13+1</f>
        <v>#NUM!</v>
      </c>
      <c r="T13" s="125"/>
      <c r="U13" s="125"/>
      <c r="V13" s="126"/>
      <c r="W13" s="124" t="e">
        <f>S13+1</f>
        <v>#NUM!</v>
      </c>
      <c r="X13" s="125"/>
      <c r="Y13" s="125"/>
      <c r="Z13" s="126"/>
      <c r="AA13" s="124" t="e">
        <f>W13+1</f>
        <v>#NUM!</v>
      </c>
      <c r="AB13" s="125"/>
      <c r="AC13" s="125"/>
      <c r="AD13" s="126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 t="e">
        <f ca="1">B13+1</f>
        <v>#NAME?</v>
      </c>
      <c r="C23" s="124" t="e">
        <f>C13+7</f>
        <v>#NUM!</v>
      </c>
      <c r="D23" s="125"/>
      <c r="E23" s="125"/>
      <c r="F23" s="126"/>
      <c r="G23" s="124" t="e">
        <f>C23+1</f>
        <v>#NUM!</v>
      </c>
      <c r="H23" s="125"/>
      <c r="I23" s="125"/>
      <c r="J23" s="126"/>
      <c r="K23" s="124" t="e">
        <f>G23+1</f>
        <v>#NUM!</v>
      </c>
      <c r="L23" s="125"/>
      <c r="M23" s="125"/>
      <c r="N23" s="126"/>
      <c r="O23" s="124" t="e">
        <f>K23+1</f>
        <v>#NUM!</v>
      </c>
      <c r="P23" s="125"/>
      <c r="Q23" s="125"/>
      <c r="R23" s="126"/>
      <c r="S23" s="124" t="e">
        <f>O23+1</f>
        <v>#NUM!</v>
      </c>
      <c r="T23" s="125"/>
      <c r="U23" s="125"/>
      <c r="V23" s="126"/>
      <c r="W23" s="124" t="e">
        <f>S23+1</f>
        <v>#NUM!</v>
      </c>
      <c r="X23" s="125"/>
      <c r="Y23" s="125"/>
      <c r="Z23" s="126"/>
      <c r="AA23" s="124" t="e">
        <f>W23+1</f>
        <v>#NUM!</v>
      </c>
      <c r="AB23" s="125"/>
      <c r="AC23" s="125"/>
      <c r="AD23" s="126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 t="e">
        <f ca="1">B23+1</f>
        <v>#NAME?</v>
      </c>
      <c r="C33" s="124" t="e">
        <f>C23+7</f>
        <v>#NUM!</v>
      </c>
      <c r="D33" s="125"/>
      <c r="E33" s="125"/>
      <c r="F33" s="126"/>
      <c r="G33" s="124" t="e">
        <f>C33+1</f>
        <v>#NUM!</v>
      </c>
      <c r="H33" s="125"/>
      <c r="I33" s="125"/>
      <c r="J33" s="126"/>
      <c r="K33" s="124" t="e">
        <f>G33+1</f>
        <v>#NUM!</v>
      </c>
      <c r="L33" s="125"/>
      <c r="M33" s="125"/>
      <c r="N33" s="126"/>
      <c r="O33" s="124" t="e">
        <f>K33+1</f>
        <v>#NUM!</v>
      </c>
      <c r="P33" s="125"/>
      <c r="Q33" s="125"/>
      <c r="R33" s="126"/>
      <c r="S33" s="124" t="e">
        <f>O33+1</f>
        <v>#NUM!</v>
      </c>
      <c r="T33" s="125"/>
      <c r="U33" s="125"/>
      <c r="V33" s="126"/>
      <c r="W33" s="124" t="e">
        <f>S33+1</f>
        <v>#NUM!</v>
      </c>
      <c r="X33" s="125"/>
      <c r="Y33" s="125"/>
      <c r="Z33" s="126"/>
      <c r="AA33" s="124" t="e">
        <f>W33+1</f>
        <v>#NUM!</v>
      </c>
      <c r="AB33" s="125"/>
      <c r="AC33" s="125"/>
      <c r="AD33" s="126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 t="e">
        <f ca="1">B33+1</f>
        <v>#NAME?</v>
      </c>
      <c r="C43" s="124" t="e">
        <f>C33+7</f>
        <v>#NUM!</v>
      </c>
      <c r="D43" s="125"/>
      <c r="E43" s="125"/>
      <c r="F43" s="126"/>
      <c r="G43" s="124" t="e">
        <f>C43+1</f>
        <v>#NUM!</v>
      </c>
      <c r="H43" s="125"/>
      <c r="I43" s="125"/>
      <c r="J43" s="126"/>
      <c r="K43" s="124" t="e">
        <f>G43+1</f>
        <v>#NUM!</v>
      </c>
      <c r="L43" s="125"/>
      <c r="M43" s="125"/>
      <c r="N43" s="126"/>
      <c r="O43" s="124" t="e">
        <f>K43+1</f>
        <v>#NUM!</v>
      </c>
      <c r="P43" s="125"/>
      <c r="Q43" s="125"/>
      <c r="R43" s="126"/>
      <c r="S43" s="124" t="e">
        <f>O43+1</f>
        <v>#NUM!</v>
      </c>
      <c r="T43" s="125"/>
      <c r="U43" s="125"/>
      <c r="V43" s="126"/>
      <c r="W43" s="124" t="e">
        <f>S43+1</f>
        <v>#NUM!</v>
      </c>
      <c r="X43" s="125"/>
      <c r="Y43" s="125"/>
      <c r="Z43" s="126"/>
      <c r="AA43" s="124" t="e">
        <f>W43+1</f>
        <v>#NUM!</v>
      </c>
      <c r="AB43" s="125"/>
      <c r="AC43" s="125"/>
      <c r="AD43" s="126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 t="e">
        <f ca="1">B43+1</f>
        <v>#NAME?</v>
      </c>
      <c r="C53" s="124" t="e">
        <f>C43+7</f>
        <v>#NUM!</v>
      </c>
      <c r="D53" s="125"/>
      <c r="E53" s="125"/>
      <c r="F53" s="126"/>
      <c r="G53" s="124" t="e">
        <f>C53+1</f>
        <v>#NUM!</v>
      </c>
      <c r="H53" s="125"/>
      <c r="I53" s="125"/>
      <c r="J53" s="126"/>
      <c r="K53" s="124" t="e">
        <f>G53+1</f>
        <v>#NUM!</v>
      </c>
      <c r="L53" s="125"/>
      <c r="M53" s="125"/>
      <c r="N53" s="126"/>
      <c r="O53" s="124" t="e">
        <f>K53+1</f>
        <v>#NUM!</v>
      </c>
      <c r="P53" s="125"/>
      <c r="Q53" s="125"/>
      <c r="R53" s="126"/>
      <c r="S53" s="124" t="e">
        <f>O53+1</f>
        <v>#NUM!</v>
      </c>
      <c r="T53" s="125"/>
      <c r="U53" s="125"/>
      <c r="V53" s="126"/>
      <c r="W53" s="124" t="e">
        <f>S53+1</f>
        <v>#NUM!</v>
      </c>
      <c r="X53" s="125"/>
      <c r="Y53" s="125"/>
      <c r="Z53" s="126"/>
      <c r="AA53" s="124" t="e">
        <f>W53+1</f>
        <v>#NUM!</v>
      </c>
      <c r="AB53" s="125"/>
      <c r="AC53" s="125"/>
      <c r="AD53" s="126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53:Z53"/>
    <mergeCell ref="AA53:AD53"/>
    <mergeCell ref="C53:F53"/>
    <mergeCell ref="G53:J53"/>
    <mergeCell ref="K53:N53"/>
    <mergeCell ref="O53:R53"/>
    <mergeCell ref="S53:V53"/>
    <mergeCell ref="Y1:AC1"/>
    <mergeCell ref="C3:F3"/>
    <mergeCell ref="G3:J3"/>
    <mergeCell ref="K3:N3"/>
    <mergeCell ref="O3:R3"/>
    <mergeCell ref="S3:V3"/>
    <mergeCell ref="W3:Z3"/>
    <mergeCell ref="AA3:AD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</mergeCells>
  <conditionalFormatting sqref="C3:AD3">
    <cfRule type="timePeriod" dxfId="94" priority="6" timePeriod="lastMonth">
      <formula>AND(MONTH(C3)=MONTH(EDATE(TODAY(),0-1)),YEAR(C3)=YEAR(EDATE(TODAY(),0-1)))</formula>
    </cfRule>
  </conditionalFormatting>
  <conditionalFormatting sqref="C13:AD13">
    <cfRule type="timePeriod" dxfId="93" priority="5" timePeriod="lastMonth">
      <formula>AND(MONTH(C13)=MONTH(EDATE(TODAY(),0-1)),YEAR(C13)=YEAR(EDATE(TODAY(),0-1)))</formula>
    </cfRule>
  </conditionalFormatting>
  <conditionalFormatting sqref="C23:AD23">
    <cfRule type="timePeriod" dxfId="92" priority="4" timePeriod="lastMonth">
      <formula>AND(MONTH(C23)=MONTH(EDATE(TODAY(),0-1)),YEAR(C23)=YEAR(EDATE(TODAY(),0-1)))</formula>
    </cfRule>
  </conditionalFormatting>
  <conditionalFormatting sqref="C33:AD33">
    <cfRule type="timePeriod" dxfId="91" priority="3" timePeriod="lastMonth">
      <formula>AND(MONTH(C33)=MONTH(EDATE(TODAY(),0-1)),YEAR(C33)=YEAR(EDATE(TODAY(),0-1)))</formula>
    </cfRule>
  </conditionalFormatting>
  <conditionalFormatting sqref="C43:AD43">
    <cfRule type="timePeriod" dxfId="90" priority="2" timePeriod="lastMonth">
      <formula>AND(MONTH(C43)=MONTH(EDATE(TODAY(),0-1)),YEAR(C43)=YEAR(EDATE(TODAY(),0-1)))</formula>
    </cfRule>
  </conditionalFormatting>
  <conditionalFormatting sqref="C53:AD53">
    <cfRule type="timePeriod" dxfId="89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9"/>
  <sheetViews>
    <sheetView tabSelected="1" workbookViewId="0">
      <selection activeCell="E16" sqref="E16"/>
    </sheetView>
  </sheetViews>
  <sheetFormatPr baseColWidth="10" defaultRowHeight="15" x14ac:dyDescent="0.25"/>
  <sheetData>
    <row r="3" spans="2:7" ht="15.75" thickBot="1" x14ac:dyDescent="0.3"/>
    <row r="4" spans="2:7" ht="16.5" thickBot="1" x14ac:dyDescent="0.3">
      <c r="B4" s="130" t="s">
        <v>44</v>
      </c>
      <c r="C4" s="131"/>
      <c r="D4" s="131"/>
      <c r="E4" s="131"/>
      <c r="F4" s="131"/>
      <c r="G4" s="132"/>
    </row>
    <row r="6" spans="2:7" x14ac:dyDescent="0.25">
      <c r="B6" t="s">
        <v>45</v>
      </c>
      <c r="C6" t="s">
        <v>46</v>
      </c>
      <c r="D6" t="s">
        <v>47</v>
      </c>
      <c r="E6" t="s">
        <v>48</v>
      </c>
      <c r="F6" t="s">
        <v>49</v>
      </c>
      <c r="G6" t="s">
        <v>50</v>
      </c>
    </row>
    <row r="7" spans="2:7" x14ac:dyDescent="0.25">
      <c r="B7" t="s">
        <v>51</v>
      </c>
      <c r="C7" t="s">
        <v>54</v>
      </c>
      <c r="D7" t="s">
        <v>56</v>
      </c>
      <c r="E7" t="s">
        <v>58</v>
      </c>
    </row>
    <row r="8" spans="2:7" x14ac:dyDescent="0.25">
      <c r="B8" t="s">
        <v>52</v>
      </c>
      <c r="C8" t="s">
        <v>55</v>
      </c>
      <c r="D8" t="s">
        <v>57</v>
      </c>
      <c r="E8" t="s">
        <v>59</v>
      </c>
    </row>
    <row r="9" spans="2:7" x14ac:dyDescent="0.25">
      <c r="B9" t="s">
        <v>53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17"/>
  <sheetViews>
    <sheetView workbookViewId="0">
      <selection activeCell="AE15" sqref="AE15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6" width="3.28515625" customWidth="1"/>
  </cols>
  <sheetData>
    <row r="2" spans="1:36" x14ac:dyDescent="0.25">
      <c r="AH2" t="str">
        <f>'MENU PRINCIPAL'!I2&amp;'MENU PRINCIPAL'!I1</f>
        <v>Janvier2018</v>
      </c>
    </row>
    <row r="3" spans="1:36" ht="15.75" thickBot="1" x14ac:dyDescent="0.3">
      <c r="AC3" s="100"/>
      <c r="AD3" s="100"/>
      <c r="AE3" s="100"/>
      <c r="AF3" s="100"/>
    </row>
    <row r="4" spans="1:36" ht="18" thickTop="1" thickBot="1" x14ac:dyDescent="0.35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28</v>
      </c>
      <c r="AI4" s="72" t="s">
        <v>29</v>
      </c>
      <c r="AJ4" s="73" t="s">
        <v>30</v>
      </c>
    </row>
    <row r="5" spans="1:36" ht="16.5" x14ac:dyDescent="0.3">
      <c r="A5" s="74" t="s">
        <v>31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6.5" x14ac:dyDescent="0.3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ht="16.5" x14ac:dyDescent="0.3">
      <c r="A8" s="94" t="s">
        <v>8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25">
      <c r="A9" s="99" t="s">
        <v>32</v>
      </c>
      <c r="B9" s="86"/>
      <c r="C9" s="110">
        <v>7</v>
      </c>
      <c r="D9" s="111"/>
      <c r="E9" s="111"/>
      <c r="F9" s="111"/>
      <c r="G9" s="111"/>
      <c r="H9" s="111"/>
      <c r="I9" s="111">
        <v>6</v>
      </c>
      <c r="J9" s="111">
        <v>11</v>
      </c>
      <c r="K9" s="111">
        <v>7</v>
      </c>
      <c r="L9" s="111"/>
      <c r="M9" s="111">
        <v>6</v>
      </c>
      <c r="N9" s="111">
        <v>11</v>
      </c>
      <c r="O9" s="111">
        <v>7</v>
      </c>
      <c r="P9" s="111"/>
      <c r="Q9" s="111">
        <v>6</v>
      </c>
      <c r="R9" s="111">
        <v>11</v>
      </c>
      <c r="S9" s="111">
        <v>7</v>
      </c>
      <c r="T9" s="111"/>
      <c r="U9" s="111">
        <v>6</v>
      </c>
      <c r="V9" s="111">
        <v>11</v>
      </c>
      <c r="W9" s="111">
        <v>7</v>
      </c>
      <c r="X9" s="111"/>
      <c r="Y9" s="111">
        <v>6</v>
      </c>
      <c r="Z9" s="111">
        <v>11</v>
      </c>
      <c r="AA9" s="111">
        <v>7</v>
      </c>
      <c r="AB9" s="111"/>
      <c r="AC9" s="111">
        <v>6</v>
      </c>
      <c r="AD9" s="111">
        <v>11</v>
      </c>
      <c r="AE9" s="111">
        <v>7</v>
      </c>
      <c r="AF9" s="111"/>
      <c r="AG9" s="111">
        <v>6</v>
      </c>
      <c r="AH9" s="115">
        <f>SUM(Tableau3[[#This Row],[Colonne3]:[Colonne30]])+AH13</f>
        <v>157</v>
      </c>
      <c r="AI9" s="116"/>
      <c r="AJ9" s="117"/>
    </row>
    <row r="10" spans="1:36" x14ac:dyDescent="0.25">
      <c r="A10" s="99" t="s">
        <v>33</v>
      </c>
      <c r="B10" s="86"/>
      <c r="C10" s="111">
        <v>6</v>
      </c>
      <c r="D10" s="111"/>
      <c r="E10" s="111"/>
      <c r="F10" s="111"/>
      <c r="G10" s="111"/>
      <c r="H10" s="111"/>
      <c r="I10" s="111"/>
      <c r="J10" s="111">
        <v>3</v>
      </c>
      <c r="K10" s="111">
        <v>6</v>
      </c>
      <c r="L10" s="111"/>
      <c r="M10" s="111"/>
      <c r="N10" s="111">
        <v>3</v>
      </c>
      <c r="O10" s="111">
        <v>6</v>
      </c>
      <c r="P10" s="111"/>
      <c r="Q10" s="111"/>
      <c r="R10" s="111">
        <v>3</v>
      </c>
      <c r="S10" s="111">
        <v>6</v>
      </c>
      <c r="T10" s="111"/>
      <c r="U10" s="111"/>
      <c r="V10" s="111">
        <v>3</v>
      </c>
      <c r="W10" s="111">
        <v>6</v>
      </c>
      <c r="X10" s="111"/>
      <c r="Y10" s="111"/>
      <c r="Z10" s="111">
        <v>3</v>
      </c>
      <c r="AA10" s="111">
        <v>3</v>
      </c>
      <c r="AB10" s="111"/>
      <c r="AC10" s="111"/>
      <c r="AD10" s="111">
        <v>3</v>
      </c>
      <c r="AE10" s="111">
        <v>6</v>
      </c>
      <c r="AF10" s="111"/>
      <c r="AG10" s="111"/>
      <c r="AH10" s="115">
        <f>SUM(Tableau3[[#This Row],[Colonne3]:[Colonne30]])+AH14</f>
        <v>57</v>
      </c>
      <c r="AI10" s="116">
        <f>AH10-AH12</f>
        <v>48</v>
      </c>
      <c r="AJ10" s="117"/>
    </row>
    <row r="11" spans="1:36" x14ac:dyDescent="0.25">
      <c r="A11" s="99" t="s">
        <v>34</v>
      </c>
      <c r="B11" s="86"/>
      <c r="C11" s="111">
        <v>7</v>
      </c>
      <c r="D11" s="111"/>
      <c r="E11" s="111"/>
      <c r="F11" s="111"/>
      <c r="G11" s="111"/>
      <c r="H11" s="111">
        <v>0</v>
      </c>
      <c r="I11" s="111">
        <v>0</v>
      </c>
      <c r="J11" s="111">
        <v>0</v>
      </c>
      <c r="K11" s="111">
        <v>0</v>
      </c>
      <c r="L11" s="111">
        <v>0</v>
      </c>
      <c r="M11" s="111">
        <v>0</v>
      </c>
      <c r="N11" s="111">
        <v>0</v>
      </c>
      <c r="O11" s="111">
        <v>0</v>
      </c>
      <c r="P11" s="111">
        <v>0</v>
      </c>
      <c r="Q11" s="111">
        <v>0</v>
      </c>
      <c r="R11" s="111">
        <v>0</v>
      </c>
      <c r="S11" s="111">
        <v>0</v>
      </c>
      <c r="T11" s="111">
        <v>0</v>
      </c>
      <c r="U11" s="111">
        <v>0</v>
      </c>
      <c r="V11" s="111">
        <v>11</v>
      </c>
      <c r="W11" s="111">
        <v>0</v>
      </c>
      <c r="X11" s="111">
        <v>0</v>
      </c>
      <c r="Y11" s="111">
        <v>0</v>
      </c>
      <c r="Z11" s="111">
        <v>0</v>
      </c>
      <c r="AA11" s="112">
        <v>0</v>
      </c>
      <c r="AB11" s="111">
        <v>0</v>
      </c>
      <c r="AC11" s="111">
        <v>0</v>
      </c>
      <c r="AD11" s="111"/>
      <c r="AE11" s="111"/>
      <c r="AF11" s="111"/>
      <c r="AG11" s="111">
        <v>0</v>
      </c>
      <c r="AH11" s="115">
        <f>SUM(Tableau3[[#This Row],[Colonne3]:[Colonne30]])+AH15</f>
        <v>18</v>
      </c>
      <c r="AI11" s="116"/>
      <c r="AJ11" s="117">
        <f>Tableau3[[#This Row],[Colonne31]]</f>
        <v>18</v>
      </c>
    </row>
    <row r="12" spans="1:36" x14ac:dyDescent="0.25">
      <c r="A12" s="99" t="s">
        <v>35</v>
      </c>
      <c r="B12" s="86"/>
      <c r="C12" s="111">
        <v>6</v>
      </c>
      <c r="D12" s="111"/>
      <c r="E12" s="111"/>
      <c r="F12" s="111"/>
      <c r="G12" s="111"/>
      <c r="H12" s="111">
        <v>0</v>
      </c>
      <c r="I12" s="111">
        <v>0</v>
      </c>
      <c r="J12" s="111">
        <v>0</v>
      </c>
      <c r="K12" s="111">
        <v>0</v>
      </c>
      <c r="L12" s="111">
        <v>0</v>
      </c>
      <c r="M12" s="111">
        <v>0</v>
      </c>
      <c r="N12" s="111">
        <v>0</v>
      </c>
      <c r="O12" s="111">
        <v>0</v>
      </c>
      <c r="P12" s="111">
        <v>0</v>
      </c>
      <c r="Q12" s="111">
        <v>0</v>
      </c>
      <c r="R12" s="111">
        <v>0</v>
      </c>
      <c r="S12" s="111">
        <v>0</v>
      </c>
      <c r="T12" s="111">
        <v>0</v>
      </c>
      <c r="U12" s="111">
        <v>0</v>
      </c>
      <c r="V12" s="111">
        <v>3</v>
      </c>
      <c r="W12" s="111">
        <v>0</v>
      </c>
      <c r="X12" s="111">
        <v>0</v>
      </c>
      <c r="Y12" s="111">
        <v>0</v>
      </c>
      <c r="Z12" s="111">
        <v>0</v>
      </c>
      <c r="AA12" s="112">
        <v>0</v>
      </c>
      <c r="AB12" s="111">
        <v>0</v>
      </c>
      <c r="AC12" s="111">
        <v>0</v>
      </c>
      <c r="AD12" s="111"/>
      <c r="AE12" s="111"/>
      <c r="AF12" s="111"/>
      <c r="AG12" s="111">
        <v>0</v>
      </c>
      <c r="AH12" s="115">
        <f>SUM(Tableau3[[#This Row],[Colonne3]:[Colonne30]])+AH16</f>
        <v>9</v>
      </c>
      <c r="AI12" s="116">
        <f>SUM(C12:AG12)</f>
        <v>9</v>
      </c>
      <c r="AJ12" s="117"/>
    </row>
    <row r="13" spans="1:36" x14ac:dyDescent="0.25">
      <c r="A13" s="101" t="s">
        <v>38</v>
      </c>
      <c r="B13" s="102"/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3"/>
      <c r="Z13" s="113"/>
      <c r="AA13" s="114"/>
      <c r="AB13" s="113"/>
      <c r="AC13" s="113"/>
      <c r="AD13" s="113"/>
      <c r="AE13" s="113"/>
      <c r="AF13" s="113"/>
      <c r="AG13" s="113"/>
      <c r="AH13" s="118">
        <f>SUM(Tableau3[[#This Row],[Colonne3]:[Colonne30]])+AH17</f>
        <v>0</v>
      </c>
      <c r="AI13" s="119"/>
      <c r="AJ13" s="120"/>
    </row>
    <row r="16" spans="1:36" x14ac:dyDescent="0.25">
      <c r="B16" s="109" t="s">
        <v>60</v>
      </c>
    </row>
    <row r="17" spans="2:2" x14ac:dyDescent="0.25">
      <c r="B17" s="109" t="s">
        <v>36</v>
      </c>
    </row>
  </sheetData>
  <conditionalFormatting sqref="D11:AG13 AH9:AH13 C10:C13">
    <cfRule type="cellIs" dxfId="88" priority="25" operator="equal">
      <formula>0</formula>
    </cfRule>
  </conditionalFormatting>
  <conditionalFormatting sqref="D9:AG10">
    <cfRule type="cellIs" dxfId="87" priority="8" operator="equal">
      <formula>0</formula>
    </cfRule>
  </conditionalFormatting>
  <conditionalFormatting sqref="C9">
    <cfRule type="cellIs" dxfId="86" priority="1" operator="equal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L7" sqref="L7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61</v>
      </c>
      <c r="B1" t="s">
        <v>62</v>
      </c>
      <c r="C1" t="s">
        <v>63</v>
      </c>
    </row>
    <row r="2" spans="1:3" x14ac:dyDescent="0.25">
      <c r="A2" t="s">
        <v>51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37</v>
      </c>
    </row>
    <row r="2" spans="1:1" x14ac:dyDescent="0.25">
      <c r="A2" s="100">
        <v>43101</v>
      </c>
    </row>
    <row r="3" spans="1:1" x14ac:dyDescent="0.2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2"/>
  <sheetViews>
    <sheetView workbookViewId="0">
      <selection activeCell="J10" sqref="J10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64</v>
      </c>
      <c r="C3" t="s">
        <v>65</v>
      </c>
      <c r="D3" t="s">
        <v>66</v>
      </c>
      <c r="E3" t="s">
        <v>67</v>
      </c>
      <c r="F3" t="s">
        <v>34</v>
      </c>
      <c r="G3" t="s">
        <v>35</v>
      </c>
    </row>
    <row r="4" spans="2:7" x14ac:dyDescent="0.25">
      <c r="B4" t="s">
        <v>68</v>
      </c>
      <c r="D4">
        <f>HEURES!AH9</f>
        <v>157</v>
      </c>
      <c r="E4">
        <f>HEURES!AI10</f>
        <v>48</v>
      </c>
      <c r="F4">
        <f>HEURES!AJ11</f>
        <v>18</v>
      </c>
      <c r="G4">
        <f>HEURES!AI12</f>
        <v>9</v>
      </c>
    </row>
    <row r="5" spans="2:7" x14ac:dyDescent="0.25">
      <c r="B5" t="s">
        <v>69</v>
      </c>
    </row>
    <row r="6" spans="2:7" x14ac:dyDescent="0.25">
      <c r="B6" t="s">
        <v>70</v>
      </c>
    </row>
    <row r="7" spans="2:7" x14ac:dyDescent="0.25">
      <c r="B7" t="s">
        <v>71</v>
      </c>
    </row>
    <row r="8" spans="2:7" x14ac:dyDescent="0.25">
      <c r="B8" t="s">
        <v>72</v>
      </c>
    </row>
    <row r="9" spans="2:7" x14ac:dyDescent="0.25">
      <c r="B9" t="s">
        <v>73</v>
      </c>
    </row>
    <row r="10" spans="2:7" x14ac:dyDescent="0.25">
      <c r="B10" t="s">
        <v>74</v>
      </c>
    </row>
    <row r="11" spans="2:7" x14ac:dyDescent="0.25">
      <c r="B11" t="s">
        <v>75</v>
      </c>
    </row>
    <row r="12" spans="2:7" x14ac:dyDescent="0.25">
      <c r="B12" t="s">
        <v>76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s="103" t="s">
        <v>39</v>
      </c>
      <c r="B1" s="103" t="s">
        <v>40</v>
      </c>
      <c r="C1" s="103" t="s">
        <v>41</v>
      </c>
      <c r="D1" s="103" t="s">
        <v>42</v>
      </c>
      <c r="E1" s="103" t="s">
        <v>43</v>
      </c>
    </row>
    <row r="2" spans="1:5" x14ac:dyDescent="0.25">
      <c r="A2" s="104">
        <v>0</v>
      </c>
      <c r="B2" s="104">
        <v>0.25</v>
      </c>
      <c r="C2" s="104">
        <v>0.54166666666666663</v>
      </c>
      <c r="D2" s="104">
        <v>0.75</v>
      </c>
      <c r="E2" s="104">
        <v>0.83333333333333337</v>
      </c>
    </row>
    <row r="3" spans="1:5" x14ac:dyDescent="0.25">
      <c r="A3" s="105">
        <v>0.25</v>
      </c>
      <c r="B3" s="105">
        <v>0.54166666666666663</v>
      </c>
      <c r="C3" s="105">
        <v>0.75</v>
      </c>
      <c r="D3" s="105">
        <v>0.83333333333333337</v>
      </c>
      <c r="E3" s="105">
        <v>1</v>
      </c>
    </row>
    <row r="4" spans="1:5" x14ac:dyDescent="0.25">
      <c r="A4" s="105">
        <v>0</v>
      </c>
      <c r="B4" s="105">
        <v>0.25</v>
      </c>
      <c r="C4" s="105">
        <v>0.54166666666666663</v>
      </c>
      <c r="D4" s="105">
        <v>0.75</v>
      </c>
      <c r="E4" s="105">
        <v>0</v>
      </c>
    </row>
    <row r="5" spans="1:5" x14ac:dyDescent="0.25">
      <c r="A5" s="105">
        <v>0</v>
      </c>
      <c r="B5" s="105">
        <v>0.54166666666666663</v>
      </c>
      <c r="C5" s="105">
        <v>0.75</v>
      </c>
      <c r="D5" s="105">
        <v>0.83333333333333337</v>
      </c>
      <c r="E5" s="105">
        <v>0</v>
      </c>
    </row>
    <row r="6" spans="1:5" x14ac:dyDescent="0.25">
      <c r="A6" s="105">
        <v>0</v>
      </c>
      <c r="B6" s="105">
        <v>0</v>
      </c>
      <c r="C6" s="105">
        <v>0</v>
      </c>
      <c r="D6" s="105">
        <v>0</v>
      </c>
      <c r="E6" s="104">
        <v>0.875</v>
      </c>
    </row>
    <row r="7" spans="1:5" x14ac:dyDescent="0.25">
      <c r="A7" s="105">
        <v>0.25</v>
      </c>
      <c r="B7" s="105">
        <v>0</v>
      </c>
      <c r="C7" s="105">
        <v>0</v>
      </c>
      <c r="D7" s="105">
        <v>0</v>
      </c>
      <c r="E7" s="10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MENU PRINCIPAL</vt:lpstr>
      <vt:lpstr>QUART2018-01</vt:lpstr>
      <vt:lpstr>QUART</vt:lpstr>
      <vt:lpstr>EQUIPE</vt:lpstr>
      <vt:lpstr>HEURES</vt:lpstr>
      <vt:lpstr>ABSENCES</vt:lpstr>
      <vt:lpstr>FERIES</vt:lpstr>
      <vt:lpstr>RECAP</vt:lpstr>
      <vt:lpstr>TOV</vt:lpstr>
      <vt:lpstr>MoisSem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Saloum TOURE</cp:lastModifiedBy>
  <dcterms:created xsi:type="dcterms:W3CDTF">2017-12-25T07:06:37Z</dcterms:created>
  <dcterms:modified xsi:type="dcterms:W3CDTF">2018-01-10T20:02:10Z</dcterms:modified>
</cp:coreProperties>
</file>