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\\srv-ibm\partage christophe\PAYES 2019\Ne pas toucher\"/>
    </mc:Choice>
  </mc:AlternateContent>
  <xr:revisionPtr revIDLastSave="0" documentId="13_ncr:1_{CACC10D7-4BB2-4B95-8E81-C6897C6A8220}" xr6:coauthVersionLast="40" xr6:coauthVersionMax="40" xr10:uidLastSave="{00000000-0000-0000-0000-000000000000}"/>
  <bookViews>
    <workbookView xWindow="0" yWindow="0" windowWidth="19410" windowHeight="12510" tabRatio="793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definedNames>
    <definedName name="_xlnm.Print_Area" localSheetId="6">AOUT!$A$1:$H$34</definedName>
    <definedName name="_xlnm.Print_Area" localSheetId="2">AVRIL!$A$1:$H$34</definedName>
    <definedName name="_xlnm.Print_Area" localSheetId="10">DECEMBRE!$A$1:$H$34</definedName>
    <definedName name="_xlnm.Print_Area" localSheetId="0">FEVRIER!$A$1:$H$34</definedName>
    <definedName name="_xlnm.Print_Area" localSheetId="11">JANVIER!$A$1:$H$34</definedName>
    <definedName name="_xlnm.Print_Area" localSheetId="5">JUILLET!$A$1:$H$34</definedName>
    <definedName name="_xlnm.Print_Area" localSheetId="4">JUIN!$A$1:$H$34</definedName>
    <definedName name="_xlnm.Print_Area" localSheetId="3">MAI!$A$1:$H$34</definedName>
    <definedName name="_xlnm.Print_Area" localSheetId="1">MARS!$A$1:$H$34</definedName>
    <definedName name="_xlnm.Print_Area" localSheetId="9">NOVEMBRE!$A$1:$H$34</definedName>
    <definedName name="_xlnm.Print_Area" localSheetId="8">OCTOBRE!$A$1:$H$34</definedName>
    <definedName name="_xlnm.Print_Area" localSheetId="7">SEPTEMBRE!$A$1:$H$34</definedName>
    <definedName name="_xlnm.Print_Area" localSheetId="12">TABLEAU!$A$1:$X$51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19" i="2" l="1"/>
  <c r="H219" i="3"/>
  <c r="H219" i="4"/>
  <c r="H219" i="5"/>
  <c r="H219" i="6"/>
  <c r="H219" i="7"/>
  <c r="H219" i="8"/>
  <c r="H219" i="9"/>
  <c r="H219" i="10"/>
  <c r="H219" i="11"/>
  <c r="H219" i="12"/>
  <c r="H219" i="1"/>
  <c r="H306" i="3" l="1"/>
  <c r="H211" i="3"/>
  <c r="T13" i="13" l="1"/>
  <c r="T12" i="13"/>
  <c r="T11" i="13"/>
  <c r="T10" i="13"/>
  <c r="T9" i="13"/>
  <c r="T8" i="13"/>
  <c r="T7" i="13"/>
  <c r="T6" i="13"/>
  <c r="T5" i="13"/>
  <c r="T4" i="13"/>
  <c r="T3" i="13"/>
  <c r="T2" i="13"/>
  <c r="S13" i="13"/>
  <c r="S12" i="13"/>
  <c r="S11" i="13"/>
  <c r="S10" i="13"/>
  <c r="S9" i="13"/>
  <c r="S8" i="13"/>
  <c r="S7" i="13"/>
  <c r="S6" i="13"/>
  <c r="S5" i="13"/>
  <c r="S4" i="13"/>
  <c r="S3" i="13"/>
  <c r="S2" i="13"/>
  <c r="E364" i="1" l="1"/>
  <c r="H40" i="1"/>
  <c r="H30" i="1"/>
  <c r="H30" i="6"/>
  <c r="E13" i="12" l="1"/>
  <c r="F13" i="12"/>
  <c r="H314" i="1" l="1"/>
  <c r="H306" i="1"/>
  <c r="H314" i="5"/>
  <c r="H306" i="5"/>
  <c r="H286" i="5"/>
  <c r="H314" i="4"/>
  <c r="H306" i="4"/>
  <c r="H314" i="2"/>
  <c r="H315" i="3"/>
  <c r="H316" i="3"/>
  <c r="H317" i="3"/>
  <c r="H314" i="3"/>
  <c r="H307" i="3"/>
  <c r="H308" i="3"/>
  <c r="H309" i="3"/>
  <c r="H310" i="3"/>
  <c r="H311" i="3"/>
  <c r="H312" i="3"/>
  <c r="H286" i="3"/>
  <c r="H320" i="2"/>
  <c r="H315" i="2"/>
  <c r="H316" i="2"/>
  <c r="H317" i="2"/>
  <c r="H307" i="2"/>
  <c r="H312" i="2"/>
  <c r="H308" i="2"/>
  <c r="H309" i="2"/>
  <c r="H310" i="2"/>
  <c r="H311" i="2"/>
  <c r="H306" i="2"/>
  <c r="H286" i="2"/>
  <c r="H318" i="3" l="1"/>
  <c r="F8" i="2"/>
  <c r="H3" i="13" s="1"/>
  <c r="F8" i="3"/>
  <c r="H4" i="13" s="1"/>
  <c r="F8" i="4"/>
  <c r="H5" i="13" s="1"/>
  <c r="F8" i="5"/>
  <c r="H6" i="13" s="1"/>
  <c r="F8" i="6"/>
  <c r="H7" i="13" s="1"/>
  <c r="F8" i="7"/>
  <c r="H8" i="13" s="1"/>
  <c r="F8" i="8"/>
  <c r="H9" i="13" s="1"/>
  <c r="F8" i="9"/>
  <c r="H10" i="13" s="1"/>
  <c r="F8" i="10"/>
  <c r="H11" i="13" s="1"/>
  <c r="F8" i="11"/>
  <c r="H12" i="13" s="1"/>
  <c r="F8" i="12"/>
  <c r="H13" i="13" s="1"/>
  <c r="F8" i="1"/>
  <c r="H2" i="13" s="1"/>
  <c r="E91" i="1" l="1"/>
  <c r="F91" i="1"/>
  <c r="E71" i="1"/>
  <c r="F71" i="1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E141" i="3"/>
  <c r="E141" i="4"/>
  <c r="E141" i="5"/>
  <c r="E141" i="6"/>
  <c r="E141" i="7"/>
  <c r="E141" i="8"/>
  <c r="E141" i="9"/>
  <c r="E141" i="10"/>
  <c r="E141" i="11"/>
  <c r="E141" i="12"/>
  <c r="E141" i="2"/>
  <c r="F141" i="3"/>
  <c r="F141" i="4"/>
  <c r="F141" i="5"/>
  <c r="F141" i="6"/>
  <c r="F141" i="7"/>
  <c r="F141" i="8"/>
  <c r="F141" i="9"/>
  <c r="F141" i="10"/>
  <c r="F141" i="11"/>
  <c r="F141" i="12"/>
  <c r="F141" i="2"/>
  <c r="E91" i="3"/>
  <c r="E91" i="4"/>
  <c r="E91" i="5"/>
  <c r="E91" i="6"/>
  <c r="E91" i="7"/>
  <c r="E91" i="8"/>
  <c r="E91" i="9"/>
  <c r="E91" i="10"/>
  <c r="E91" i="11"/>
  <c r="E91" i="12"/>
  <c r="E91" i="2"/>
  <c r="F91" i="3"/>
  <c r="F91" i="4"/>
  <c r="F91" i="5"/>
  <c r="F91" i="6"/>
  <c r="F91" i="7"/>
  <c r="F91" i="8"/>
  <c r="F91" i="9"/>
  <c r="F91" i="10"/>
  <c r="F91" i="11"/>
  <c r="F91" i="12"/>
  <c r="F91" i="2"/>
  <c r="E71" i="3"/>
  <c r="E71" i="4"/>
  <c r="E71" i="5"/>
  <c r="E71" i="6"/>
  <c r="E71" i="7"/>
  <c r="E71" i="8"/>
  <c r="E71" i="9"/>
  <c r="E71" i="10"/>
  <c r="E71" i="11"/>
  <c r="E71" i="12"/>
  <c r="E71" i="2"/>
  <c r="F71" i="3"/>
  <c r="F71" i="4"/>
  <c r="F71" i="5"/>
  <c r="F71" i="6"/>
  <c r="F71" i="7"/>
  <c r="F71" i="8"/>
  <c r="F71" i="9"/>
  <c r="F71" i="10"/>
  <c r="F71" i="11"/>
  <c r="F71" i="12"/>
  <c r="F71" i="2"/>
  <c r="F53" i="3"/>
  <c r="F53" i="4"/>
  <c r="F53" i="5"/>
  <c r="F53" i="6"/>
  <c r="F53" i="7"/>
  <c r="F53" i="8"/>
  <c r="F53" i="9"/>
  <c r="F53" i="10"/>
  <c r="F53" i="11"/>
  <c r="F53" i="12"/>
  <c r="F53" i="2"/>
  <c r="H322" i="2" l="1"/>
  <c r="H323" i="2"/>
  <c r="H322" i="5"/>
  <c r="H322" i="6"/>
  <c r="H322" i="7"/>
  <c r="H322" i="8"/>
  <c r="H322" i="9"/>
  <c r="H322" i="10"/>
  <c r="H322" i="11"/>
  <c r="H322" i="12"/>
  <c r="H322" i="4"/>
  <c r="H315" i="5"/>
  <c r="H316" i="5"/>
  <c r="H317" i="5"/>
  <c r="H315" i="6"/>
  <c r="H316" i="6"/>
  <c r="H317" i="6"/>
  <c r="H315" i="7"/>
  <c r="H316" i="7"/>
  <c r="H317" i="7"/>
  <c r="H315" i="8"/>
  <c r="H316" i="8"/>
  <c r="H317" i="8"/>
  <c r="H315" i="9"/>
  <c r="H316" i="9"/>
  <c r="H317" i="9"/>
  <c r="H315" i="10"/>
  <c r="H316" i="10"/>
  <c r="H317" i="10"/>
  <c r="H315" i="11"/>
  <c r="H316" i="11"/>
  <c r="H317" i="11"/>
  <c r="H315" i="12"/>
  <c r="H316" i="12"/>
  <c r="H317" i="12"/>
  <c r="H315" i="4"/>
  <c r="H316" i="4"/>
  <c r="H317" i="4"/>
  <c r="H314" i="6"/>
  <c r="H314" i="7"/>
  <c r="H314" i="8"/>
  <c r="H314" i="9"/>
  <c r="H314" i="10"/>
  <c r="H314" i="11"/>
  <c r="H314" i="12"/>
  <c r="H307" i="5"/>
  <c r="H308" i="5"/>
  <c r="H309" i="5"/>
  <c r="H310" i="5"/>
  <c r="H311" i="5"/>
  <c r="H312" i="5"/>
  <c r="H307" i="6"/>
  <c r="H308" i="6"/>
  <c r="H309" i="6"/>
  <c r="H310" i="6"/>
  <c r="H311" i="6"/>
  <c r="H312" i="6"/>
  <c r="H307" i="7"/>
  <c r="H308" i="7"/>
  <c r="H309" i="7"/>
  <c r="H310" i="7"/>
  <c r="H311" i="7"/>
  <c r="H312" i="7"/>
  <c r="H307" i="8"/>
  <c r="H308" i="8"/>
  <c r="H309" i="8"/>
  <c r="H310" i="8"/>
  <c r="H311" i="8"/>
  <c r="H312" i="8"/>
  <c r="H307" i="9"/>
  <c r="H308" i="9"/>
  <c r="H309" i="9"/>
  <c r="H310" i="9"/>
  <c r="H311" i="9"/>
  <c r="H312" i="9"/>
  <c r="H307" i="10"/>
  <c r="H308" i="10"/>
  <c r="H309" i="10"/>
  <c r="H310" i="10"/>
  <c r="H311" i="10"/>
  <c r="H312" i="10"/>
  <c r="H307" i="11"/>
  <c r="H308" i="11"/>
  <c r="H309" i="11"/>
  <c r="H310" i="11"/>
  <c r="H311" i="11"/>
  <c r="H312" i="11"/>
  <c r="H307" i="12"/>
  <c r="H308" i="12"/>
  <c r="H309" i="12"/>
  <c r="H310" i="12"/>
  <c r="H311" i="12"/>
  <c r="H312" i="12"/>
  <c r="H307" i="4"/>
  <c r="H308" i="4"/>
  <c r="H309" i="4"/>
  <c r="H310" i="4"/>
  <c r="H311" i="4"/>
  <c r="H312" i="4"/>
  <c r="H306" i="6"/>
  <c r="H306" i="7"/>
  <c r="H306" i="8"/>
  <c r="H306" i="9"/>
  <c r="H306" i="10"/>
  <c r="H306" i="11"/>
  <c r="H306" i="12"/>
  <c r="H322" i="3"/>
  <c r="H323" i="12" l="1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15" i="1"/>
  <c r="H316" i="1"/>
  <c r="H317" i="1"/>
  <c r="H307" i="1"/>
  <c r="H308" i="1"/>
  <c r="H309" i="1"/>
  <c r="H310" i="1"/>
  <c r="H311" i="1"/>
  <c r="H312" i="1"/>
  <c r="H267" i="10"/>
  <c r="H235" i="12"/>
  <c r="H236" i="12"/>
  <c r="H237" i="12"/>
  <c r="H238" i="12"/>
  <c r="H239" i="12"/>
  <c r="H240" i="12"/>
  <c r="H234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5" i="2"/>
  <c r="H236" i="2"/>
  <c r="H237" i="2"/>
  <c r="H238" i="2"/>
  <c r="H239" i="2"/>
  <c r="H240" i="2"/>
  <c r="H235" i="3"/>
  <c r="H236" i="3"/>
  <c r="H237" i="3"/>
  <c r="H238" i="3"/>
  <c r="H239" i="3"/>
  <c r="H240" i="3"/>
  <c r="H235" i="4"/>
  <c r="H236" i="4"/>
  <c r="H237" i="4"/>
  <c r="H238" i="4"/>
  <c r="H239" i="4"/>
  <c r="H240" i="4"/>
  <c r="H235" i="5"/>
  <c r="H236" i="5"/>
  <c r="H237" i="5"/>
  <c r="H238" i="5"/>
  <c r="H239" i="5"/>
  <c r="H240" i="5"/>
  <c r="H235" i="6"/>
  <c r="H236" i="6"/>
  <c r="H237" i="6"/>
  <c r="H238" i="6"/>
  <c r="H239" i="6"/>
  <c r="H240" i="6"/>
  <c r="H235" i="7"/>
  <c r="H236" i="7"/>
  <c r="H237" i="7"/>
  <c r="H238" i="7"/>
  <c r="H239" i="7"/>
  <c r="H240" i="7"/>
  <c r="H235" i="8"/>
  <c r="H236" i="8"/>
  <c r="H237" i="8"/>
  <c r="H238" i="8"/>
  <c r="H239" i="8"/>
  <c r="H240" i="8"/>
  <c r="H235" i="9"/>
  <c r="H236" i="9"/>
  <c r="H237" i="9"/>
  <c r="H238" i="9"/>
  <c r="H239" i="9"/>
  <c r="H240" i="9"/>
  <c r="H235" i="10"/>
  <c r="H236" i="10"/>
  <c r="H237" i="10"/>
  <c r="H238" i="10"/>
  <c r="H239" i="10"/>
  <c r="H240" i="10"/>
  <c r="H235" i="11"/>
  <c r="H236" i="11"/>
  <c r="H237" i="11"/>
  <c r="H238" i="11"/>
  <c r="H239" i="11"/>
  <c r="H240" i="11"/>
  <c r="H235" i="1"/>
  <c r="H236" i="1"/>
  <c r="H237" i="1"/>
  <c r="H238" i="1"/>
  <c r="H239" i="1"/>
  <c r="H240" i="1"/>
  <c r="H234" i="2"/>
  <c r="H234" i="3"/>
  <c r="H234" i="4"/>
  <c r="H234" i="5"/>
  <c r="H234" i="6"/>
  <c r="H234" i="7"/>
  <c r="H234" i="8"/>
  <c r="H234" i="9"/>
  <c r="H234" i="10"/>
  <c r="H234" i="11"/>
  <c r="H234" i="1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B425" i="2" l="1"/>
  <c r="B424" i="2"/>
  <c r="B421" i="2"/>
  <c r="B420" i="2"/>
  <c r="B416" i="2"/>
  <c r="B415" i="2"/>
  <c r="B411" i="2"/>
  <c r="B410" i="2"/>
  <c r="B425" i="3"/>
  <c r="B424" i="3"/>
  <c r="B421" i="3"/>
  <c r="B420" i="3"/>
  <c r="B416" i="3"/>
  <c r="B415" i="3"/>
  <c r="B411" i="3"/>
  <c r="B410" i="3"/>
  <c r="B425" i="4"/>
  <c r="B424" i="4"/>
  <c r="B421" i="4"/>
  <c r="B420" i="4"/>
  <c r="B416" i="4"/>
  <c r="B415" i="4"/>
  <c r="B411" i="4"/>
  <c r="B410" i="4"/>
  <c r="B425" i="5"/>
  <c r="B424" i="5"/>
  <c r="B421" i="5"/>
  <c r="B420" i="5"/>
  <c r="B416" i="5"/>
  <c r="B415" i="5"/>
  <c r="B411" i="5"/>
  <c r="B410" i="5"/>
  <c r="B425" i="6"/>
  <c r="B424" i="6"/>
  <c r="B421" i="6"/>
  <c r="B420" i="6"/>
  <c r="B416" i="6"/>
  <c r="B415" i="6"/>
  <c r="B411" i="6"/>
  <c r="B410" i="6"/>
  <c r="B425" i="7"/>
  <c r="B424" i="7"/>
  <c r="B421" i="7"/>
  <c r="B420" i="7"/>
  <c r="B416" i="7"/>
  <c r="B415" i="7"/>
  <c r="B411" i="7"/>
  <c r="B410" i="7"/>
  <c r="B425" i="8"/>
  <c r="B424" i="8"/>
  <c r="B421" i="8"/>
  <c r="B420" i="8"/>
  <c r="B416" i="8"/>
  <c r="B415" i="8"/>
  <c r="B411" i="8"/>
  <c r="B410" i="8"/>
  <c r="B425" i="9"/>
  <c r="B424" i="9"/>
  <c r="B421" i="9"/>
  <c r="B420" i="9"/>
  <c r="B416" i="9"/>
  <c r="B415" i="9"/>
  <c r="B411" i="9"/>
  <c r="B410" i="9"/>
  <c r="B425" i="10"/>
  <c r="B424" i="10"/>
  <c r="B421" i="10"/>
  <c r="B420" i="10"/>
  <c r="B416" i="10"/>
  <c r="B415" i="10"/>
  <c r="B411" i="10"/>
  <c r="B410" i="10"/>
  <c r="B425" i="11"/>
  <c r="B424" i="11"/>
  <c r="B421" i="11"/>
  <c r="B420" i="11"/>
  <c r="B416" i="11"/>
  <c r="B415" i="11"/>
  <c r="B411" i="11"/>
  <c r="B410" i="11"/>
  <c r="B425" i="12"/>
  <c r="B424" i="12"/>
  <c r="B421" i="12"/>
  <c r="B420" i="12"/>
  <c r="B416" i="12"/>
  <c r="B415" i="12"/>
  <c r="B411" i="12"/>
  <c r="B410" i="12"/>
  <c r="B425" i="1"/>
  <c r="B424" i="1"/>
  <c r="B421" i="1"/>
  <c r="B420" i="1"/>
  <c r="B416" i="1"/>
  <c r="B415" i="1"/>
  <c r="B411" i="1"/>
  <c r="B410" i="1"/>
  <c r="B20" i="13" l="1"/>
  <c r="B25" i="13"/>
  <c r="B21" i="13"/>
  <c r="C23" i="13"/>
  <c r="B24" i="13"/>
  <c r="C25" i="13"/>
  <c r="B23" i="13"/>
  <c r="C20" i="13"/>
  <c r="B28" i="13"/>
  <c r="B22" i="13"/>
  <c r="C21" i="13"/>
  <c r="C29" i="13"/>
  <c r="C26" i="13"/>
  <c r="C24" i="13"/>
  <c r="C22" i="13"/>
  <c r="C28" i="13"/>
  <c r="C30" i="13"/>
  <c r="C27" i="13"/>
  <c r="B29" i="13"/>
  <c r="B26" i="13"/>
  <c r="B27" i="13"/>
  <c r="B30" i="13"/>
  <c r="B19" i="13"/>
  <c r="C19" i="13"/>
  <c r="H30" i="12"/>
  <c r="H30" i="11"/>
  <c r="H30" i="10"/>
  <c r="H30" i="9"/>
  <c r="H30" i="7"/>
  <c r="H30" i="8"/>
  <c r="H30" i="5"/>
  <c r="H30" i="4"/>
  <c r="H30" i="3"/>
  <c r="H30" i="2"/>
  <c r="H318" i="4"/>
  <c r="H318" i="5"/>
  <c r="H318" i="6"/>
  <c r="H318" i="7"/>
  <c r="H318" i="8"/>
  <c r="H318" i="9"/>
  <c r="H318" i="10"/>
  <c r="H318" i="11"/>
  <c r="H318" i="12"/>
  <c r="H318" i="2"/>
  <c r="H92" i="2"/>
  <c r="H92" i="3"/>
  <c r="H92" i="4"/>
  <c r="H92" i="5"/>
  <c r="H92" i="6"/>
  <c r="H92" i="7"/>
  <c r="H92" i="8"/>
  <c r="H92" i="9"/>
  <c r="H92" i="10"/>
  <c r="H92" i="11"/>
  <c r="H92" i="12"/>
  <c r="H92" i="1"/>
  <c r="H72" i="2"/>
  <c r="H72" i="3"/>
  <c r="H72" i="4"/>
  <c r="H72" i="5"/>
  <c r="H72" i="6"/>
  <c r="H72" i="7"/>
  <c r="H72" i="8"/>
  <c r="H72" i="9"/>
  <c r="H72" i="10"/>
  <c r="H72" i="11"/>
  <c r="H72" i="12"/>
  <c r="H54" i="2"/>
  <c r="H54" i="3"/>
  <c r="H54" i="4"/>
  <c r="H54" i="5"/>
  <c r="H54" i="6"/>
  <c r="H54" i="7"/>
  <c r="H54" i="8"/>
  <c r="H54" i="9"/>
  <c r="H54" i="10"/>
  <c r="H54" i="11"/>
  <c r="H54" i="12"/>
  <c r="H54" i="1"/>
  <c r="F92" i="2"/>
  <c r="B426" i="2" s="1"/>
  <c r="B427" i="2" s="1"/>
  <c r="F92" i="3"/>
  <c r="B426" i="3" s="1"/>
  <c r="B427" i="3" s="1"/>
  <c r="F92" i="4"/>
  <c r="B426" i="4" s="1"/>
  <c r="B427" i="4" s="1"/>
  <c r="F92" i="5"/>
  <c r="B426" i="5" s="1"/>
  <c r="B427" i="5" s="1"/>
  <c r="F92" i="6"/>
  <c r="B426" i="6" s="1"/>
  <c r="F92" i="7"/>
  <c r="B426" i="7" s="1"/>
  <c r="F92" i="8"/>
  <c r="B426" i="8" s="1"/>
  <c r="B427" i="8" s="1"/>
  <c r="F92" i="9"/>
  <c r="B426" i="9" s="1"/>
  <c r="B427" i="9" s="1"/>
  <c r="F92" i="10"/>
  <c r="B426" i="10" s="1"/>
  <c r="B427" i="10" s="1"/>
  <c r="F92" i="11"/>
  <c r="B426" i="11" s="1"/>
  <c r="B427" i="11" s="1"/>
  <c r="F92" i="12"/>
  <c r="B426" i="12" s="1"/>
  <c r="F92" i="1"/>
  <c r="B426" i="1" s="1"/>
  <c r="B427" i="1" s="1"/>
  <c r="F72" i="2"/>
  <c r="B417" i="2" s="1"/>
  <c r="B418" i="2" s="1"/>
  <c r="F72" i="3"/>
  <c r="B417" i="3" s="1"/>
  <c r="B418" i="3" s="1"/>
  <c r="F72" i="4"/>
  <c r="B417" i="4" s="1"/>
  <c r="B418" i="4" s="1"/>
  <c r="F72" i="5"/>
  <c r="B417" i="5" s="1"/>
  <c r="F72" i="6"/>
  <c r="B417" i="6" s="1"/>
  <c r="B418" i="6" s="1"/>
  <c r="F72" i="7"/>
  <c r="B417" i="7" s="1"/>
  <c r="F72" i="8"/>
  <c r="B417" i="8" s="1"/>
  <c r="B418" i="8" s="1"/>
  <c r="F72" i="9"/>
  <c r="B417" i="9" s="1"/>
  <c r="B418" i="9" s="1"/>
  <c r="F72" i="10"/>
  <c r="B417" i="10" s="1"/>
  <c r="B418" i="10" s="1"/>
  <c r="F72" i="11"/>
  <c r="B417" i="11" s="1"/>
  <c r="B418" i="11" s="1"/>
  <c r="F72" i="12"/>
  <c r="B417" i="12" s="1"/>
  <c r="B418" i="12" s="1"/>
  <c r="F72" i="1"/>
  <c r="B417" i="1" s="1"/>
  <c r="B418" i="1" s="1"/>
  <c r="F54" i="2"/>
  <c r="B412" i="2" s="1"/>
  <c r="B413" i="2" s="1"/>
  <c r="F54" i="3"/>
  <c r="B412" i="3" s="1"/>
  <c r="B413" i="3" s="1"/>
  <c r="F54" i="4"/>
  <c r="B412" i="4" s="1"/>
  <c r="B413" i="4" s="1"/>
  <c r="F54" i="5"/>
  <c r="B412" i="5" s="1"/>
  <c r="B413" i="5" s="1"/>
  <c r="F54" i="6"/>
  <c r="B412" i="6" s="1"/>
  <c r="B413" i="6" s="1"/>
  <c r="F54" i="7"/>
  <c r="B412" i="7" s="1"/>
  <c r="B413" i="7" s="1"/>
  <c r="F54" i="8"/>
  <c r="B412" i="8" s="1"/>
  <c r="B413" i="8" s="1"/>
  <c r="F54" i="9"/>
  <c r="B412" i="9" s="1"/>
  <c r="B413" i="9" s="1"/>
  <c r="F54" i="10"/>
  <c r="B412" i="10" s="1"/>
  <c r="B413" i="10" s="1"/>
  <c r="F54" i="11"/>
  <c r="B412" i="11" s="1"/>
  <c r="B413" i="11" s="1"/>
  <c r="F54" i="12"/>
  <c r="B412" i="12" s="1"/>
  <c r="B413" i="12" s="1"/>
  <c r="F54" i="1"/>
  <c r="B412" i="1" s="1"/>
  <c r="B427" i="7" l="1"/>
  <c r="B418" i="5"/>
  <c r="B427" i="6"/>
  <c r="B418" i="7"/>
  <c r="B427" i="12"/>
  <c r="E9" i="2"/>
  <c r="E9" i="3"/>
  <c r="E9" i="4"/>
  <c r="E9" i="5"/>
  <c r="E9" i="6"/>
  <c r="E9" i="7"/>
  <c r="E9" i="8"/>
  <c r="E9" i="9"/>
  <c r="E9" i="10"/>
  <c r="E9" i="11"/>
  <c r="E9" i="12"/>
  <c r="E9" i="1"/>
  <c r="E8" i="2"/>
  <c r="E8" i="3"/>
  <c r="E8" i="4"/>
  <c r="E8" i="5"/>
  <c r="E8" i="6"/>
  <c r="E8" i="7"/>
  <c r="E8" i="8"/>
  <c r="E8" i="9"/>
  <c r="E8" i="10"/>
  <c r="E8" i="11"/>
  <c r="E8" i="12"/>
  <c r="E8" i="1"/>
  <c r="F9" i="2"/>
  <c r="G3" i="13" s="1"/>
  <c r="F9" i="3"/>
  <c r="G4" i="13" s="1"/>
  <c r="F9" i="4"/>
  <c r="G5" i="13" s="1"/>
  <c r="F9" i="5"/>
  <c r="G6" i="13" s="1"/>
  <c r="F9" i="6"/>
  <c r="G7" i="13" s="1"/>
  <c r="F9" i="7"/>
  <c r="G8" i="13" s="1"/>
  <c r="F9" i="8"/>
  <c r="G9" i="13" s="1"/>
  <c r="F9" i="9"/>
  <c r="G10" i="13" s="1"/>
  <c r="F9" i="10"/>
  <c r="G11" i="13" s="1"/>
  <c r="F9" i="11"/>
  <c r="G12" i="13" s="1"/>
  <c r="F9" i="12"/>
  <c r="G13" i="13" s="1"/>
  <c r="F9" i="1"/>
  <c r="G2" i="13" s="1"/>
  <c r="H9" i="2"/>
  <c r="H9" i="3"/>
  <c r="H9" i="4"/>
  <c r="H9" i="5"/>
  <c r="H9" i="6"/>
  <c r="H9" i="7"/>
  <c r="H9" i="8"/>
  <c r="H9" i="9"/>
  <c r="H9" i="10"/>
  <c r="H9" i="11"/>
  <c r="H9" i="12"/>
  <c r="B9" i="2"/>
  <c r="B9" i="3"/>
  <c r="B9" i="4"/>
  <c r="B9" i="5"/>
  <c r="B9" i="6"/>
  <c r="B9" i="7"/>
  <c r="B9" i="8"/>
  <c r="B9" i="9"/>
  <c r="B9" i="10"/>
  <c r="B9" i="11"/>
  <c r="B9" i="12"/>
  <c r="B9" i="1"/>
  <c r="H8" i="2"/>
  <c r="H8" i="3"/>
  <c r="H8" i="4"/>
  <c r="H8" i="5"/>
  <c r="H8" i="6"/>
  <c r="H8" i="7"/>
  <c r="H8" i="8"/>
  <c r="H8" i="9"/>
  <c r="H8" i="10"/>
  <c r="H8" i="11"/>
  <c r="H8" i="12"/>
  <c r="B8" i="2"/>
  <c r="B8" i="3"/>
  <c r="B8" i="4"/>
  <c r="B8" i="5"/>
  <c r="B8" i="6"/>
  <c r="B8" i="7"/>
  <c r="B8" i="8"/>
  <c r="B8" i="9"/>
  <c r="B8" i="10"/>
  <c r="B8" i="11"/>
  <c r="B8" i="12"/>
  <c r="B8" i="1"/>
  <c r="C91" i="5" l="1"/>
  <c r="C91" i="6"/>
  <c r="C91" i="7"/>
  <c r="C91" i="8"/>
  <c r="C91" i="9"/>
  <c r="C91" i="10"/>
  <c r="C91" i="11"/>
  <c r="C91" i="12"/>
  <c r="C91" i="4"/>
  <c r="C82" i="5"/>
  <c r="C82" i="6"/>
  <c r="C82" i="7"/>
  <c r="C82" i="8"/>
  <c r="C82" i="9"/>
  <c r="C82" i="10"/>
  <c r="C82" i="11"/>
  <c r="C82" i="12"/>
  <c r="C82" i="4"/>
  <c r="C71" i="5"/>
  <c r="C71" i="6"/>
  <c r="C71" i="7"/>
  <c r="C71" i="8"/>
  <c r="C71" i="9"/>
  <c r="C71" i="10"/>
  <c r="C71" i="11"/>
  <c r="C71" i="12"/>
  <c r="C71" i="4"/>
  <c r="C53" i="5"/>
  <c r="C53" i="6"/>
  <c r="C53" i="7"/>
  <c r="C53" i="8"/>
  <c r="C53" i="9"/>
  <c r="C53" i="10"/>
  <c r="C53" i="11"/>
  <c r="C53" i="12"/>
  <c r="C53" i="4"/>
  <c r="C91" i="3"/>
  <c r="C82" i="3"/>
  <c r="C71" i="3"/>
  <c r="C53" i="3"/>
  <c r="C91" i="2"/>
  <c r="C82" i="2"/>
  <c r="C71" i="2"/>
  <c r="C53" i="2"/>
  <c r="C91" i="1"/>
  <c r="C82" i="1"/>
  <c r="C71" i="1"/>
  <c r="C53" i="1"/>
  <c r="F217" i="12"/>
  <c r="E217" i="12"/>
  <c r="E53" i="12"/>
  <c r="F217" i="11"/>
  <c r="E217" i="11"/>
  <c r="E53" i="11"/>
  <c r="E53" i="10"/>
  <c r="F217" i="10"/>
  <c r="E217" i="10"/>
  <c r="E217" i="9"/>
  <c r="F217" i="9"/>
  <c r="E53" i="9"/>
  <c r="E53" i="8"/>
  <c r="F217" i="8"/>
  <c r="E217" i="8"/>
  <c r="E53" i="7"/>
  <c r="F217" i="7"/>
  <c r="E217" i="7"/>
  <c r="F217" i="6"/>
  <c r="E217" i="6"/>
  <c r="E53" i="6"/>
  <c r="E53" i="5"/>
  <c r="E217" i="5"/>
  <c r="F217" i="5"/>
  <c r="E53" i="4"/>
  <c r="F217" i="4"/>
  <c r="E217" i="4"/>
  <c r="E53" i="3"/>
  <c r="E217" i="3"/>
  <c r="F217" i="3"/>
  <c r="F241" i="3"/>
  <c r="L4" i="13" s="1"/>
  <c r="E241" i="3"/>
  <c r="E53" i="2"/>
  <c r="F30" i="3"/>
  <c r="F30" i="1"/>
  <c r="F30" i="2"/>
  <c r="E217" i="2" l="1"/>
  <c r="F217" i="2"/>
  <c r="F53" i="1"/>
  <c r="B413" i="1" l="1"/>
  <c r="B94" i="1"/>
  <c r="E180" i="1" l="1"/>
  <c r="E10" i="1" s="1"/>
  <c r="E53" i="1"/>
  <c r="B93" i="3" l="1"/>
  <c r="B93" i="2" l="1"/>
  <c r="H390" i="1" l="1"/>
  <c r="F14" i="5"/>
  <c r="F14" i="6"/>
  <c r="F14" i="7"/>
  <c r="F14" i="8"/>
  <c r="F14" i="9"/>
  <c r="F14" i="10"/>
  <c r="F14" i="11"/>
  <c r="F14" i="12"/>
  <c r="F14" i="4"/>
  <c r="E14" i="5"/>
  <c r="E14" i="6"/>
  <c r="E14" i="7"/>
  <c r="E14" i="8"/>
  <c r="E14" i="9"/>
  <c r="E14" i="10"/>
  <c r="E14" i="11"/>
  <c r="E14" i="12"/>
  <c r="E14" i="4"/>
  <c r="F14" i="3"/>
  <c r="F14" i="2"/>
  <c r="E14" i="3"/>
  <c r="E14" i="2"/>
  <c r="F318" i="3"/>
  <c r="O4" i="13" s="1"/>
  <c r="F318" i="2"/>
  <c r="E318" i="3"/>
  <c r="E318" i="2"/>
  <c r="E318" i="5"/>
  <c r="E318" i="6"/>
  <c r="E318" i="7"/>
  <c r="E318" i="8"/>
  <c r="E318" i="9"/>
  <c r="E318" i="10"/>
  <c r="E318" i="11"/>
  <c r="E318" i="12"/>
  <c r="E318" i="4"/>
  <c r="F318" i="5"/>
  <c r="F318" i="6"/>
  <c r="F318" i="7"/>
  <c r="F318" i="8"/>
  <c r="F318" i="9"/>
  <c r="F318" i="10"/>
  <c r="F318" i="11"/>
  <c r="F318" i="12"/>
  <c r="F318" i="4"/>
  <c r="H401" i="5"/>
  <c r="H400" i="5"/>
  <c r="H399" i="5"/>
  <c r="H398" i="5"/>
  <c r="H397" i="5"/>
  <c r="H396" i="5"/>
  <c r="H395" i="5"/>
  <c r="H394" i="5"/>
  <c r="H393" i="5"/>
  <c r="H392" i="5"/>
  <c r="H391" i="5"/>
  <c r="H390" i="5"/>
  <c r="F388" i="5"/>
  <c r="E388" i="5"/>
  <c r="H387" i="5"/>
  <c r="H386" i="5"/>
  <c r="H385" i="5"/>
  <c r="H384" i="5"/>
  <c r="H383" i="5"/>
  <c r="F379" i="5"/>
  <c r="E379" i="5"/>
  <c r="H378" i="5"/>
  <c r="H377" i="5"/>
  <c r="H376" i="5"/>
  <c r="H375" i="5"/>
  <c r="H373" i="5"/>
  <c r="H372" i="5"/>
  <c r="H371" i="5"/>
  <c r="H370" i="5"/>
  <c r="H369" i="5"/>
  <c r="H368" i="5"/>
  <c r="H367" i="5"/>
  <c r="F364" i="5"/>
  <c r="E364" i="5"/>
  <c r="H363" i="5"/>
  <c r="H362" i="5"/>
  <c r="H361" i="5"/>
  <c r="H360" i="5"/>
  <c r="H358" i="5"/>
  <c r="H357" i="5"/>
  <c r="H356" i="5"/>
  <c r="H355" i="5"/>
  <c r="H354" i="5"/>
  <c r="H353" i="5"/>
  <c r="H352" i="5"/>
  <c r="H351" i="5"/>
  <c r="H350" i="5"/>
  <c r="H349" i="5"/>
  <c r="H348" i="5"/>
  <c r="F345" i="5"/>
  <c r="E345" i="5"/>
  <c r="H344" i="5"/>
  <c r="H343" i="5"/>
  <c r="H342" i="5"/>
  <c r="H341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1" i="5"/>
  <c r="H320" i="5"/>
  <c r="F304" i="5"/>
  <c r="E304" i="5"/>
  <c r="H303" i="5"/>
  <c r="H302" i="5"/>
  <c r="H301" i="5"/>
  <c r="H300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401" i="6"/>
  <c r="H400" i="6"/>
  <c r="H399" i="6"/>
  <c r="H398" i="6"/>
  <c r="H397" i="6"/>
  <c r="H396" i="6"/>
  <c r="H395" i="6"/>
  <c r="H394" i="6"/>
  <c r="H393" i="6"/>
  <c r="H392" i="6"/>
  <c r="H391" i="6"/>
  <c r="H390" i="6"/>
  <c r="F388" i="6"/>
  <c r="E388" i="6"/>
  <c r="H387" i="6"/>
  <c r="H386" i="6"/>
  <c r="H385" i="6"/>
  <c r="H384" i="6"/>
  <c r="H383" i="6"/>
  <c r="F379" i="6"/>
  <c r="E379" i="6"/>
  <c r="H378" i="6"/>
  <c r="H377" i="6"/>
  <c r="H376" i="6"/>
  <c r="H375" i="6"/>
  <c r="H373" i="6"/>
  <c r="H372" i="6"/>
  <c r="H371" i="6"/>
  <c r="H370" i="6"/>
  <c r="H369" i="6"/>
  <c r="H368" i="6"/>
  <c r="H367" i="6"/>
  <c r="F364" i="6"/>
  <c r="E364" i="6"/>
  <c r="H363" i="6"/>
  <c r="H362" i="6"/>
  <c r="H361" i="6"/>
  <c r="H360" i="6"/>
  <c r="H358" i="6"/>
  <c r="H357" i="6"/>
  <c r="H356" i="6"/>
  <c r="H355" i="6"/>
  <c r="H354" i="6"/>
  <c r="H353" i="6"/>
  <c r="H352" i="6"/>
  <c r="H351" i="6"/>
  <c r="H350" i="6"/>
  <c r="H349" i="6"/>
  <c r="H348" i="6"/>
  <c r="F345" i="6"/>
  <c r="E345" i="6"/>
  <c r="H344" i="6"/>
  <c r="H343" i="6"/>
  <c r="H342" i="6"/>
  <c r="H341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1" i="6"/>
  <c r="H320" i="6"/>
  <c r="F304" i="6"/>
  <c r="E304" i="6"/>
  <c r="H303" i="6"/>
  <c r="H302" i="6"/>
  <c r="H301" i="6"/>
  <c r="H300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401" i="7"/>
  <c r="H400" i="7"/>
  <c r="H399" i="7"/>
  <c r="H398" i="7"/>
  <c r="H397" i="7"/>
  <c r="H396" i="7"/>
  <c r="H395" i="7"/>
  <c r="H394" i="7"/>
  <c r="H393" i="7"/>
  <c r="H392" i="7"/>
  <c r="H391" i="7"/>
  <c r="H390" i="7"/>
  <c r="F388" i="7"/>
  <c r="E388" i="7"/>
  <c r="H387" i="7"/>
  <c r="H386" i="7"/>
  <c r="H385" i="7"/>
  <c r="H384" i="7"/>
  <c r="H383" i="7"/>
  <c r="F379" i="7"/>
  <c r="E379" i="7"/>
  <c r="H378" i="7"/>
  <c r="H377" i="7"/>
  <c r="H376" i="7"/>
  <c r="H375" i="7"/>
  <c r="H373" i="7"/>
  <c r="H372" i="7"/>
  <c r="H371" i="7"/>
  <c r="H370" i="7"/>
  <c r="H369" i="7"/>
  <c r="H368" i="7"/>
  <c r="H367" i="7"/>
  <c r="F364" i="7"/>
  <c r="E364" i="7"/>
  <c r="H363" i="7"/>
  <c r="H362" i="7"/>
  <c r="H361" i="7"/>
  <c r="H360" i="7"/>
  <c r="H358" i="7"/>
  <c r="H357" i="7"/>
  <c r="H356" i="7"/>
  <c r="H355" i="7"/>
  <c r="H354" i="7"/>
  <c r="H353" i="7"/>
  <c r="H352" i="7"/>
  <c r="H351" i="7"/>
  <c r="H350" i="7"/>
  <c r="H349" i="7"/>
  <c r="H348" i="7"/>
  <c r="F345" i="7"/>
  <c r="E345" i="7"/>
  <c r="H344" i="7"/>
  <c r="H343" i="7"/>
  <c r="H342" i="7"/>
  <c r="H341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1" i="7"/>
  <c r="H320" i="7"/>
  <c r="F304" i="7"/>
  <c r="E304" i="7"/>
  <c r="H303" i="7"/>
  <c r="H302" i="7"/>
  <c r="H301" i="7"/>
  <c r="H300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401" i="8"/>
  <c r="H400" i="8"/>
  <c r="H399" i="8"/>
  <c r="H398" i="8"/>
  <c r="H397" i="8"/>
  <c r="H396" i="8"/>
  <c r="H395" i="8"/>
  <c r="H394" i="8"/>
  <c r="H393" i="8"/>
  <c r="H392" i="8"/>
  <c r="H391" i="8"/>
  <c r="H390" i="8"/>
  <c r="F388" i="8"/>
  <c r="E388" i="8"/>
  <c r="H387" i="8"/>
  <c r="H386" i="8"/>
  <c r="H385" i="8"/>
  <c r="H384" i="8"/>
  <c r="H383" i="8"/>
  <c r="F379" i="8"/>
  <c r="E379" i="8"/>
  <c r="H378" i="8"/>
  <c r="H377" i="8"/>
  <c r="H376" i="8"/>
  <c r="H375" i="8"/>
  <c r="H373" i="8"/>
  <c r="H372" i="8"/>
  <c r="H371" i="8"/>
  <c r="H370" i="8"/>
  <c r="H369" i="8"/>
  <c r="H368" i="8"/>
  <c r="H367" i="8"/>
  <c r="F364" i="8"/>
  <c r="E364" i="8"/>
  <c r="H363" i="8"/>
  <c r="H362" i="8"/>
  <c r="H361" i="8"/>
  <c r="H360" i="8"/>
  <c r="H358" i="8"/>
  <c r="H357" i="8"/>
  <c r="H356" i="8"/>
  <c r="H355" i="8"/>
  <c r="H354" i="8"/>
  <c r="H353" i="8"/>
  <c r="H352" i="8"/>
  <c r="H351" i="8"/>
  <c r="H350" i="8"/>
  <c r="H349" i="8"/>
  <c r="H348" i="8"/>
  <c r="F345" i="8"/>
  <c r="E345" i="8"/>
  <c r="H344" i="8"/>
  <c r="H343" i="8"/>
  <c r="H342" i="8"/>
  <c r="H341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1" i="8"/>
  <c r="H320" i="8"/>
  <c r="F304" i="8"/>
  <c r="N9" i="13" s="1"/>
  <c r="E304" i="8"/>
  <c r="H303" i="8"/>
  <c r="H302" i="8"/>
  <c r="H301" i="8"/>
  <c r="H300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401" i="9"/>
  <c r="H400" i="9"/>
  <c r="H399" i="9"/>
  <c r="H398" i="9"/>
  <c r="H397" i="9"/>
  <c r="H396" i="9"/>
  <c r="H395" i="9"/>
  <c r="H394" i="9"/>
  <c r="H393" i="9"/>
  <c r="H392" i="9"/>
  <c r="H391" i="9"/>
  <c r="H390" i="9"/>
  <c r="F388" i="9"/>
  <c r="E388" i="9"/>
  <c r="H387" i="9"/>
  <c r="H386" i="9"/>
  <c r="H385" i="9"/>
  <c r="H384" i="9"/>
  <c r="H383" i="9"/>
  <c r="F379" i="9"/>
  <c r="E379" i="9"/>
  <c r="H378" i="9"/>
  <c r="H377" i="9"/>
  <c r="H376" i="9"/>
  <c r="H375" i="9"/>
  <c r="H373" i="9"/>
  <c r="H372" i="9"/>
  <c r="H371" i="9"/>
  <c r="H370" i="9"/>
  <c r="H369" i="9"/>
  <c r="H368" i="9"/>
  <c r="H367" i="9"/>
  <c r="F364" i="9"/>
  <c r="E364" i="9"/>
  <c r="H363" i="9"/>
  <c r="H362" i="9"/>
  <c r="H361" i="9"/>
  <c r="H360" i="9"/>
  <c r="H358" i="9"/>
  <c r="H357" i="9"/>
  <c r="H356" i="9"/>
  <c r="H355" i="9"/>
  <c r="H354" i="9"/>
  <c r="H353" i="9"/>
  <c r="H352" i="9"/>
  <c r="H351" i="9"/>
  <c r="H350" i="9"/>
  <c r="H349" i="9"/>
  <c r="H348" i="9"/>
  <c r="F345" i="9"/>
  <c r="E345" i="9"/>
  <c r="H344" i="9"/>
  <c r="H343" i="9"/>
  <c r="H342" i="9"/>
  <c r="H341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1" i="9"/>
  <c r="H320" i="9"/>
  <c r="F304" i="9"/>
  <c r="N10" i="13" s="1"/>
  <c r="E304" i="9"/>
  <c r="H303" i="9"/>
  <c r="H302" i="9"/>
  <c r="H301" i="9"/>
  <c r="H300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F388" i="10"/>
  <c r="E388" i="10"/>
  <c r="H387" i="10"/>
  <c r="H386" i="10"/>
  <c r="H385" i="10"/>
  <c r="H384" i="10"/>
  <c r="H383" i="10"/>
  <c r="F379" i="10"/>
  <c r="E379" i="10"/>
  <c r="H378" i="10"/>
  <c r="H377" i="10"/>
  <c r="H376" i="10"/>
  <c r="H375" i="10"/>
  <c r="H373" i="10"/>
  <c r="H372" i="10"/>
  <c r="H371" i="10"/>
  <c r="H370" i="10"/>
  <c r="H369" i="10"/>
  <c r="H368" i="10"/>
  <c r="H367" i="10"/>
  <c r="F364" i="10"/>
  <c r="E364" i="10"/>
  <c r="H363" i="10"/>
  <c r="H362" i="10"/>
  <c r="H361" i="10"/>
  <c r="H360" i="10"/>
  <c r="H358" i="10"/>
  <c r="H357" i="10"/>
  <c r="H356" i="10"/>
  <c r="H355" i="10"/>
  <c r="H354" i="10"/>
  <c r="H353" i="10"/>
  <c r="H352" i="10"/>
  <c r="H351" i="10"/>
  <c r="H350" i="10"/>
  <c r="H349" i="10"/>
  <c r="H348" i="10"/>
  <c r="F345" i="10"/>
  <c r="E345" i="10"/>
  <c r="H344" i="10"/>
  <c r="H343" i="10"/>
  <c r="H342" i="10"/>
  <c r="H341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1" i="10"/>
  <c r="H320" i="10"/>
  <c r="F304" i="10"/>
  <c r="E304" i="10"/>
  <c r="H303" i="10"/>
  <c r="H302" i="10"/>
  <c r="H301" i="10"/>
  <c r="H300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F388" i="11"/>
  <c r="E388" i="11"/>
  <c r="H387" i="11"/>
  <c r="H386" i="11"/>
  <c r="H385" i="11"/>
  <c r="H384" i="11"/>
  <c r="H383" i="11"/>
  <c r="F379" i="11"/>
  <c r="E379" i="11"/>
  <c r="H378" i="11"/>
  <c r="H377" i="11"/>
  <c r="H376" i="11"/>
  <c r="H375" i="11"/>
  <c r="H373" i="11"/>
  <c r="H372" i="11"/>
  <c r="H371" i="11"/>
  <c r="H370" i="11"/>
  <c r="H369" i="11"/>
  <c r="H368" i="11"/>
  <c r="H367" i="11"/>
  <c r="F364" i="11"/>
  <c r="E364" i="11"/>
  <c r="H363" i="11"/>
  <c r="H362" i="11"/>
  <c r="H361" i="11"/>
  <c r="H360" i="11"/>
  <c r="H358" i="11"/>
  <c r="H357" i="11"/>
  <c r="H356" i="11"/>
  <c r="H355" i="11"/>
  <c r="H354" i="11"/>
  <c r="H353" i="11"/>
  <c r="H352" i="11"/>
  <c r="H351" i="11"/>
  <c r="H350" i="11"/>
  <c r="H349" i="11"/>
  <c r="H348" i="11"/>
  <c r="F345" i="11"/>
  <c r="E345" i="11"/>
  <c r="H344" i="11"/>
  <c r="H343" i="11"/>
  <c r="H342" i="11"/>
  <c r="H341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1" i="11"/>
  <c r="H320" i="11"/>
  <c r="F304" i="11"/>
  <c r="E304" i="11"/>
  <c r="H303" i="11"/>
  <c r="H302" i="11"/>
  <c r="H301" i="11"/>
  <c r="H300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F388" i="12"/>
  <c r="E388" i="12"/>
  <c r="H387" i="12"/>
  <c r="H386" i="12"/>
  <c r="H385" i="12"/>
  <c r="H384" i="12"/>
  <c r="H383" i="12"/>
  <c r="F379" i="12"/>
  <c r="E379" i="12"/>
  <c r="H378" i="12"/>
  <c r="H377" i="12"/>
  <c r="H376" i="12"/>
  <c r="H375" i="12"/>
  <c r="H373" i="12"/>
  <c r="H372" i="12"/>
  <c r="H371" i="12"/>
  <c r="H370" i="12"/>
  <c r="H369" i="12"/>
  <c r="H368" i="12"/>
  <c r="H367" i="12"/>
  <c r="F364" i="12"/>
  <c r="E364" i="12"/>
  <c r="H363" i="12"/>
  <c r="H362" i="12"/>
  <c r="H361" i="12"/>
  <c r="H360" i="12"/>
  <c r="H358" i="12"/>
  <c r="H357" i="12"/>
  <c r="H356" i="12"/>
  <c r="H355" i="12"/>
  <c r="H354" i="12"/>
  <c r="H353" i="12"/>
  <c r="H352" i="12"/>
  <c r="H351" i="12"/>
  <c r="H350" i="12"/>
  <c r="H349" i="12"/>
  <c r="H348" i="12"/>
  <c r="F345" i="12"/>
  <c r="E345" i="12"/>
  <c r="H344" i="12"/>
  <c r="H343" i="12"/>
  <c r="H342" i="12"/>
  <c r="H341" i="12"/>
  <c r="H321" i="12"/>
  <c r="H320" i="12"/>
  <c r="F304" i="12"/>
  <c r="N13" i="13" s="1"/>
  <c r="E304" i="12"/>
  <c r="H303" i="12"/>
  <c r="H302" i="12"/>
  <c r="H301" i="12"/>
  <c r="H300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401" i="4"/>
  <c r="H400" i="4"/>
  <c r="H399" i="4"/>
  <c r="H398" i="4"/>
  <c r="H397" i="4"/>
  <c r="H396" i="4"/>
  <c r="H395" i="4"/>
  <c r="H394" i="4"/>
  <c r="H393" i="4"/>
  <c r="H392" i="4"/>
  <c r="H391" i="4"/>
  <c r="H390" i="4"/>
  <c r="F388" i="4"/>
  <c r="E388" i="4"/>
  <c r="H387" i="4"/>
  <c r="H386" i="4"/>
  <c r="H385" i="4"/>
  <c r="H384" i="4"/>
  <c r="H383" i="4"/>
  <c r="F379" i="4"/>
  <c r="E379" i="4"/>
  <c r="H378" i="4"/>
  <c r="H377" i="4"/>
  <c r="H376" i="4"/>
  <c r="H375" i="4"/>
  <c r="H373" i="4"/>
  <c r="H372" i="4"/>
  <c r="H371" i="4"/>
  <c r="H370" i="4"/>
  <c r="H369" i="4"/>
  <c r="H368" i="4"/>
  <c r="H367" i="4"/>
  <c r="F364" i="4"/>
  <c r="E364" i="4"/>
  <c r="H363" i="4"/>
  <c r="H362" i="4"/>
  <c r="H361" i="4"/>
  <c r="H360" i="4"/>
  <c r="H358" i="4"/>
  <c r="H357" i="4"/>
  <c r="H356" i="4"/>
  <c r="H355" i="4"/>
  <c r="H354" i="4"/>
  <c r="H353" i="4"/>
  <c r="H352" i="4"/>
  <c r="H351" i="4"/>
  <c r="H350" i="4"/>
  <c r="H349" i="4"/>
  <c r="H348" i="4"/>
  <c r="F345" i="4"/>
  <c r="E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1" i="4"/>
  <c r="H320" i="4"/>
  <c r="F304" i="4"/>
  <c r="N5" i="13" s="1"/>
  <c r="E304" i="4"/>
  <c r="H303" i="4"/>
  <c r="H302" i="4"/>
  <c r="H301" i="4"/>
  <c r="H300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401" i="3"/>
  <c r="H400" i="3"/>
  <c r="H399" i="3"/>
  <c r="H398" i="3"/>
  <c r="H397" i="3"/>
  <c r="H396" i="3"/>
  <c r="H395" i="3"/>
  <c r="H394" i="3"/>
  <c r="H393" i="3"/>
  <c r="H392" i="3"/>
  <c r="H391" i="3"/>
  <c r="H390" i="3"/>
  <c r="F388" i="3"/>
  <c r="E388" i="3"/>
  <c r="H387" i="3"/>
  <c r="H386" i="3"/>
  <c r="H385" i="3"/>
  <c r="H384" i="3"/>
  <c r="H383" i="3"/>
  <c r="F379" i="3"/>
  <c r="E379" i="3"/>
  <c r="H378" i="3"/>
  <c r="H377" i="3"/>
  <c r="H376" i="3"/>
  <c r="H375" i="3"/>
  <c r="H373" i="3"/>
  <c r="H372" i="3"/>
  <c r="H371" i="3"/>
  <c r="H370" i="3"/>
  <c r="H369" i="3"/>
  <c r="H368" i="3"/>
  <c r="H367" i="3"/>
  <c r="F364" i="3"/>
  <c r="E364" i="3"/>
  <c r="H363" i="3"/>
  <c r="H362" i="3"/>
  <c r="H361" i="3"/>
  <c r="H360" i="3"/>
  <c r="H358" i="3"/>
  <c r="H357" i="3"/>
  <c r="H356" i="3"/>
  <c r="H355" i="3"/>
  <c r="H354" i="3"/>
  <c r="H353" i="3"/>
  <c r="H352" i="3"/>
  <c r="H351" i="3"/>
  <c r="H350" i="3"/>
  <c r="H349" i="3"/>
  <c r="H348" i="3"/>
  <c r="F345" i="3"/>
  <c r="E345" i="3"/>
  <c r="H344" i="3"/>
  <c r="H343" i="3"/>
  <c r="H342" i="3"/>
  <c r="H341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1" i="3"/>
  <c r="H320" i="3"/>
  <c r="F304" i="3"/>
  <c r="N4" i="13" s="1"/>
  <c r="E304" i="3"/>
  <c r="H303" i="3"/>
  <c r="H302" i="3"/>
  <c r="H301" i="3"/>
  <c r="H300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325" i="2"/>
  <c r="H326" i="2"/>
  <c r="H327" i="2"/>
  <c r="H328" i="2"/>
  <c r="H329" i="2"/>
  <c r="H330" i="2"/>
  <c r="H331" i="2"/>
  <c r="H332" i="2"/>
  <c r="H333" i="2"/>
  <c r="H334" i="2"/>
  <c r="H335" i="2"/>
  <c r="H336" i="2"/>
  <c r="O13" i="13"/>
  <c r="O12" i="13"/>
  <c r="O11" i="13"/>
  <c r="O10" i="13"/>
  <c r="O9" i="13"/>
  <c r="O8" i="13"/>
  <c r="O7" i="13"/>
  <c r="O6" i="13"/>
  <c r="O5" i="13"/>
  <c r="E381" i="12" l="1"/>
  <c r="F381" i="12"/>
  <c r="F12" i="12" s="1"/>
  <c r="E381" i="4"/>
  <c r="F381" i="4"/>
  <c r="E381" i="5"/>
  <c r="F381" i="5"/>
  <c r="E381" i="6"/>
  <c r="E12" i="6" s="1"/>
  <c r="F381" i="6"/>
  <c r="F12" i="6" s="1"/>
  <c r="F381" i="7"/>
  <c r="F12" i="7" s="1"/>
  <c r="E381" i="7"/>
  <c r="E381" i="8"/>
  <c r="F381" i="8"/>
  <c r="F381" i="9"/>
  <c r="F12" i="9" s="1"/>
  <c r="E381" i="9"/>
  <c r="E381" i="10"/>
  <c r="E12" i="10" s="1"/>
  <c r="F381" i="10"/>
  <c r="F12" i="10" s="1"/>
  <c r="E381" i="11"/>
  <c r="E12" i="11" s="1"/>
  <c r="F381" i="11"/>
  <c r="F12" i="11" s="1"/>
  <c r="E381" i="3"/>
  <c r="E12" i="3" s="1"/>
  <c r="F381" i="3"/>
  <c r="F12" i="3" s="1"/>
  <c r="H345" i="10"/>
  <c r="H402" i="8"/>
  <c r="H14" i="8" s="1"/>
  <c r="H364" i="7"/>
  <c r="H345" i="5"/>
  <c r="H402" i="11"/>
  <c r="H345" i="4"/>
  <c r="H379" i="10"/>
  <c r="H402" i="9"/>
  <c r="H14" i="9" s="1"/>
  <c r="H402" i="10"/>
  <c r="H14" i="10" s="1"/>
  <c r="H364" i="9"/>
  <c r="H379" i="12"/>
  <c r="H345" i="12"/>
  <c r="H364" i="12"/>
  <c r="H379" i="9"/>
  <c r="H345" i="7"/>
  <c r="H402" i="4"/>
  <c r="H14" i="4" s="1"/>
  <c r="H364" i="10"/>
  <c r="H379" i="7"/>
  <c r="H364" i="5"/>
  <c r="H345" i="8"/>
  <c r="H402" i="6"/>
  <c r="H14" i="6" s="1"/>
  <c r="H379" i="5"/>
  <c r="H364" i="4"/>
  <c r="H345" i="11"/>
  <c r="H364" i="8"/>
  <c r="H379" i="4"/>
  <c r="H402" i="12"/>
  <c r="H14" i="12" s="1"/>
  <c r="H364" i="11"/>
  <c r="H379" i="8"/>
  <c r="H345" i="6"/>
  <c r="H379" i="11"/>
  <c r="H345" i="9"/>
  <c r="H402" i="7"/>
  <c r="H364" i="6"/>
  <c r="H379" i="6"/>
  <c r="H402" i="5"/>
  <c r="H14" i="5" s="1"/>
  <c r="H345" i="3"/>
  <c r="H364" i="3"/>
  <c r="H379" i="3"/>
  <c r="H402" i="3"/>
  <c r="H14" i="3" s="1"/>
  <c r="E12" i="4"/>
  <c r="O3" i="13"/>
  <c r="H388" i="11"/>
  <c r="H304" i="12"/>
  <c r="N6" i="13"/>
  <c r="H388" i="12"/>
  <c r="H304" i="5"/>
  <c r="E12" i="5"/>
  <c r="H304" i="10"/>
  <c r="H388" i="10"/>
  <c r="H304" i="8"/>
  <c r="E12" i="8"/>
  <c r="H304" i="11"/>
  <c r="H388" i="5"/>
  <c r="H388" i="8"/>
  <c r="E12" i="12"/>
  <c r="F12" i="8"/>
  <c r="H14" i="7"/>
  <c r="N7" i="13"/>
  <c r="H14" i="11"/>
  <c r="H304" i="6"/>
  <c r="N8" i="13"/>
  <c r="H304" i="4"/>
  <c r="E12" i="9"/>
  <c r="F12" i="5"/>
  <c r="H388" i="4"/>
  <c r="H388" i="9"/>
  <c r="H304" i="7"/>
  <c r="E12" i="7"/>
  <c r="H388" i="6"/>
  <c r="N11" i="13"/>
  <c r="H304" i="9"/>
  <c r="N12" i="13"/>
  <c r="F12" i="4"/>
  <c r="H388" i="7"/>
  <c r="H304" i="3"/>
  <c r="H388" i="3"/>
  <c r="H86" i="2"/>
  <c r="H87" i="2"/>
  <c r="H88" i="2"/>
  <c r="H86" i="3"/>
  <c r="H87" i="3"/>
  <c r="H88" i="3"/>
  <c r="H86" i="4"/>
  <c r="H87" i="4"/>
  <c r="H88" i="4"/>
  <c r="H86" i="5"/>
  <c r="H87" i="5"/>
  <c r="H88" i="5"/>
  <c r="H86" i="6"/>
  <c r="H87" i="6"/>
  <c r="H88" i="6"/>
  <c r="H86" i="7"/>
  <c r="H87" i="7"/>
  <c r="H88" i="7"/>
  <c r="H86" i="8"/>
  <c r="H87" i="8"/>
  <c r="H88" i="8"/>
  <c r="H86" i="9"/>
  <c r="H87" i="9"/>
  <c r="H88" i="9"/>
  <c r="H86" i="10"/>
  <c r="H87" i="10"/>
  <c r="H88" i="10"/>
  <c r="H86" i="11"/>
  <c r="H87" i="11"/>
  <c r="H88" i="11"/>
  <c r="H86" i="12"/>
  <c r="H87" i="12"/>
  <c r="H88" i="12"/>
  <c r="H86" i="1"/>
  <c r="H87" i="1"/>
  <c r="H88" i="1"/>
  <c r="H381" i="7" l="1"/>
  <c r="H12" i="7" s="1"/>
  <c r="H381" i="5"/>
  <c r="H12" i="5" s="1"/>
  <c r="H381" i="12"/>
  <c r="H12" i="12" s="1"/>
  <c r="H381" i="4"/>
  <c r="H12" i="4" s="1"/>
  <c r="H381" i="6"/>
  <c r="H12" i="6" s="1"/>
  <c r="H381" i="8"/>
  <c r="H12" i="8" s="1"/>
  <c r="H381" i="9"/>
  <c r="H12" i="9" s="1"/>
  <c r="H381" i="10"/>
  <c r="H12" i="10" s="1"/>
  <c r="H381" i="11"/>
  <c r="H12" i="11" s="1"/>
  <c r="H381" i="3"/>
  <c r="H12" i="3" s="1"/>
  <c r="H337" i="2"/>
  <c r="H338" i="2"/>
  <c r="H339" i="2"/>
  <c r="H324" i="2"/>
  <c r="F318" i="1"/>
  <c r="E318" i="1"/>
  <c r="F304" i="1"/>
  <c r="E304" i="1"/>
  <c r="H50" i="2"/>
  <c r="H51" i="2"/>
  <c r="H52" i="2"/>
  <c r="H50" i="3"/>
  <c r="H51" i="3"/>
  <c r="H52" i="3"/>
  <c r="H50" i="4"/>
  <c r="H51" i="4"/>
  <c r="H52" i="4"/>
  <c r="H50" i="5"/>
  <c r="H51" i="5"/>
  <c r="H52" i="5"/>
  <c r="H50" i="6"/>
  <c r="H51" i="6"/>
  <c r="H50" i="7"/>
  <c r="H51" i="7"/>
  <c r="H52" i="7"/>
  <c r="H50" i="8"/>
  <c r="H51" i="8"/>
  <c r="H52" i="8"/>
  <c r="H50" i="9"/>
  <c r="H51" i="9"/>
  <c r="H52" i="9"/>
  <c r="H50" i="10"/>
  <c r="H51" i="10"/>
  <c r="H52" i="10"/>
  <c r="H50" i="11"/>
  <c r="H51" i="11"/>
  <c r="H52" i="11"/>
  <c r="H50" i="12"/>
  <c r="H51" i="12"/>
  <c r="H52" i="12"/>
  <c r="H50" i="1"/>
  <c r="H51" i="1"/>
  <c r="H52" i="1"/>
  <c r="H318" i="1" l="1"/>
  <c r="O2" i="13"/>
  <c r="O14" i="13" s="1"/>
  <c r="H41" i="1"/>
  <c r="H42" i="1"/>
  <c r="F280" i="5" l="1"/>
  <c r="F280" i="6"/>
  <c r="F280" i="7"/>
  <c r="F280" i="8"/>
  <c r="F280" i="9"/>
  <c r="F280" i="10"/>
  <c r="F280" i="11"/>
  <c r="F280" i="12"/>
  <c r="F280" i="4"/>
  <c r="E280" i="5"/>
  <c r="E280" i="6"/>
  <c r="E280" i="7"/>
  <c r="E280" i="8"/>
  <c r="E280" i="9"/>
  <c r="E280" i="10"/>
  <c r="E280" i="11"/>
  <c r="E280" i="12"/>
  <c r="E280" i="4"/>
  <c r="F273" i="5"/>
  <c r="M6" i="13" s="1"/>
  <c r="F273" i="6"/>
  <c r="M7" i="13" s="1"/>
  <c r="F273" i="7"/>
  <c r="M8" i="13" s="1"/>
  <c r="F273" i="8"/>
  <c r="M9" i="13" s="1"/>
  <c r="F273" i="9"/>
  <c r="M10" i="13" s="1"/>
  <c r="F273" i="10"/>
  <c r="M11" i="13" s="1"/>
  <c r="F273" i="11"/>
  <c r="M12" i="13" s="1"/>
  <c r="F273" i="12"/>
  <c r="M13" i="13" s="1"/>
  <c r="F273" i="4"/>
  <c r="M5" i="13" s="1"/>
  <c r="E273" i="5"/>
  <c r="E273" i="6"/>
  <c r="E273" i="7"/>
  <c r="E273" i="8"/>
  <c r="E273" i="9"/>
  <c r="E273" i="10"/>
  <c r="E273" i="11"/>
  <c r="E273" i="12"/>
  <c r="E273" i="4"/>
  <c r="F273" i="3"/>
  <c r="M4" i="13" s="1"/>
  <c r="E273" i="3"/>
  <c r="F280" i="3"/>
  <c r="E280" i="3"/>
  <c r="F280" i="2"/>
  <c r="E280" i="2"/>
  <c r="F273" i="2"/>
  <c r="M3" i="13" s="1"/>
  <c r="E273" i="2"/>
  <c r="H216" i="11"/>
  <c r="H216" i="10"/>
  <c r="H216" i="9"/>
  <c r="H216" i="8"/>
  <c r="H216" i="7"/>
  <c r="H216" i="6"/>
  <c r="H216" i="5"/>
  <c r="H216" i="4"/>
  <c r="H216" i="3"/>
  <c r="H216" i="2"/>
  <c r="H216" i="12"/>
  <c r="H100" i="2" l="1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99" i="2"/>
  <c r="H122" i="2"/>
  <c r="H123" i="2"/>
  <c r="H124" i="2"/>
  <c r="H125" i="2"/>
  <c r="H126" i="2"/>
  <c r="H127" i="2"/>
  <c r="H128" i="2"/>
  <c r="H129" i="2"/>
  <c r="H99" i="3"/>
  <c r="H122" i="3"/>
  <c r="H123" i="3"/>
  <c r="H124" i="3"/>
  <c r="H125" i="3"/>
  <c r="H126" i="3"/>
  <c r="H127" i="3"/>
  <c r="H128" i="3"/>
  <c r="H129" i="3"/>
  <c r="H99" i="4"/>
  <c r="H122" i="4"/>
  <c r="H123" i="4"/>
  <c r="H124" i="4"/>
  <c r="H125" i="4"/>
  <c r="H126" i="4"/>
  <c r="H127" i="4"/>
  <c r="H128" i="4"/>
  <c r="H129" i="4"/>
  <c r="H99" i="5"/>
  <c r="H122" i="5"/>
  <c r="H123" i="5"/>
  <c r="H124" i="5"/>
  <c r="H125" i="5"/>
  <c r="H126" i="5"/>
  <c r="H127" i="5"/>
  <c r="H128" i="5"/>
  <c r="H129" i="5"/>
  <c r="H99" i="6"/>
  <c r="H122" i="6"/>
  <c r="H123" i="6"/>
  <c r="H124" i="6"/>
  <c r="H125" i="6"/>
  <c r="H126" i="6"/>
  <c r="H127" i="6"/>
  <c r="H128" i="6"/>
  <c r="H129" i="6"/>
  <c r="H99" i="7"/>
  <c r="H122" i="7"/>
  <c r="H123" i="7"/>
  <c r="H124" i="7"/>
  <c r="H125" i="7"/>
  <c r="H126" i="7"/>
  <c r="H127" i="7"/>
  <c r="H128" i="7"/>
  <c r="H129" i="7"/>
  <c r="H99" i="8"/>
  <c r="H122" i="8"/>
  <c r="H123" i="8"/>
  <c r="H124" i="8"/>
  <c r="H125" i="8"/>
  <c r="H126" i="8"/>
  <c r="H127" i="8"/>
  <c r="H128" i="8"/>
  <c r="H129" i="8"/>
  <c r="H99" i="9"/>
  <c r="H122" i="9"/>
  <c r="H123" i="9"/>
  <c r="H124" i="9"/>
  <c r="H125" i="9"/>
  <c r="H126" i="9"/>
  <c r="H127" i="9"/>
  <c r="H128" i="9"/>
  <c r="H129" i="9"/>
  <c r="H99" i="10"/>
  <c r="H122" i="10"/>
  <c r="H123" i="10"/>
  <c r="H124" i="10"/>
  <c r="H125" i="10"/>
  <c r="H126" i="10"/>
  <c r="H127" i="10"/>
  <c r="H128" i="10"/>
  <c r="H129" i="10"/>
  <c r="H99" i="11"/>
  <c r="H122" i="11"/>
  <c r="H123" i="11"/>
  <c r="H124" i="11"/>
  <c r="H125" i="11"/>
  <c r="H126" i="11"/>
  <c r="H127" i="11"/>
  <c r="H128" i="11"/>
  <c r="H129" i="11"/>
  <c r="H99" i="12"/>
  <c r="H122" i="12"/>
  <c r="H123" i="12"/>
  <c r="H124" i="12"/>
  <c r="H125" i="12"/>
  <c r="H126" i="12"/>
  <c r="H127" i="12"/>
  <c r="H128" i="12"/>
  <c r="H129" i="12"/>
  <c r="H100" i="1"/>
  <c r="H123" i="1"/>
  <c r="H124" i="1"/>
  <c r="H125" i="1"/>
  <c r="H126" i="1"/>
  <c r="H127" i="1"/>
  <c r="H128" i="1"/>
  <c r="H129" i="1"/>
  <c r="H130" i="1"/>
  <c r="H130" i="2"/>
  <c r="H131" i="2"/>
  <c r="H132" i="2"/>
  <c r="H133" i="2"/>
  <c r="H130" i="3"/>
  <c r="H131" i="3"/>
  <c r="H132" i="3"/>
  <c r="H133" i="3"/>
  <c r="H130" i="4"/>
  <c r="H131" i="4"/>
  <c r="H132" i="4"/>
  <c r="H133" i="4"/>
  <c r="H130" i="5"/>
  <c r="H131" i="5"/>
  <c r="H132" i="5"/>
  <c r="H133" i="5"/>
  <c r="H130" i="6"/>
  <c r="H131" i="6"/>
  <c r="H132" i="6"/>
  <c r="H133" i="6"/>
  <c r="H130" i="7"/>
  <c r="H131" i="7"/>
  <c r="H132" i="7"/>
  <c r="H133" i="7"/>
  <c r="H130" i="8"/>
  <c r="H131" i="8"/>
  <c r="H132" i="8"/>
  <c r="H133" i="8"/>
  <c r="H130" i="9"/>
  <c r="H131" i="9"/>
  <c r="H132" i="9"/>
  <c r="H133" i="9"/>
  <c r="H130" i="10"/>
  <c r="H131" i="10"/>
  <c r="H132" i="10"/>
  <c r="H133" i="10"/>
  <c r="H130" i="11"/>
  <c r="H131" i="11"/>
  <c r="H132" i="11"/>
  <c r="H133" i="11"/>
  <c r="H130" i="12"/>
  <c r="H131" i="12"/>
  <c r="H132" i="12"/>
  <c r="H133" i="12"/>
  <c r="H131" i="1"/>
  <c r="H132" i="1"/>
  <c r="H133" i="1"/>
  <c r="H134" i="1"/>
  <c r="H135" i="2"/>
  <c r="H135" i="3"/>
  <c r="H135" i="4"/>
  <c r="H135" i="5"/>
  <c r="H135" i="6"/>
  <c r="H135" i="7"/>
  <c r="H135" i="8"/>
  <c r="H135" i="9"/>
  <c r="H135" i="10"/>
  <c r="H135" i="11"/>
  <c r="H135" i="12"/>
  <c r="H136" i="1"/>
  <c r="H134" i="2"/>
  <c r="H134" i="3"/>
  <c r="H134" i="4"/>
  <c r="H134" i="5"/>
  <c r="H134" i="6"/>
  <c r="H134" i="7"/>
  <c r="H134" i="8"/>
  <c r="H134" i="9"/>
  <c r="H134" i="10"/>
  <c r="H134" i="11"/>
  <c r="H134" i="12"/>
  <c r="H135" i="1"/>
  <c r="H98" i="2"/>
  <c r="H98" i="3"/>
  <c r="H98" i="4"/>
  <c r="H98" i="5"/>
  <c r="H98" i="6"/>
  <c r="H98" i="7"/>
  <c r="H98" i="8"/>
  <c r="H98" i="9"/>
  <c r="H98" i="10"/>
  <c r="H98" i="11"/>
  <c r="H98" i="12"/>
  <c r="H99" i="1"/>
  <c r="F241" i="2"/>
  <c r="L3" i="13" s="1"/>
  <c r="F241" i="4"/>
  <c r="L5" i="13" s="1"/>
  <c r="F241" i="5"/>
  <c r="L6" i="13" s="1"/>
  <c r="F241" i="6"/>
  <c r="L7" i="13" s="1"/>
  <c r="F241" i="7"/>
  <c r="L8" i="13" s="1"/>
  <c r="F241" i="8"/>
  <c r="L9" i="13" s="1"/>
  <c r="F241" i="9"/>
  <c r="L10" i="13" s="1"/>
  <c r="F241" i="10"/>
  <c r="L11" i="13" s="1"/>
  <c r="F241" i="11"/>
  <c r="L12" i="13" s="1"/>
  <c r="F241" i="12"/>
  <c r="L13" i="13" s="1"/>
  <c r="F241" i="1"/>
  <c r="L2" i="13" s="1"/>
  <c r="E241" i="2"/>
  <c r="E241" i="4"/>
  <c r="E241" i="5"/>
  <c r="E241" i="6"/>
  <c r="E241" i="7"/>
  <c r="E241" i="8"/>
  <c r="E241" i="9"/>
  <c r="E241" i="10"/>
  <c r="E241" i="11"/>
  <c r="E241" i="12"/>
  <c r="E241" i="1"/>
  <c r="H241" i="3"/>
  <c r="L14" i="13" l="1"/>
  <c r="H241" i="2"/>
  <c r="H241" i="6"/>
  <c r="H241" i="4"/>
  <c r="H241" i="1"/>
  <c r="H241" i="5"/>
  <c r="H241" i="9"/>
  <c r="H241" i="12"/>
  <c r="H241" i="10"/>
  <c r="H241" i="8"/>
  <c r="H241" i="11"/>
  <c r="H241" i="7"/>
  <c r="B93" i="4"/>
  <c r="C16" i="13" s="1"/>
  <c r="B93" i="5"/>
  <c r="B93" i="6"/>
  <c r="B93" i="7"/>
  <c r="B93" i="8"/>
  <c r="B93" i="9"/>
  <c r="B93" i="10"/>
  <c r="B93" i="11"/>
  <c r="B93" i="12"/>
  <c r="W14" i="13" l="1"/>
  <c r="J14" i="13"/>
  <c r="T14" i="13" l="1"/>
  <c r="S14" i="13"/>
  <c r="F15" i="12"/>
  <c r="U13" i="13" s="1"/>
  <c r="E15" i="12"/>
  <c r="Q13" i="13"/>
  <c r="P13" i="13"/>
  <c r="H279" i="12"/>
  <c r="H278" i="12"/>
  <c r="H277" i="12"/>
  <c r="H276" i="12"/>
  <c r="H275" i="12"/>
  <c r="H272" i="12"/>
  <c r="H271" i="12"/>
  <c r="H270" i="12"/>
  <c r="H269" i="12"/>
  <c r="H268" i="12"/>
  <c r="H267" i="12"/>
  <c r="H265" i="12"/>
  <c r="H264" i="12"/>
  <c r="H263" i="12"/>
  <c r="H262" i="12"/>
  <c r="H261" i="12"/>
  <c r="H260" i="12"/>
  <c r="H243" i="12"/>
  <c r="H215" i="12"/>
  <c r="H214" i="12"/>
  <c r="H213" i="12"/>
  <c r="H212" i="12"/>
  <c r="H211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F180" i="12"/>
  <c r="F10" i="12" s="1"/>
  <c r="E180" i="12"/>
  <c r="E10" i="12" s="1"/>
  <c r="H179" i="12"/>
  <c r="H178" i="12"/>
  <c r="H177" i="12"/>
  <c r="H176" i="12"/>
  <c r="H174" i="12"/>
  <c r="H173" i="12"/>
  <c r="H172" i="12"/>
  <c r="H171" i="12"/>
  <c r="H170" i="12"/>
  <c r="H169" i="12"/>
  <c r="H168" i="12"/>
  <c r="H167" i="12"/>
  <c r="H166" i="12"/>
  <c r="H165" i="12"/>
  <c r="F162" i="12"/>
  <c r="E162" i="12"/>
  <c r="H161" i="12"/>
  <c r="H160" i="12"/>
  <c r="H159" i="12"/>
  <c r="H158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F13" i="13"/>
  <c r="E11" i="12"/>
  <c r="H140" i="12"/>
  <c r="H139" i="12"/>
  <c r="H138" i="12"/>
  <c r="H137" i="12"/>
  <c r="H136" i="12"/>
  <c r="C13" i="13"/>
  <c r="H90" i="12"/>
  <c r="H89" i="12"/>
  <c r="H85" i="12"/>
  <c r="F82" i="12"/>
  <c r="E82" i="12"/>
  <c r="H81" i="12"/>
  <c r="H80" i="12"/>
  <c r="H79" i="12"/>
  <c r="H78" i="12"/>
  <c r="H77" i="12"/>
  <c r="H76" i="12"/>
  <c r="H75" i="12"/>
  <c r="H74" i="12"/>
  <c r="E13" i="13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49" i="12"/>
  <c r="H48" i="12"/>
  <c r="H47" i="12"/>
  <c r="H46" i="12"/>
  <c r="H45" i="12"/>
  <c r="H44" i="12"/>
  <c r="H43" i="12"/>
  <c r="H42" i="12"/>
  <c r="H41" i="12"/>
  <c r="H40" i="12"/>
  <c r="F30" i="12"/>
  <c r="F15" i="11"/>
  <c r="U12" i="13" s="1"/>
  <c r="R12" i="13"/>
  <c r="Q12" i="13"/>
  <c r="P12" i="13"/>
  <c r="H279" i="11"/>
  <c r="H278" i="11"/>
  <c r="H277" i="11"/>
  <c r="H276" i="11"/>
  <c r="H275" i="11"/>
  <c r="H272" i="11"/>
  <c r="H271" i="11"/>
  <c r="H270" i="11"/>
  <c r="H269" i="11"/>
  <c r="H268" i="11"/>
  <c r="H267" i="11"/>
  <c r="H265" i="11"/>
  <c r="H264" i="11"/>
  <c r="H263" i="11"/>
  <c r="H262" i="11"/>
  <c r="H261" i="11"/>
  <c r="H260" i="11"/>
  <c r="H243" i="11"/>
  <c r="H215" i="11"/>
  <c r="H214" i="11"/>
  <c r="H213" i="11"/>
  <c r="H212" i="11"/>
  <c r="H211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F180" i="11"/>
  <c r="F10" i="11" s="1"/>
  <c r="E180" i="11"/>
  <c r="E10" i="11" s="1"/>
  <c r="H179" i="11"/>
  <c r="H178" i="11"/>
  <c r="H177" i="11"/>
  <c r="H176" i="11"/>
  <c r="H174" i="11"/>
  <c r="H173" i="11"/>
  <c r="H172" i="11"/>
  <c r="H171" i="11"/>
  <c r="H170" i="11"/>
  <c r="H169" i="11"/>
  <c r="H168" i="11"/>
  <c r="H167" i="11"/>
  <c r="H166" i="11"/>
  <c r="H165" i="11"/>
  <c r="F162" i="11"/>
  <c r="E162" i="11"/>
  <c r="H161" i="11"/>
  <c r="H160" i="11"/>
  <c r="H159" i="11"/>
  <c r="H158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E11" i="11"/>
  <c r="H140" i="11"/>
  <c r="H139" i="11"/>
  <c r="H138" i="11"/>
  <c r="H137" i="11"/>
  <c r="H136" i="11"/>
  <c r="C12" i="13"/>
  <c r="H90" i="11"/>
  <c r="H89" i="11"/>
  <c r="H85" i="11"/>
  <c r="F82" i="11"/>
  <c r="E82" i="11"/>
  <c r="H81" i="11"/>
  <c r="H80" i="11"/>
  <c r="H79" i="11"/>
  <c r="H78" i="11"/>
  <c r="H77" i="11"/>
  <c r="H76" i="11"/>
  <c r="H75" i="11"/>
  <c r="H74" i="11"/>
  <c r="E12" i="13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49" i="11"/>
  <c r="H48" i="11"/>
  <c r="H47" i="11"/>
  <c r="H46" i="11"/>
  <c r="H45" i="11"/>
  <c r="H44" i="11"/>
  <c r="H43" i="11"/>
  <c r="H42" i="11"/>
  <c r="H41" i="11"/>
  <c r="H40" i="11"/>
  <c r="F30" i="11"/>
  <c r="E15" i="11"/>
  <c r="F15" i="10"/>
  <c r="U11" i="13" s="1"/>
  <c r="E15" i="10"/>
  <c r="R11" i="13"/>
  <c r="Q11" i="13"/>
  <c r="P11" i="13"/>
  <c r="H279" i="10"/>
  <c r="H278" i="10"/>
  <c r="H277" i="10"/>
  <c r="H276" i="10"/>
  <c r="H275" i="10"/>
  <c r="H272" i="10"/>
  <c r="H271" i="10"/>
  <c r="H270" i="10"/>
  <c r="H269" i="10"/>
  <c r="H268" i="10"/>
  <c r="H265" i="10"/>
  <c r="H264" i="10"/>
  <c r="H263" i="10"/>
  <c r="H262" i="10"/>
  <c r="H261" i="10"/>
  <c r="H260" i="10"/>
  <c r="H243" i="10"/>
  <c r="H215" i="10"/>
  <c r="H214" i="10"/>
  <c r="H213" i="10"/>
  <c r="H212" i="10"/>
  <c r="H211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F180" i="10"/>
  <c r="F10" i="10" s="1"/>
  <c r="E180" i="10"/>
  <c r="E10" i="10" s="1"/>
  <c r="H179" i="10"/>
  <c r="H178" i="10"/>
  <c r="H177" i="10"/>
  <c r="H176" i="10"/>
  <c r="H174" i="10"/>
  <c r="H173" i="10"/>
  <c r="H172" i="10"/>
  <c r="H171" i="10"/>
  <c r="H170" i="10"/>
  <c r="H169" i="10"/>
  <c r="H168" i="10"/>
  <c r="H167" i="10"/>
  <c r="H166" i="10"/>
  <c r="H165" i="10"/>
  <c r="F162" i="10"/>
  <c r="E162" i="10"/>
  <c r="H161" i="10"/>
  <c r="H160" i="10"/>
  <c r="H159" i="10"/>
  <c r="H158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E11" i="10"/>
  <c r="H140" i="10"/>
  <c r="H139" i="10"/>
  <c r="H138" i="10"/>
  <c r="H137" i="10"/>
  <c r="H136" i="10"/>
  <c r="C11" i="13"/>
  <c r="H90" i="10"/>
  <c r="H89" i="10"/>
  <c r="H85" i="10"/>
  <c r="F82" i="10"/>
  <c r="E82" i="10"/>
  <c r="H81" i="10"/>
  <c r="H80" i="10"/>
  <c r="H79" i="10"/>
  <c r="H78" i="10"/>
  <c r="H77" i="10"/>
  <c r="H76" i="10"/>
  <c r="H75" i="10"/>
  <c r="H74" i="10"/>
  <c r="E11" i="13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49" i="10"/>
  <c r="H48" i="10"/>
  <c r="H47" i="10"/>
  <c r="H46" i="10"/>
  <c r="H45" i="10"/>
  <c r="H44" i="10"/>
  <c r="H43" i="10"/>
  <c r="H42" i="10"/>
  <c r="H41" i="10"/>
  <c r="H40" i="10"/>
  <c r="F30" i="10"/>
  <c r="F15" i="9"/>
  <c r="U10" i="13" s="1"/>
  <c r="E15" i="9"/>
  <c r="R10" i="13"/>
  <c r="Q10" i="13"/>
  <c r="P10" i="13"/>
  <c r="H279" i="9"/>
  <c r="H278" i="9"/>
  <c r="H277" i="9"/>
  <c r="H276" i="9"/>
  <c r="H275" i="9"/>
  <c r="H272" i="9"/>
  <c r="H271" i="9"/>
  <c r="H270" i="9"/>
  <c r="H269" i="9"/>
  <c r="H268" i="9"/>
  <c r="H267" i="9"/>
  <c r="H265" i="9"/>
  <c r="H264" i="9"/>
  <c r="H263" i="9"/>
  <c r="H262" i="9"/>
  <c r="H261" i="9"/>
  <c r="H260" i="9"/>
  <c r="H243" i="9"/>
  <c r="H215" i="9"/>
  <c r="H214" i="9"/>
  <c r="H213" i="9"/>
  <c r="H212" i="9"/>
  <c r="H211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F180" i="9"/>
  <c r="F10" i="9" s="1"/>
  <c r="E180" i="9"/>
  <c r="E10" i="9" s="1"/>
  <c r="H179" i="9"/>
  <c r="H178" i="9"/>
  <c r="H177" i="9"/>
  <c r="H176" i="9"/>
  <c r="H174" i="9"/>
  <c r="H173" i="9"/>
  <c r="H172" i="9"/>
  <c r="H171" i="9"/>
  <c r="H170" i="9"/>
  <c r="H169" i="9"/>
  <c r="H168" i="9"/>
  <c r="H167" i="9"/>
  <c r="H166" i="9"/>
  <c r="H165" i="9"/>
  <c r="F162" i="9"/>
  <c r="E162" i="9"/>
  <c r="H161" i="9"/>
  <c r="H160" i="9"/>
  <c r="H159" i="9"/>
  <c r="H158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E11" i="9"/>
  <c r="H140" i="9"/>
  <c r="H139" i="9"/>
  <c r="H138" i="9"/>
  <c r="H137" i="9"/>
  <c r="H136" i="9"/>
  <c r="C10" i="13"/>
  <c r="H90" i="9"/>
  <c r="H89" i="9"/>
  <c r="H85" i="9"/>
  <c r="F82" i="9"/>
  <c r="E82" i="9"/>
  <c r="H81" i="9"/>
  <c r="H80" i="9"/>
  <c r="H79" i="9"/>
  <c r="H78" i="9"/>
  <c r="H77" i="9"/>
  <c r="H76" i="9"/>
  <c r="H75" i="9"/>
  <c r="H74" i="9"/>
  <c r="E10" i="13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49" i="9"/>
  <c r="H48" i="9"/>
  <c r="H47" i="9"/>
  <c r="H46" i="9"/>
  <c r="H45" i="9"/>
  <c r="H44" i="9"/>
  <c r="H43" i="9"/>
  <c r="H42" i="9"/>
  <c r="H41" i="9"/>
  <c r="H40" i="9"/>
  <c r="F30" i="9"/>
  <c r="F15" i="8"/>
  <c r="U9" i="13" s="1"/>
  <c r="E15" i="8"/>
  <c r="R9" i="13"/>
  <c r="Q9" i="13"/>
  <c r="P9" i="13"/>
  <c r="H279" i="8"/>
  <c r="H278" i="8"/>
  <c r="H277" i="8"/>
  <c r="H276" i="8"/>
  <c r="H275" i="8"/>
  <c r="H272" i="8"/>
  <c r="H271" i="8"/>
  <c r="H270" i="8"/>
  <c r="H269" i="8"/>
  <c r="H268" i="8"/>
  <c r="H267" i="8"/>
  <c r="H265" i="8"/>
  <c r="H264" i="8"/>
  <c r="H263" i="8"/>
  <c r="H262" i="8"/>
  <c r="H261" i="8"/>
  <c r="H260" i="8"/>
  <c r="H243" i="8"/>
  <c r="H215" i="8"/>
  <c r="H214" i="8"/>
  <c r="H213" i="8"/>
  <c r="H212" i="8"/>
  <c r="H211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F180" i="8"/>
  <c r="F10" i="8" s="1"/>
  <c r="E180" i="8"/>
  <c r="E10" i="8" s="1"/>
  <c r="H179" i="8"/>
  <c r="H178" i="8"/>
  <c r="H177" i="8"/>
  <c r="H176" i="8"/>
  <c r="H174" i="8"/>
  <c r="H173" i="8"/>
  <c r="H172" i="8"/>
  <c r="H171" i="8"/>
  <c r="H170" i="8"/>
  <c r="H169" i="8"/>
  <c r="H168" i="8"/>
  <c r="H167" i="8"/>
  <c r="H166" i="8"/>
  <c r="H165" i="8"/>
  <c r="F162" i="8"/>
  <c r="E162" i="8"/>
  <c r="H161" i="8"/>
  <c r="H160" i="8"/>
  <c r="H159" i="8"/>
  <c r="H158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E11" i="8"/>
  <c r="H140" i="8"/>
  <c r="H139" i="8"/>
  <c r="H138" i="8"/>
  <c r="H137" i="8"/>
  <c r="H136" i="8"/>
  <c r="C9" i="13"/>
  <c r="H90" i="8"/>
  <c r="H89" i="8"/>
  <c r="H85" i="8"/>
  <c r="F82" i="8"/>
  <c r="E82" i="8"/>
  <c r="H81" i="8"/>
  <c r="H80" i="8"/>
  <c r="H79" i="8"/>
  <c r="H78" i="8"/>
  <c r="H77" i="8"/>
  <c r="H76" i="8"/>
  <c r="H75" i="8"/>
  <c r="H74" i="8"/>
  <c r="E9" i="13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49" i="8"/>
  <c r="H48" i="8"/>
  <c r="H47" i="8"/>
  <c r="H46" i="8"/>
  <c r="H45" i="8"/>
  <c r="H44" i="8"/>
  <c r="H43" i="8"/>
  <c r="H42" i="8"/>
  <c r="H41" i="8"/>
  <c r="H40" i="8"/>
  <c r="F30" i="8"/>
  <c r="F15" i="7"/>
  <c r="U8" i="13" s="1"/>
  <c r="E15" i="7"/>
  <c r="R8" i="13"/>
  <c r="Q8" i="13"/>
  <c r="P8" i="13"/>
  <c r="H279" i="7"/>
  <c r="H278" i="7"/>
  <c r="H277" i="7"/>
  <c r="H276" i="7"/>
  <c r="H275" i="7"/>
  <c r="H272" i="7"/>
  <c r="H271" i="7"/>
  <c r="H270" i="7"/>
  <c r="H269" i="7"/>
  <c r="H268" i="7"/>
  <c r="H267" i="7"/>
  <c r="H265" i="7"/>
  <c r="H264" i="7"/>
  <c r="H263" i="7"/>
  <c r="H262" i="7"/>
  <c r="H261" i="7"/>
  <c r="H260" i="7"/>
  <c r="H243" i="7"/>
  <c r="H215" i="7"/>
  <c r="H214" i="7"/>
  <c r="H213" i="7"/>
  <c r="H212" i="7"/>
  <c r="H211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F180" i="7"/>
  <c r="F10" i="7" s="1"/>
  <c r="E180" i="7"/>
  <c r="E10" i="7" s="1"/>
  <c r="H179" i="7"/>
  <c r="H178" i="7"/>
  <c r="H177" i="7"/>
  <c r="H176" i="7"/>
  <c r="H174" i="7"/>
  <c r="H173" i="7"/>
  <c r="H172" i="7"/>
  <c r="H171" i="7"/>
  <c r="H170" i="7"/>
  <c r="H169" i="7"/>
  <c r="H168" i="7"/>
  <c r="H167" i="7"/>
  <c r="H166" i="7"/>
  <c r="H165" i="7"/>
  <c r="F162" i="7"/>
  <c r="E162" i="7"/>
  <c r="H161" i="7"/>
  <c r="H160" i="7"/>
  <c r="H159" i="7"/>
  <c r="H158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E11" i="7"/>
  <c r="H140" i="7"/>
  <c r="H139" i="7"/>
  <c r="H138" i="7"/>
  <c r="H137" i="7"/>
  <c r="H136" i="7"/>
  <c r="C8" i="13"/>
  <c r="H90" i="7"/>
  <c r="H89" i="7"/>
  <c r="H85" i="7"/>
  <c r="F82" i="7"/>
  <c r="E82" i="7"/>
  <c r="H81" i="7"/>
  <c r="H80" i="7"/>
  <c r="H79" i="7"/>
  <c r="H78" i="7"/>
  <c r="H77" i="7"/>
  <c r="H76" i="7"/>
  <c r="H75" i="7"/>
  <c r="H74" i="7"/>
  <c r="E8" i="13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49" i="7"/>
  <c r="H48" i="7"/>
  <c r="H47" i="7"/>
  <c r="H46" i="7"/>
  <c r="H45" i="7"/>
  <c r="H44" i="7"/>
  <c r="H43" i="7"/>
  <c r="H42" i="7"/>
  <c r="H41" i="7"/>
  <c r="H40" i="7"/>
  <c r="F30" i="7"/>
  <c r="F15" i="6"/>
  <c r="U7" i="13" s="1"/>
  <c r="E15" i="6"/>
  <c r="R7" i="13"/>
  <c r="Q7" i="13"/>
  <c r="P7" i="13"/>
  <c r="H279" i="6"/>
  <c r="H278" i="6"/>
  <c r="H277" i="6"/>
  <c r="H276" i="6"/>
  <c r="H275" i="6"/>
  <c r="H272" i="6"/>
  <c r="H271" i="6"/>
  <c r="H270" i="6"/>
  <c r="H269" i="6"/>
  <c r="H268" i="6"/>
  <c r="H267" i="6"/>
  <c r="H265" i="6"/>
  <c r="H264" i="6"/>
  <c r="H263" i="6"/>
  <c r="H262" i="6"/>
  <c r="H261" i="6"/>
  <c r="H260" i="6"/>
  <c r="H243" i="6"/>
  <c r="H215" i="6"/>
  <c r="H214" i="6"/>
  <c r="H213" i="6"/>
  <c r="H212" i="6"/>
  <c r="H211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F180" i="6"/>
  <c r="F10" i="6" s="1"/>
  <c r="E180" i="6"/>
  <c r="E10" i="6" s="1"/>
  <c r="H179" i="6"/>
  <c r="H178" i="6"/>
  <c r="H177" i="6"/>
  <c r="H176" i="6"/>
  <c r="H174" i="6"/>
  <c r="H173" i="6"/>
  <c r="H172" i="6"/>
  <c r="H171" i="6"/>
  <c r="H170" i="6"/>
  <c r="H169" i="6"/>
  <c r="H168" i="6"/>
  <c r="H167" i="6"/>
  <c r="H166" i="6"/>
  <c r="H165" i="6"/>
  <c r="F162" i="6"/>
  <c r="E162" i="6"/>
  <c r="H161" i="6"/>
  <c r="H160" i="6"/>
  <c r="H159" i="6"/>
  <c r="H158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F7" i="13"/>
  <c r="E11" i="6"/>
  <c r="H140" i="6"/>
  <c r="H139" i="6"/>
  <c r="H138" i="6"/>
  <c r="H137" i="6"/>
  <c r="H136" i="6"/>
  <c r="C7" i="13"/>
  <c r="H90" i="6"/>
  <c r="H89" i="6"/>
  <c r="H85" i="6"/>
  <c r="F82" i="6"/>
  <c r="B422" i="6" s="1"/>
  <c r="D24" i="13" s="1"/>
  <c r="E82" i="6"/>
  <c r="H81" i="6"/>
  <c r="H80" i="6"/>
  <c r="H79" i="6"/>
  <c r="H78" i="6"/>
  <c r="H77" i="6"/>
  <c r="H76" i="6"/>
  <c r="H75" i="6"/>
  <c r="H74" i="6"/>
  <c r="E7" i="13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49" i="6"/>
  <c r="H48" i="6"/>
  <c r="H47" i="6"/>
  <c r="H46" i="6"/>
  <c r="H45" i="6"/>
  <c r="H44" i="6"/>
  <c r="H43" i="6"/>
  <c r="H42" i="6"/>
  <c r="H41" i="6"/>
  <c r="H40" i="6"/>
  <c r="F30" i="6"/>
  <c r="F15" i="5"/>
  <c r="U6" i="13" s="1"/>
  <c r="E15" i="5"/>
  <c r="R6" i="13"/>
  <c r="Q6" i="13"/>
  <c r="P6" i="13"/>
  <c r="H279" i="5"/>
  <c r="H278" i="5"/>
  <c r="H277" i="5"/>
  <c r="H276" i="5"/>
  <c r="H275" i="5"/>
  <c r="H272" i="5"/>
  <c r="H271" i="5"/>
  <c r="H270" i="5"/>
  <c r="H269" i="5"/>
  <c r="H268" i="5"/>
  <c r="H267" i="5"/>
  <c r="H265" i="5"/>
  <c r="H264" i="5"/>
  <c r="H263" i="5"/>
  <c r="H262" i="5"/>
  <c r="H261" i="5"/>
  <c r="H260" i="5"/>
  <c r="H243" i="5"/>
  <c r="H215" i="5"/>
  <c r="H214" i="5"/>
  <c r="H213" i="5"/>
  <c r="H212" i="5"/>
  <c r="H211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F180" i="5"/>
  <c r="F10" i="5" s="1"/>
  <c r="E180" i="5"/>
  <c r="E10" i="5" s="1"/>
  <c r="H179" i="5"/>
  <c r="H178" i="5"/>
  <c r="H177" i="5"/>
  <c r="H176" i="5"/>
  <c r="H174" i="5"/>
  <c r="H173" i="5"/>
  <c r="H172" i="5"/>
  <c r="H171" i="5"/>
  <c r="H170" i="5"/>
  <c r="H169" i="5"/>
  <c r="H168" i="5"/>
  <c r="H167" i="5"/>
  <c r="H166" i="5"/>
  <c r="H165" i="5"/>
  <c r="F162" i="5"/>
  <c r="E162" i="5"/>
  <c r="H161" i="5"/>
  <c r="H160" i="5"/>
  <c r="H159" i="5"/>
  <c r="H158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E11" i="5"/>
  <c r="H140" i="5"/>
  <c r="H139" i="5"/>
  <c r="H138" i="5"/>
  <c r="H137" i="5"/>
  <c r="H136" i="5"/>
  <c r="C6" i="13"/>
  <c r="H90" i="5"/>
  <c r="H89" i="5"/>
  <c r="H85" i="5"/>
  <c r="F82" i="5"/>
  <c r="E82" i="5"/>
  <c r="H81" i="5"/>
  <c r="H80" i="5"/>
  <c r="H79" i="5"/>
  <c r="H78" i="5"/>
  <c r="H77" i="5"/>
  <c r="H76" i="5"/>
  <c r="H75" i="5"/>
  <c r="H74" i="5"/>
  <c r="E6" i="13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49" i="5"/>
  <c r="H48" i="5"/>
  <c r="H47" i="5"/>
  <c r="H46" i="5"/>
  <c r="H45" i="5"/>
  <c r="H44" i="5"/>
  <c r="H43" i="5"/>
  <c r="H42" i="5"/>
  <c r="H41" i="5"/>
  <c r="H40" i="5"/>
  <c r="F30" i="5"/>
  <c r="F15" i="4"/>
  <c r="U5" i="13" s="1"/>
  <c r="E15" i="4"/>
  <c r="R5" i="13"/>
  <c r="Q5" i="13"/>
  <c r="P5" i="13"/>
  <c r="H279" i="4"/>
  <c r="H278" i="4"/>
  <c r="H277" i="4"/>
  <c r="H276" i="4"/>
  <c r="H275" i="4"/>
  <c r="H272" i="4"/>
  <c r="H271" i="4"/>
  <c r="H270" i="4"/>
  <c r="H269" i="4"/>
  <c r="H268" i="4"/>
  <c r="H267" i="4"/>
  <c r="H265" i="4"/>
  <c r="H264" i="4"/>
  <c r="H263" i="4"/>
  <c r="H262" i="4"/>
  <c r="H261" i="4"/>
  <c r="H260" i="4"/>
  <c r="H243" i="4"/>
  <c r="H215" i="4"/>
  <c r="H214" i="4"/>
  <c r="H213" i="4"/>
  <c r="H212" i="4"/>
  <c r="H211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F180" i="4"/>
  <c r="F10" i="4" s="1"/>
  <c r="E180" i="4"/>
  <c r="E10" i="4" s="1"/>
  <c r="H179" i="4"/>
  <c r="H178" i="4"/>
  <c r="H177" i="4"/>
  <c r="H176" i="4"/>
  <c r="H174" i="4"/>
  <c r="H173" i="4"/>
  <c r="H172" i="4"/>
  <c r="H171" i="4"/>
  <c r="H170" i="4"/>
  <c r="H169" i="4"/>
  <c r="H168" i="4"/>
  <c r="H167" i="4"/>
  <c r="H166" i="4"/>
  <c r="H165" i="4"/>
  <c r="F162" i="4"/>
  <c r="E162" i="4"/>
  <c r="H161" i="4"/>
  <c r="H160" i="4"/>
  <c r="H159" i="4"/>
  <c r="H158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E11" i="4"/>
  <c r="H140" i="4"/>
  <c r="H139" i="4"/>
  <c r="H138" i="4"/>
  <c r="H137" i="4"/>
  <c r="H136" i="4"/>
  <c r="C5" i="13"/>
  <c r="H90" i="4"/>
  <c r="H89" i="4"/>
  <c r="H85" i="4"/>
  <c r="F82" i="4"/>
  <c r="B422" i="4" s="1"/>
  <c r="D22" i="13" s="1"/>
  <c r="E82" i="4"/>
  <c r="H81" i="4"/>
  <c r="H80" i="4"/>
  <c r="H79" i="4"/>
  <c r="H78" i="4"/>
  <c r="H77" i="4"/>
  <c r="H76" i="4"/>
  <c r="H75" i="4"/>
  <c r="H74" i="4"/>
  <c r="E5" i="13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49" i="4"/>
  <c r="H48" i="4"/>
  <c r="H47" i="4"/>
  <c r="H46" i="4"/>
  <c r="H45" i="4"/>
  <c r="H44" i="4"/>
  <c r="H43" i="4"/>
  <c r="H42" i="4"/>
  <c r="H41" i="4"/>
  <c r="H40" i="4"/>
  <c r="F30" i="4"/>
  <c r="F15" i="3"/>
  <c r="U4" i="13" s="1"/>
  <c r="E15" i="3"/>
  <c r="R4" i="13"/>
  <c r="Q4" i="13"/>
  <c r="H279" i="3"/>
  <c r="H278" i="3"/>
  <c r="H277" i="3"/>
  <c r="H276" i="3"/>
  <c r="H275" i="3"/>
  <c r="H272" i="3"/>
  <c r="H271" i="3"/>
  <c r="H270" i="3"/>
  <c r="H269" i="3"/>
  <c r="H268" i="3"/>
  <c r="H267" i="3"/>
  <c r="H265" i="3"/>
  <c r="H264" i="3"/>
  <c r="H263" i="3"/>
  <c r="H262" i="3"/>
  <c r="H261" i="3"/>
  <c r="H260" i="3"/>
  <c r="H243" i="3"/>
  <c r="H215" i="3"/>
  <c r="H214" i="3"/>
  <c r="H213" i="3"/>
  <c r="H212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F180" i="3"/>
  <c r="F10" i="3" s="1"/>
  <c r="E180" i="3"/>
  <c r="E10" i="3" s="1"/>
  <c r="H179" i="3"/>
  <c r="H178" i="3"/>
  <c r="H177" i="3"/>
  <c r="H176" i="3"/>
  <c r="H174" i="3"/>
  <c r="H173" i="3"/>
  <c r="H172" i="3"/>
  <c r="H171" i="3"/>
  <c r="H170" i="3"/>
  <c r="H169" i="3"/>
  <c r="H168" i="3"/>
  <c r="H167" i="3"/>
  <c r="H166" i="3"/>
  <c r="H165" i="3"/>
  <c r="F162" i="3"/>
  <c r="E162" i="3"/>
  <c r="H161" i="3"/>
  <c r="H160" i="3"/>
  <c r="H159" i="3"/>
  <c r="H158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F4" i="13"/>
  <c r="E11" i="3"/>
  <c r="H140" i="3"/>
  <c r="H139" i="3"/>
  <c r="H138" i="3"/>
  <c r="H137" i="3"/>
  <c r="H136" i="3"/>
  <c r="C4" i="13"/>
  <c r="H90" i="3"/>
  <c r="H89" i="3"/>
  <c r="H85" i="3"/>
  <c r="F82" i="3"/>
  <c r="B422" i="3" s="1"/>
  <c r="D21" i="13" s="1"/>
  <c r="E82" i="3"/>
  <c r="H81" i="3"/>
  <c r="H80" i="3"/>
  <c r="H79" i="3"/>
  <c r="H78" i="3"/>
  <c r="H77" i="3"/>
  <c r="H76" i="3"/>
  <c r="H75" i="3"/>
  <c r="H74" i="3"/>
  <c r="E4" i="1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49" i="3"/>
  <c r="H48" i="3"/>
  <c r="H47" i="3"/>
  <c r="H46" i="3"/>
  <c r="H45" i="3"/>
  <c r="H44" i="3"/>
  <c r="H43" i="3"/>
  <c r="H42" i="3"/>
  <c r="H41" i="3"/>
  <c r="H40" i="3"/>
  <c r="H401" i="2"/>
  <c r="H400" i="2"/>
  <c r="H399" i="2"/>
  <c r="H398" i="2"/>
  <c r="H397" i="2"/>
  <c r="H396" i="2"/>
  <c r="H395" i="2"/>
  <c r="H394" i="2"/>
  <c r="H393" i="2"/>
  <c r="H392" i="2"/>
  <c r="H391" i="2"/>
  <c r="H390" i="2"/>
  <c r="F388" i="2"/>
  <c r="F15" i="2" s="1"/>
  <c r="U3" i="13" s="1"/>
  <c r="E388" i="2"/>
  <c r="E15" i="2" s="1"/>
  <c r="H387" i="2"/>
  <c r="H386" i="2"/>
  <c r="H385" i="2"/>
  <c r="H384" i="2"/>
  <c r="H383" i="2"/>
  <c r="F379" i="2"/>
  <c r="E379" i="2"/>
  <c r="H378" i="2"/>
  <c r="H377" i="2"/>
  <c r="H376" i="2"/>
  <c r="H375" i="2"/>
  <c r="H373" i="2"/>
  <c r="H372" i="2"/>
  <c r="H371" i="2"/>
  <c r="H370" i="2"/>
  <c r="H369" i="2"/>
  <c r="H368" i="2"/>
  <c r="H367" i="2"/>
  <c r="F364" i="2"/>
  <c r="Q3" i="13" s="1"/>
  <c r="E364" i="2"/>
  <c r="H363" i="2"/>
  <c r="H362" i="2"/>
  <c r="H361" i="2"/>
  <c r="H360" i="2"/>
  <c r="H358" i="2"/>
  <c r="H357" i="2"/>
  <c r="H356" i="2"/>
  <c r="H355" i="2"/>
  <c r="H354" i="2"/>
  <c r="H353" i="2"/>
  <c r="H352" i="2"/>
  <c r="H351" i="2"/>
  <c r="H350" i="2"/>
  <c r="H349" i="2"/>
  <c r="H348" i="2"/>
  <c r="F345" i="2"/>
  <c r="E345" i="2"/>
  <c r="H344" i="2"/>
  <c r="H343" i="2"/>
  <c r="H342" i="2"/>
  <c r="H341" i="2"/>
  <c r="H321" i="2"/>
  <c r="F304" i="2"/>
  <c r="E304" i="2"/>
  <c r="H303" i="2"/>
  <c r="H302" i="2"/>
  <c r="H301" i="2"/>
  <c r="H300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79" i="2"/>
  <c r="H278" i="2"/>
  <c r="H277" i="2"/>
  <c r="H276" i="2"/>
  <c r="H275" i="2"/>
  <c r="H272" i="2"/>
  <c r="H271" i="2"/>
  <c r="H270" i="2"/>
  <c r="H269" i="2"/>
  <c r="H268" i="2"/>
  <c r="H267" i="2"/>
  <c r="H265" i="2"/>
  <c r="H264" i="2"/>
  <c r="H263" i="2"/>
  <c r="H262" i="2"/>
  <c r="H261" i="2"/>
  <c r="H260" i="2"/>
  <c r="H243" i="2"/>
  <c r="H215" i="2"/>
  <c r="H214" i="2"/>
  <c r="H213" i="2"/>
  <c r="H212" i="2"/>
  <c r="H211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F180" i="2"/>
  <c r="E180" i="2"/>
  <c r="E10" i="2" s="1"/>
  <c r="H179" i="2"/>
  <c r="H178" i="2"/>
  <c r="H177" i="2"/>
  <c r="H176" i="2"/>
  <c r="H174" i="2"/>
  <c r="H173" i="2"/>
  <c r="H172" i="2"/>
  <c r="H171" i="2"/>
  <c r="H170" i="2"/>
  <c r="H169" i="2"/>
  <c r="H168" i="2"/>
  <c r="H167" i="2"/>
  <c r="H166" i="2"/>
  <c r="H165" i="2"/>
  <c r="F162" i="2"/>
  <c r="E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F3" i="13"/>
  <c r="E11" i="2"/>
  <c r="H140" i="2"/>
  <c r="H139" i="2"/>
  <c r="H138" i="2"/>
  <c r="H137" i="2"/>
  <c r="H136" i="2"/>
  <c r="C3" i="13"/>
  <c r="H90" i="2"/>
  <c r="H89" i="2"/>
  <c r="H85" i="2"/>
  <c r="F82" i="2"/>
  <c r="B422" i="2" s="1"/>
  <c r="D20" i="13" s="1"/>
  <c r="E82" i="2"/>
  <c r="H81" i="2"/>
  <c r="H80" i="2"/>
  <c r="H79" i="2"/>
  <c r="H78" i="2"/>
  <c r="H77" i="2"/>
  <c r="H76" i="2"/>
  <c r="H75" i="2"/>
  <c r="H74" i="2"/>
  <c r="E3" i="13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49" i="2"/>
  <c r="H48" i="2"/>
  <c r="H47" i="2"/>
  <c r="H46" i="2"/>
  <c r="H45" i="2"/>
  <c r="H44" i="2"/>
  <c r="H43" i="2"/>
  <c r="H42" i="2"/>
  <c r="H41" i="2"/>
  <c r="H40" i="2"/>
  <c r="H91" i="11" l="1"/>
  <c r="H217" i="3"/>
  <c r="H141" i="12"/>
  <c r="H11" i="12" s="1"/>
  <c r="F381" i="2"/>
  <c r="F12" i="2" s="1"/>
  <c r="E381" i="2"/>
  <c r="E12" i="2" s="1"/>
  <c r="H82" i="3"/>
  <c r="H53" i="11"/>
  <c r="H91" i="2"/>
  <c r="R3" i="13"/>
  <c r="H141" i="8"/>
  <c r="H180" i="8"/>
  <c r="H141" i="4"/>
  <c r="H11" i="4" s="1"/>
  <c r="H71" i="6"/>
  <c r="H141" i="7"/>
  <c r="H11" i="7" s="1"/>
  <c r="H141" i="5"/>
  <c r="H11" i="5" s="1"/>
  <c r="H180" i="5"/>
  <c r="H10" i="5" s="1"/>
  <c r="H71" i="9"/>
  <c r="H141" i="10"/>
  <c r="H11" i="10" s="1"/>
  <c r="H82" i="2"/>
  <c r="D10" i="13"/>
  <c r="B422" i="9"/>
  <c r="D27" i="13" s="1"/>
  <c r="H71" i="2"/>
  <c r="H53" i="5"/>
  <c r="H91" i="6"/>
  <c r="H53" i="8"/>
  <c r="H91" i="9"/>
  <c r="H82" i="11"/>
  <c r="H82" i="5"/>
  <c r="H82" i="8"/>
  <c r="H180" i="10"/>
  <c r="H10" i="10" s="1"/>
  <c r="H71" i="11"/>
  <c r="D12" i="13"/>
  <c r="B422" i="11"/>
  <c r="D29" i="13" s="1"/>
  <c r="H402" i="2"/>
  <c r="H180" i="4"/>
  <c r="H10" i="4" s="1"/>
  <c r="H71" i="5"/>
  <c r="D6" i="13"/>
  <c r="B422" i="5"/>
  <c r="D23" i="13" s="1"/>
  <c r="H180" i="7"/>
  <c r="H10" i="7" s="1"/>
  <c r="H71" i="8"/>
  <c r="D9" i="13"/>
  <c r="B422" i="8"/>
  <c r="H53" i="10"/>
  <c r="H53" i="4"/>
  <c r="H91" i="5"/>
  <c r="H53" i="7"/>
  <c r="H91" i="8"/>
  <c r="H82" i="10"/>
  <c r="H53" i="12"/>
  <c r="H180" i="12"/>
  <c r="H10" i="12" s="1"/>
  <c r="H82" i="4"/>
  <c r="H141" i="6"/>
  <c r="H11" i="6" s="1"/>
  <c r="H82" i="7"/>
  <c r="H141" i="9"/>
  <c r="H11" i="9" s="1"/>
  <c r="H180" i="9"/>
  <c r="H10" i="9" s="1"/>
  <c r="H71" i="10"/>
  <c r="D11" i="13"/>
  <c r="B422" i="10"/>
  <c r="D28" i="13" s="1"/>
  <c r="H82" i="12"/>
  <c r="H141" i="2"/>
  <c r="H11" i="2" s="1"/>
  <c r="H364" i="2"/>
  <c r="H71" i="4"/>
  <c r="H180" i="6"/>
  <c r="H10" i="6" s="1"/>
  <c r="H71" i="7"/>
  <c r="D8" i="13"/>
  <c r="B422" i="7"/>
  <c r="D25" i="13" s="1"/>
  <c r="H53" i="9"/>
  <c r="H91" i="10"/>
  <c r="H71" i="12"/>
  <c r="D13" i="13"/>
  <c r="B422" i="12"/>
  <c r="D30" i="13" s="1"/>
  <c r="H53" i="2"/>
  <c r="H180" i="2"/>
  <c r="H10" i="2" s="1"/>
  <c r="H217" i="2"/>
  <c r="H345" i="2"/>
  <c r="H379" i="2"/>
  <c r="H91" i="4"/>
  <c r="H82" i="6"/>
  <c r="H91" i="7"/>
  <c r="H82" i="9"/>
  <c r="H141" i="11"/>
  <c r="H11" i="11" s="1"/>
  <c r="H180" i="11"/>
  <c r="H91" i="12"/>
  <c r="H71" i="3"/>
  <c r="H91" i="3"/>
  <c r="H141" i="3"/>
  <c r="H11" i="3" s="1"/>
  <c r="H53" i="3"/>
  <c r="H180" i="3"/>
  <c r="P3" i="13"/>
  <c r="N3" i="13"/>
  <c r="I3" i="13"/>
  <c r="F10" i="2"/>
  <c r="H217" i="4"/>
  <c r="H217" i="5"/>
  <c r="H217" i="6"/>
  <c r="H217" i="7"/>
  <c r="H217" i="8"/>
  <c r="H217" i="9"/>
  <c r="H217" i="11"/>
  <c r="E182" i="4"/>
  <c r="E182" i="11"/>
  <c r="I5" i="13"/>
  <c r="F182" i="4"/>
  <c r="E182" i="5"/>
  <c r="I12" i="13"/>
  <c r="F182" i="11"/>
  <c r="E182" i="12"/>
  <c r="E182" i="3"/>
  <c r="I6" i="13"/>
  <c r="F182" i="5"/>
  <c r="E182" i="6"/>
  <c r="I13" i="13"/>
  <c r="F182" i="12"/>
  <c r="I4" i="13"/>
  <c r="F182" i="3"/>
  <c r="I7" i="13"/>
  <c r="F182" i="6"/>
  <c r="E182" i="7"/>
  <c r="I8" i="13"/>
  <c r="F182" i="7"/>
  <c r="E182" i="8"/>
  <c r="I9" i="13"/>
  <c r="F182" i="8"/>
  <c r="E182" i="9"/>
  <c r="I10" i="13"/>
  <c r="F182" i="9"/>
  <c r="E182" i="10"/>
  <c r="I11" i="13"/>
  <c r="F182" i="10"/>
  <c r="E182" i="2"/>
  <c r="F182" i="2"/>
  <c r="P4" i="13"/>
  <c r="H273" i="7"/>
  <c r="H273" i="5"/>
  <c r="H273" i="9"/>
  <c r="H273" i="11"/>
  <c r="H273" i="2"/>
  <c r="H273" i="4"/>
  <c r="H273" i="6"/>
  <c r="H273" i="8"/>
  <c r="H273" i="10"/>
  <c r="H273" i="12"/>
  <c r="H273" i="3"/>
  <c r="H280" i="12"/>
  <c r="F11" i="3"/>
  <c r="F11" i="12"/>
  <c r="H15" i="4"/>
  <c r="H15" i="9"/>
  <c r="F11" i="2"/>
  <c r="H15" i="5"/>
  <c r="H280" i="11"/>
  <c r="H162" i="3"/>
  <c r="H304" i="2"/>
  <c r="D4" i="13"/>
  <c r="D5" i="13"/>
  <c r="H280" i="8"/>
  <c r="H14" i="2"/>
  <c r="H280" i="3"/>
  <c r="H15" i="6"/>
  <c r="H10" i="8"/>
  <c r="H162" i="12"/>
  <c r="R13" i="13"/>
  <c r="H162" i="2"/>
  <c r="D3" i="13"/>
  <c r="H388" i="2"/>
  <c r="H15" i="2" s="1"/>
  <c r="F11" i="10"/>
  <c r="F11" i="13"/>
  <c r="H15" i="12"/>
  <c r="H280" i="2"/>
  <c r="H15" i="3"/>
  <c r="H280" i="5"/>
  <c r="H280" i="6"/>
  <c r="H15" i="7"/>
  <c r="H11" i="8"/>
  <c r="H162" i="5"/>
  <c r="H162" i="11"/>
  <c r="H10" i="11"/>
  <c r="H15" i="11"/>
  <c r="H217" i="12"/>
  <c r="H280" i="4"/>
  <c r="D7" i="13"/>
  <c r="H162" i="10"/>
  <c r="H15" i="10"/>
  <c r="H162" i="6"/>
  <c r="F11" i="11"/>
  <c r="F12" i="13"/>
  <c r="H280" i="10"/>
  <c r="H217" i="10"/>
  <c r="H280" i="9"/>
  <c r="H162" i="9"/>
  <c r="F11" i="9"/>
  <c r="F10" i="13"/>
  <c r="H15" i="8"/>
  <c r="H162" i="8"/>
  <c r="F11" i="8"/>
  <c r="F9" i="13"/>
  <c r="H280" i="7"/>
  <c r="H162" i="7"/>
  <c r="F11" i="7"/>
  <c r="F8" i="13"/>
  <c r="F11" i="6"/>
  <c r="F11" i="5"/>
  <c r="F6" i="13"/>
  <c r="H162" i="4"/>
  <c r="F11" i="4"/>
  <c r="F5" i="13"/>
  <c r="F14" i="1"/>
  <c r="E14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137" i="1"/>
  <c r="H138" i="1"/>
  <c r="H139" i="1"/>
  <c r="H140" i="1"/>
  <c r="F141" i="1"/>
  <c r="E141" i="1"/>
  <c r="E11" i="1" s="1"/>
  <c r="H9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401" i="1"/>
  <c r="H400" i="1"/>
  <c r="H399" i="1"/>
  <c r="H398" i="1"/>
  <c r="H397" i="1"/>
  <c r="H396" i="1"/>
  <c r="H395" i="1"/>
  <c r="H394" i="1"/>
  <c r="H393" i="1"/>
  <c r="H392" i="1"/>
  <c r="H391" i="1"/>
  <c r="F388" i="1"/>
  <c r="F15" i="1" s="1"/>
  <c r="U2" i="13" s="1"/>
  <c r="U14" i="13" s="1"/>
  <c r="E388" i="1"/>
  <c r="E15" i="1" s="1"/>
  <c r="H387" i="1"/>
  <c r="H386" i="1"/>
  <c r="H385" i="1"/>
  <c r="H384" i="1"/>
  <c r="H383" i="1"/>
  <c r="F379" i="1"/>
  <c r="F381" i="1" s="1"/>
  <c r="E379" i="1"/>
  <c r="H378" i="1"/>
  <c r="H377" i="1"/>
  <c r="H376" i="1"/>
  <c r="H375" i="1"/>
  <c r="H373" i="1"/>
  <c r="H372" i="1"/>
  <c r="H371" i="1"/>
  <c r="H370" i="1"/>
  <c r="H369" i="1"/>
  <c r="H368" i="1"/>
  <c r="H367" i="1"/>
  <c r="F364" i="1"/>
  <c r="Q2" i="13" s="1"/>
  <c r="Q14" i="13" s="1"/>
  <c r="H363" i="1"/>
  <c r="H362" i="1"/>
  <c r="H361" i="1"/>
  <c r="H360" i="1"/>
  <c r="H358" i="1"/>
  <c r="H357" i="1"/>
  <c r="H356" i="1"/>
  <c r="H355" i="1"/>
  <c r="H354" i="1"/>
  <c r="H353" i="1"/>
  <c r="H352" i="1"/>
  <c r="H351" i="1"/>
  <c r="H350" i="1"/>
  <c r="H349" i="1"/>
  <c r="H348" i="1"/>
  <c r="F345" i="1"/>
  <c r="P2" i="13" s="1"/>
  <c r="E345" i="1"/>
  <c r="H344" i="1"/>
  <c r="H343" i="1"/>
  <c r="H342" i="1"/>
  <c r="H341" i="1"/>
  <c r="H320" i="1"/>
  <c r="N2" i="13"/>
  <c r="H303" i="1"/>
  <c r="H302" i="1"/>
  <c r="H301" i="1"/>
  <c r="H300" i="1"/>
  <c r="H286" i="1"/>
  <c r="F280" i="1"/>
  <c r="E280" i="1"/>
  <c r="H279" i="1"/>
  <c r="H278" i="1"/>
  <c r="H277" i="1"/>
  <c r="H276" i="1"/>
  <c r="H275" i="1"/>
  <c r="F273" i="1"/>
  <c r="M2" i="13" s="1"/>
  <c r="M14" i="13" s="1"/>
  <c r="E273" i="1"/>
  <c r="H272" i="1"/>
  <c r="H271" i="1"/>
  <c r="H270" i="1"/>
  <c r="H269" i="1"/>
  <c r="H268" i="1"/>
  <c r="H267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F217" i="1"/>
  <c r="K2" i="13" s="1"/>
  <c r="E217" i="1"/>
  <c r="H216" i="1"/>
  <c r="H215" i="1"/>
  <c r="H214" i="1"/>
  <c r="H213" i="1"/>
  <c r="H212" i="1"/>
  <c r="H211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F180" i="1"/>
  <c r="F10" i="1" s="1"/>
  <c r="H179" i="1"/>
  <c r="H178" i="1"/>
  <c r="H177" i="1"/>
  <c r="H176" i="1"/>
  <c r="H174" i="1"/>
  <c r="H173" i="1"/>
  <c r="H172" i="1"/>
  <c r="H171" i="1"/>
  <c r="H170" i="1"/>
  <c r="H169" i="1"/>
  <c r="H168" i="1"/>
  <c r="H167" i="1"/>
  <c r="H166" i="1"/>
  <c r="H165" i="1"/>
  <c r="F162" i="1"/>
  <c r="E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9" i="1" s="1"/>
  <c r="H145" i="1"/>
  <c r="C2" i="13"/>
  <c r="C14" i="13" s="1"/>
  <c r="H90" i="1"/>
  <c r="H89" i="1"/>
  <c r="H85" i="1"/>
  <c r="F82" i="1"/>
  <c r="E82" i="1"/>
  <c r="E93" i="1" s="1"/>
  <c r="H81" i="1"/>
  <c r="H80" i="1"/>
  <c r="H79" i="1"/>
  <c r="H78" i="1"/>
  <c r="H77" i="1"/>
  <c r="H76" i="1"/>
  <c r="H75" i="1"/>
  <c r="H74" i="1"/>
  <c r="E2" i="13"/>
  <c r="E14" i="13" s="1"/>
  <c r="H57" i="1"/>
  <c r="H49" i="1"/>
  <c r="H48" i="1"/>
  <c r="H47" i="1"/>
  <c r="H46" i="1"/>
  <c r="H45" i="1"/>
  <c r="H44" i="1"/>
  <c r="H43" i="1"/>
  <c r="B31" i="13" l="1"/>
  <c r="D26" i="13"/>
  <c r="H53" i="1"/>
  <c r="E381" i="1"/>
  <c r="H381" i="2"/>
  <c r="H12" i="2" s="1"/>
  <c r="E12" i="1"/>
  <c r="C31" i="13"/>
  <c r="H91" i="1"/>
  <c r="H71" i="1"/>
  <c r="H82" i="1"/>
  <c r="D2" i="13"/>
  <c r="D14" i="13" s="1"/>
  <c r="B422" i="1"/>
  <c r="F93" i="1"/>
  <c r="H72" i="1"/>
  <c r="H8" i="1"/>
  <c r="H14" i="13" s="1"/>
  <c r="H182" i="3"/>
  <c r="H10" i="3"/>
  <c r="H182" i="12"/>
  <c r="N14" i="13"/>
  <c r="P14" i="13"/>
  <c r="G14" i="13"/>
  <c r="H182" i="10"/>
  <c r="H182" i="11"/>
  <c r="H182" i="7"/>
  <c r="H182" i="2"/>
  <c r="H182" i="8"/>
  <c r="H182" i="4"/>
  <c r="H182" i="9"/>
  <c r="H182" i="5"/>
  <c r="H182" i="6"/>
  <c r="E182" i="1"/>
  <c r="I2" i="13"/>
  <c r="I14" i="13" s="1"/>
  <c r="F182" i="1"/>
  <c r="H162" i="1"/>
  <c r="R2" i="13"/>
  <c r="R14" i="13" s="1"/>
  <c r="F12" i="1"/>
  <c r="H304" i="1"/>
  <c r="H281" i="10"/>
  <c r="H13" i="10" s="1"/>
  <c r="H281" i="12"/>
  <c r="H13" i="12" s="1"/>
  <c r="E281" i="1"/>
  <c r="E13" i="1" s="1"/>
  <c r="F281" i="1"/>
  <c r="F13" i="1" s="1"/>
  <c r="F11" i="1"/>
  <c r="F2" i="13"/>
  <c r="F14" i="13" s="1"/>
  <c r="H141" i="1"/>
  <c r="H11" i="1" s="1"/>
  <c r="H364" i="1"/>
  <c r="H273" i="1"/>
  <c r="H345" i="1"/>
  <c r="H379" i="1"/>
  <c r="H388" i="1"/>
  <c r="H15" i="1" s="1"/>
  <c r="H402" i="1"/>
  <c r="H14" i="1" s="1"/>
  <c r="H180" i="1"/>
  <c r="H217" i="1"/>
  <c r="H280" i="1"/>
  <c r="D19" i="13" l="1"/>
  <c r="D31" i="13" s="1"/>
  <c r="H93" i="1"/>
  <c r="H381" i="1"/>
  <c r="H12" i="1" s="1"/>
  <c r="H182" i="1"/>
  <c r="H10" i="1"/>
  <c r="G15" i="13"/>
  <c r="H281" i="1"/>
  <c r="H13" i="1" s="1"/>
  <c r="H7" i="1" l="1"/>
  <c r="H31" i="1" s="1"/>
  <c r="O31" i="13" l="1"/>
  <c r="V2" i="13"/>
  <c r="H36" i="2"/>
  <c r="E7" i="1"/>
  <c r="E31" i="1" s="1"/>
  <c r="B2" i="13"/>
  <c r="F7" i="1"/>
  <c r="K3" i="13"/>
  <c r="F281" i="2"/>
  <c r="F13" i="2" s="1"/>
  <c r="B3" i="13"/>
  <c r="F94" i="2"/>
  <c r="F7" i="2" s="1"/>
  <c r="E281" i="2"/>
  <c r="E13" i="2" s="1"/>
  <c r="H94" i="2"/>
  <c r="H7" i="2" s="1"/>
  <c r="H281" i="2"/>
  <c r="H13" i="2" s="1"/>
  <c r="X2" i="13" l="1"/>
  <c r="AC34" i="13"/>
  <c r="H31" i="2"/>
  <c r="V3" i="13" s="1"/>
  <c r="E94" i="2"/>
  <c r="E7" i="2" s="1"/>
  <c r="E31" i="2" s="1"/>
  <c r="H94" i="3"/>
  <c r="H7" i="3" s="1"/>
  <c r="H281" i="3"/>
  <c r="H13" i="3" s="1"/>
  <c r="O32" i="13" l="1"/>
  <c r="H36" i="3"/>
  <c r="X3" i="13" l="1"/>
  <c r="AC35" i="13"/>
  <c r="H31" i="3"/>
  <c r="V4" i="13" s="1"/>
  <c r="K4" i="13"/>
  <c r="F281" i="3"/>
  <c r="F13" i="3" s="1"/>
  <c r="E281" i="3"/>
  <c r="E13" i="3" s="1"/>
  <c r="B4" i="13"/>
  <c r="F94" i="3"/>
  <c r="F7" i="3" s="1"/>
  <c r="E94" i="3"/>
  <c r="E7" i="3" s="1"/>
  <c r="H281" i="4"/>
  <c r="H13" i="4" s="1"/>
  <c r="E281" i="4"/>
  <c r="E13" i="4" s="1"/>
  <c r="F281" i="4"/>
  <c r="F13" i="4" s="1"/>
  <c r="K5" i="13"/>
  <c r="E94" i="4"/>
  <c r="E7" i="4" s="1"/>
  <c r="E31" i="4" s="1"/>
  <c r="B5" i="13"/>
  <c r="F94" i="4"/>
  <c r="F7" i="4" s="1"/>
  <c r="H94" i="4"/>
  <c r="H7" i="4" s="1"/>
  <c r="X4" i="13" l="1"/>
  <c r="AC36" i="13"/>
  <c r="H36" i="4"/>
  <c r="O33" i="13"/>
  <c r="E31" i="3"/>
  <c r="H31" i="4"/>
  <c r="O34" i="13" l="1"/>
  <c r="V5" i="13"/>
  <c r="H36" i="5"/>
  <c r="H281" i="5"/>
  <c r="H13" i="5" s="1"/>
  <c r="F281" i="5"/>
  <c r="F13" i="5" s="1"/>
  <c r="K6" i="13"/>
  <c r="E281" i="5"/>
  <c r="E13" i="5" s="1"/>
  <c r="E94" i="5"/>
  <c r="E7" i="5" s="1"/>
  <c r="F94" i="5"/>
  <c r="F7" i="5" s="1"/>
  <c r="B6" i="13"/>
  <c r="H94" i="5"/>
  <c r="H7" i="5" s="1"/>
  <c r="X5" i="13" l="1"/>
  <c r="AC37" i="13"/>
  <c r="E31" i="5"/>
  <c r="H31" i="5"/>
  <c r="H52" i="6"/>
  <c r="H53" i="6" s="1"/>
  <c r="H94" i="6" s="1"/>
  <c r="H7" i="6" s="1"/>
  <c r="B7" i="13"/>
  <c r="F94" i="6"/>
  <c r="F7" i="6" s="1"/>
  <c r="E94" i="6"/>
  <c r="E7" i="6" s="1"/>
  <c r="O35" i="13" l="1"/>
  <c r="V6" i="13"/>
  <c r="H36" i="6"/>
  <c r="X6" i="13" l="1"/>
  <c r="AC38" i="13"/>
  <c r="E281" i="6"/>
  <c r="E13" i="6" s="1"/>
  <c r="E31" i="6" s="1"/>
  <c r="F281" i="6"/>
  <c r="F13" i="6" s="1"/>
  <c r="K7" i="13"/>
  <c r="H281" i="6"/>
  <c r="H13" i="6" s="1"/>
  <c r="H31" i="6" s="1"/>
  <c r="E281" i="7"/>
  <c r="E13" i="7" s="1"/>
  <c r="F281" i="7"/>
  <c r="F13" i="7" s="1"/>
  <c r="K8" i="13"/>
  <c r="H281" i="7"/>
  <c r="H13" i="7" s="1"/>
  <c r="E94" i="7"/>
  <c r="E7" i="7" s="1"/>
  <c r="F94" i="7"/>
  <c r="F7" i="7" s="1"/>
  <c r="B8" i="13"/>
  <c r="H94" i="7"/>
  <c r="H7" i="7" s="1"/>
  <c r="O36" i="13" l="1"/>
  <c r="V7" i="13"/>
  <c r="E31" i="7"/>
  <c r="H36" i="7"/>
  <c r="X7" i="13" l="1"/>
  <c r="AC39" i="13"/>
  <c r="H31" i="7"/>
  <c r="E281" i="8"/>
  <c r="E13" i="8" s="1"/>
  <c r="F281" i="8"/>
  <c r="F13" i="8" s="1"/>
  <c r="K9" i="13"/>
  <c r="H281" i="8"/>
  <c r="H13" i="8" s="1"/>
  <c r="E94" i="8"/>
  <c r="E7" i="8" s="1"/>
  <c r="E31" i="8" s="1"/>
  <c r="F94" i="8"/>
  <c r="F7" i="8" s="1"/>
  <c r="B9" i="13"/>
  <c r="H94" i="8"/>
  <c r="H7" i="8" s="1"/>
  <c r="O37" i="13" l="1"/>
  <c r="V8" i="13"/>
  <c r="H31" i="8"/>
  <c r="H36" i="8"/>
  <c r="E94" i="9"/>
  <c r="E7" i="9" s="1"/>
  <c r="B10" i="13"/>
  <c r="F94" i="9"/>
  <c r="F7" i="9" s="1"/>
  <c r="H94" i="9"/>
  <c r="H7" i="9" s="1"/>
  <c r="O38" i="13" l="1"/>
  <c r="V9" i="13"/>
  <c r="X8" i="13"/>
  <c r="AC40" i="13"/>
  <c r="H36" i="9"/>
  <c r="X9" i="13" l="1"/>
  <c r="AC41" i="13"/>
  <c r="F281" i="9"/>
  <c r="F13" i="9" s="1"/>
  <c r="K10" i="13"/>
  <c r="E281" i="9"/>
  <c r="E13" i="9" s="1"/>
  <c r="E31" i="9" s="1"/>
  <c r="H281" i="9"/>
  <c r="H13" i="9" s="1"/>
  <c r="H31" i="9" s="1"/>
  <c r="E281" i="10"/>
  <c r="E13" i="10" s="1"/>
  <c r="F281" i="10"/>
  <c r="F13" i="10" s="1"/>
  <c r="K11" i="13"/>
  <c r="E94" i="10"/>
  <c r="E7" i="10" s="1"/>
  <c r="F94" i="10"/>
  <c r="F7" i="10" s="1"/>
  <c r="B11" i="13"/>
  <c r="H94" i="10"/>
  <c r="H7" i="10" s="1"/>
  <c r="O39" i="13" l="1"/>
  <c r="V10" i="13"/>
  <c r="E31" i="10"/>
  <c r="H31" i="10"/>
  <c r="H36" i="10"/>
  <c r="E94" i="11"/>
  <c r="E7" i="11" s="1"/>
  <c r="F94" i="11"/>
  <c r="F7" i="11" s="1"/>
  <c r="B12" i="13"/>
  <c r="H94" i="11"/>
  <c r="H7" i="11" s="1"/>
  <c r="O40" i="13" l="1"/>
  <c r="V11" i="13"/>
  <c r="X10" i="13"/>
  <c r="AC42" i="13"/>
  <c r="H36" i="11"/>
  <c r="X11" i="13" l="1"/>
  <c r="AC43" i="13"/>
  <c r="E281" i="11"/>
  <c r="E13" i="11" s="1"/>
  <c r="E31" i="11" s="1"/>
  <c r="F281" i="11"/>
  <c r="F13" i="11" s="1"/>
  <c r="K12" i="13"/>
  <c r="H281" i="11"/>
  <c r="H13" i="11" s="1"/>
  <c r="H31" i="11" s="1"/>
  <c r="E94" i="12"/>
  <c r="E7" i="12" s="1"/>
  <c r="E31" i="12" s="1"/>
  <c r="B13" i="13"/>
  <c r="B14" i="13" s="1"/>
  <c r="F94" i="12"/>
  <c r="F7" i="12" s="1"/>
  <c r="H94" i="12"/>
  <c r="H7" i="12" s="1"/>
  <c r="H31" i="12" s="1"/>
  <c r="E281" i="12"/>
  <c r="F281" i="12"/>
  <c r="K13" i="13"/>
  <c r="O42" i="13" l="1"/>
  <c r="V13" i="13"/>
  <c r="O41" i="13"/>
  <c r="V12" i="13"/>
  <c r="K14" i="13"/>
  <c r="H36" i="12"/>
  <c r="X13" i="13" l="1"/>
  <c r="AC45" i="13"/>
  <c r="X12" i="13"/>
  <c r="X14" i="13" s="1"/>
  <c r="AC44" i="13"/>
  <c r="V14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<sst xmlns="http://schemas.openxmlformats.org/spreadsheetml/2006/main" count="2748" uniqueCount="192">
  <si>
    <t>PERIODE</t>
  </si>
  <si>
    <t>REGLEMENT</t>
  </si>
  <si>
    <t>TOTAL PU</t>
  </si>
  <si>
    <t>TOTAL PP</t>
  </si>
  <si>
    <t>TOTAL CREDIT</t>
  </si>
  <si>
    <t>RECURRENT MMA/CARDIF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</si>
  <si>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</si>
  <si>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</si>
  <si>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</si>
  <si>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</si>
  <si>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</si>
  <si>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</si>
  <si>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</si>
  <si>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</si>
  <si>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</si>
  <si>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</si>
  <si>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</si>
  <si>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</si>
  <si>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</si>
  <si>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</si>
  <si>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</si>
  <si>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</si>
  <si>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</si>
  <si>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</si>
  <si>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</si>
  <si>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</si>
  <si>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</si>
  <si>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</si>
  <si>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</si>
  <si>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</si>
  <si>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</si>
  <si>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</si>
  <si>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</si>
  <si>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</si>
  <si>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</si>
  <si>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</si>
  <si>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</si>
  <si>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</si>
  <si>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</si>
  <si>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</si>
  <si>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</si>
  <si>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</si>
  <si>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</si>
  <si>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</si>
  <si>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</si>
  <si>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</si>
  <si>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</si>
  <si>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</si>
  <si>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</si>
  <si>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</si>
  <si>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</si>
  <si>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ARBITRAGES</t>
  </si>
  <si>
    <t>TOTAL ARBITRAGES</t>
  </si>
  <si>
    <t>NOM FONDS A PROMESSE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</si>
  <si>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</si>
  <si>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</si>
  <si>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</si>
  <si>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</si>
  <si>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</si>
  <si>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</si>
  <si>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</si>
  <si>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</si>
  <si>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</si>
  <si>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</si>
  <si>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</si>
  <si>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</si>
  <si>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</si>
  <si>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</si>
  <si>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</si>
  <si>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</si>
  <si>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</si>
  <si>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</si>
  <si>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</si>
  <si>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</si>
  <si>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</si>
  <si>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</si>
  <si>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</si>
  <si>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</si>
  <si>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</si>
  <si>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</si>
  <si>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</si>
  <si>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</si>
  <si>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</si>
  <si>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</si>
  <si>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</si>
  <si>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</si>
  <si>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EUROS</t>
  </si>
  <si>
    <t>MOIS</t>
  </si>
  <si>
    <t>FEVRIER</t>
  </si>
  <si>
    <t>AOÛT</t>
  </si>
  <si>
    <t>TOTAL UNIM</t>
  </si>
  <si>
    <t>FONDS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</si>
  <si>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</si>
  <si>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</si>
  <si>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</si>
  <si>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</si>
  <si>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</si>
  <si>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</si>
  <si>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TRANSFERTS</t>
  </si>
  <si>
    <t>PP Epargne retraite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</si>
  <si>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</si>
  <si>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</si>
  <si>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</si>
  <si>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</si>
  <si>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</si>
  <si>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</si>
  <si>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PP EPARGNE RETRAITE</t>
  </si>
  <si>
    <t>REPRISE SANTE SWISS DIRIGTEANT/ENTREPRISE</t>
  </si>
  <si>
    <t>TOTAL SANTE DIRIGEANT/ENTREPRISE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</si>
  <si>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</si>
  <si>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</si>
  <si>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</si>
  <si>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</si>
  <si>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</si>
  <si>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</si>
  <si>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</si>
  <si>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</si>
  <si>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</si>
  <si>
    <t>PP SWISS MADELIN</t>
  </si>
  <si>
    <t>PP CARDIF MADELIN</t>
  </si>
  <si>
    <t>EUROS / UC / FONDS / TRANSFERTS</t>
  </si>
  <si>
    <t>EUROS / UC / FONDS</t>
  </si>
  <si>
    <t>TOTAL TRANSFERTS MMA</t>
  </si>
  <si>
    <t>TOTAL TRANSFERTS SWISS</t>
  </si>
  <si>
    <t>TOTAL TRANSFERTS CARDIF</t>
  </si>
  <si>
    <t>TOTAL EUROS MMA</t>
  </si>
  <si>
    <t>TOTAL UC MMA</t>
  </si>
  <si>
    <t>TOTAL FONDS MMA</t>
  </si>
  <si>
    <t>TOTAL EUROS SWISS</t>
  </si>
  <si>
    <t>TOTAL UC SWISS</t>
  </si>
  <si>
    <t>TOTAL FONDS SWISS</t>
  </si>
  <si>
    <t>TOTAL EUROS AGEAS</t>
  </si>
  <si>
    <t>TOTAL UC AGEAS</t>
  </si>
  <si>
    <t>TOTAL FONDS AGEAS</t>
  </si>
  <si>
    <t>TOTAL EUROS CARDIF</t>
  </si>
  <si>
    <t>TOTAL UC CARDIF</t>
  </si>
  <si>
    <t>TOTAL FONDS CARDIF</t>
  </si>
  <si>
    <t>,</t>
  </si>
  <si>
    <t>ASTIER</t>
  </si>
  <si>
    <t>CORNIER</t>
  </si>
  <si>
    <t>DESBROSSES</t>
  </si>
  <si>
    <t>DESSELLES</t>
  </si>
  <si>
    <t>NICOT</t>
  </si>
  <si>
    <t>PEREIRA</t>
  </si>
  <si>
    <t>PIERA</t>
  </si>
  <si>
    <t>PORRAS</t>
  </si>
  <si>
    <t>SERIN</t>
  </si>
  <si>
    <t>SOURBE</t>
  </si>
  <si>
    <t>NAUZIERE</t>
  </si>
  <si>
    <t>TOURNOIS</t>
  </si>
  <si>
    <t>SEUL</t>
  </si>
  <si>
    <t>GOUSSE</t>
  </si>
  <si>
    <t>RECURRENT SANTE/PREV</t>
  </si>
  <si>
    <t>PBC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</si>
  <si>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</si>
  <si>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</si>
  <si>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</si>
  <si>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</si>
  <si>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</si>
  <si>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</si>
  <si>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</si>
  <si>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</si>
  <si>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</si>
  <si>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</si>
  <si>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</si>
  <si>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</si>
  <si>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01/12/19 au 31/12/19</t>
  </si>
  <si>
    <t>01/01/19 au 31/01/19</t>
  </si>
  <si>
    <t>01/02/19 au 28/02/19</t>
  </si>
  <si>
    <t>01/03/19 au 31/03/19</t>
  </si>
  <si>
    <t>01/04/19 au 30/04/19</t>
  </si>
  <si>
    <t>01/05/19 au 31/05/19</t>
  </si>
  <si>
    <t>01/06/19 au 30/06/19</t>
  </si>
  <si>
    <t>01/07/19 au 31/07/19</t>
  </si>
  <si>
    <t>01/08/19 au 31/08/19</t>
  </si>
  <si>
    <t>01/09/19 au 30/09/19</t>
  </si>
  <si>
    <t>01/10/19 au 31/10/19</t>
  </si>
  <si>
    <t>01/10/19 au 30/12/19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</si>
  <si>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</si>
  <si>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</si>
  <si>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</si>
  <si>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</si>
  <si>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</si>
  <si>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</si>
  <si>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</si>
  <si>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</si>
  <si>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</si>
  <si>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</si>
  <si>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</si>
  <si>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</si>
  <si>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EURO</t>
  </si>
  <si>
    <t>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</si>
</sst>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  <numFmt numFmtId="167" formatCode="#,##0\ &quot;€&quot;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6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rgb="FF000000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8">
    <xf numFmtId="0" fontId="0" fillId="0" borderId="0" xfId="0"/>
    <xf numFmtId="0" fontId="5" fillId="2" borderId="11" xfId="0" applyFont="1" applyFill="1" applyBorder="1" applyAlignment="1" applyProtection="1">
      <alignment horizontal="center"/>
      <protection locked="0"/>
    </xf>
    <xf numFmtId="0" fontId="6" fillId="2" borderId="12" xfId="0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Alignment="1" applyProtection="1">
      <alignment horizontal="center"/>
      <protection locked="0"/>
    </xf>
    <xf numFmtId="43" fontId="2" fillId="2" borderId="13" xfId="1" applyFont="1" applyFill="1" applyBorder="1" applyAlignment="1" applyProtection="1">
      <alignment horizontal="center"/>
      <protection locked="0"/>
    </xf>
    <xf numFmtId="10" fontId="2" fillId="2" borderId="13" xfId="0" applyNumberFormat="1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43" fontId="2" fillId="2" borderId="16" xfId="1" applyFont="1" applyFill="1" applyBorder="1" applyAlignment="1" applyProtection="1">
      <alignment horizontal="center"/>
      <protection locked="0"/>
    </xf>
    <xf numFmtId="10" fontId="2" fillId="2" borderId="16" xfId="0" applyNumberFormat="1" applyFont="1" applyFill="1" applyBorder="1" applyProtection="1">
      <protection locked="0"/>
    </xf>
    <xf numFmtId="10" fontId="2" fillId="2" borderId="24" xfId="0" applyNumberFormat="1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43" fontId="2" fillId="2" borderId="24" xfId="1" applyFont="1" applyFill="1" applyBorder="1" applyAlignment="1" applyProtection="1">
      <alignment horizontal="center"/>
      <protection locked="0"/>
    </xf>
    <xf numFmtId="2" fontId="2" fillId="2" borderId="13" xfId="0" applyNumberFormat="1" applyFont="1" applyFill="1" applyBorder="1" applyAlignment="1" applyProtection="1">
      <alignment horizontal="center" vertical="center"/>
      <protection locked="0"/>
    </xf>
    <xf numFmtId="10" fontId="2" fillId="2" borderId="13" xfId="0" applyNumberFormat="1" applyFont="1" applyFill="1" applyBorder="1" applyAlignment="1" applyProtection="1">
      <alignment horizontal="center" vertical="center"/>
      <protection locked="0"/>
    </xf>
    <xf numFmtId="10" fontId="2" fillId="2" borderId="13" xfId="0" applyNumberFormat="1" applyFont="1" applyFill="1" applyBorder="1" applyAlignment="1" applyProtection="1">
      <alignment horizontal="center"/>
      <protection locked="0"/>
    </xf>
    <xf numFmtId="2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/>
      <protection locked="0"/>
    </xf>
    <xf numFmtId="2" fontId="2" fillId="2" borderId="24" xfId="0" applyNumberFormat="1" applyFont="1" applyFill="1" applyBorder="1" applyAlignment="1" applyProtection="1">
      <alignment horizontal="center" vertical="center"/>
      <protection locked="0"/>
    </xf>
    <xf numFmtId="10" fontId="2" fillId="2" borderId="24" xfId="0" applyNumberFormat="1" applyFont="1" applyFill="1" applyBorder="1" applyAlignment="1" applyProtection="1">
      <alignment horizontal="center" vertical="center"/>
      <protection locked="0"/>
    </xf>
    <xf numFmtId="10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3" xfId="0" applyFont="1" applyFill="1" applyBorder="1" applyAlignment="1" applyProtection="1">
      <alignment horizontal="center"/>
      <protection locked="0"/>
    </xf>
    <xf numFmtId="0" fontId="6" fillId="2" borderId="16" xfId="0" applyFont="1" applyFill="1" applyBorder="1" applyProtection="1">
      <protection locked="0"/>
    </xf>
    <xf numFmtId="43" fontId="0" fillId="0" borderId="0" xfId="1" applyFont="1"/>
    <xf numFmtId="10" fontId="2" fillId="2" borderId="16" xfId="0" applyNumberFormat="1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/>
      <protection locked="0"/>
    </xf>
    <xf numFmtId="10" fontId="2" fillId="2" borderId="22" xfId="0" applyNumberFormat="1" applyFont="1" applyFill="1" applyBorder="1" applyAlignment="1" applyProtection="1">
      <alignment horizontal="center" vertical="center"/>
      <protection locked="0"/>
    </xf>
    <xf numFmtId="10" fontId="2" fillId="2" borderId="31" xfId="0" applyNumberFormat="1" applyFont="1" applyFill="1" applyBorder="1" applyAlignment="1" applyProtection="1">
      <alignment horizontal="center" vertical="center"/>
      <protection locked="0"/>
    </xf>
    <xf numFmtId="10" fontId="2" fillId="2" borderId="33" xfId="0" applyNumberFormat="1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Protection="1">
      <protection locked="0"/>
    </xf>
    <xf numFmtId="43" fontId="2" fillId="2" borderId="0" xfId="1" applyFont="1" applyFill="1" applyBorder="1" applyAlignment="1" applyProtection="1">
      <alignment horizontal="center"/>
      <protection locked="0"/>
    </xf>
    <xf numFmtId="2" fontId="2" fillId="2" borderId="0" xfId="0" applyNumberFormat="1" applyFont="1" applyFill="1" applyBorder="1" applyAlignment="1" applyProtection="1">
      <alignment horizontal="center"/>
      <protection locked="0"/>
    </xf>
    <xf numFmtId="10" fontId="2" fillId="2" borderId="0" xfId="0" applyNumberFormat="1" applyFont="1" applyFill="1" applyBorder="1" applyProtection="1">
      <protection locked="0"/>
    </xf>
    <xf numFmtId="0" fontId="2" fillId="2" borderId="22" xfId="0" applyFont="1" applyFill="1" applyBorder="1" applyProtection="1">
      <protection locked="0"/>
    </xf>
    <xf numFmtId="0" fontId="2" fillId="2" borderId="36" xfId="0" applyFont="1" applyFill="1" applyBorder="1" applyAlignment="1" applyProtection="1">
      <alignment horizontal="center" vertical="center"/>
      <protection locked="0"/>
    </xf>
    <xf numFmtId="0" fontId="2" fillId="2" borderId="38" xfId="0" applyFont="1" applyFill="1" applyBorder="1" applyAlignment="1" applyProtection="1">
      <alignment horizontal="center" vertical="center"/>
      <protection locked="0"/>
    </xf>
    <xf numFmtId="164" fontId="6" fillId="2" borderId="13" xfId="0" applyNumberFormat="1" applyFont="1" applyFill="1" applyBorder="1" applyProtection="1">
      <protection locked="0"/>
    </xf>
    <xf numFmtId="164" fontId="6" fillId="2" borderId="16" xfId="0" applyNumberFormat="1" applyFont="1" applyFill="1" applyBorder="1" applyProtection="1">
      <protection locked="0"/>
    </xf>
    <xf numFmtId="164" fontId="5" fillId="2" borderId="0" xfId="0" applyNumberFormat="1" applyFont="1" applyFill="1" applyBorder="1" applyAlignment="1" applyProtection="1">
      <alignment horizontal="center" vertical="center"/>
    </xf>
    <xf numFmtId="0" fontId="30" fillId="0" borderId="0" xfId="0" applyFont="1"/>
    <xf numFmtId="0" fontId="6" fillId="2" borderId="13" xfId="1" applyNumberFormat="1" applyFont="1" applyFill="1" applyBorder="1" applyAlignment="1" applyProtection="1">
      <alignment horizontal="center"/>
      <protection locked="0"/>
    </xf>
    <xf numFmtId="164" fontId="6" fillId="2" borderId="14" xfId="0" applyNumberFormat="1" applyFont="1" applyFill="1" applyBorder="1" applyAlignment="1" applyProtection="1">
      <alignment horizontal="center"/>
      <protection locked="0"/>
    </xf>
    <xf numFmtId="0" fontId="6" fillId="2" borderId="16" xfId="1" applyNumberFormat="1" applyFont="1" applyFill="1" applyBorder="1" applyAlignment="1" applyProtection="1">
      <alignment horizontal="center"/>
      <protection locked="0"/>
    </xf>
    <xf numFmtId="164" fontId="6" fillId="2" borderId="17" xfId="0" applyNumberFormat="1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2" fontId="5" fillId="2" borderId="0" xfId="1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Border="1" applyAlignment="1" applyProtection="1">
      <alignment horizontal="center" vertical="center"/>
      <protection locked="0"/>
    </xf>
    <xf numFmtId="10" fontId="5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10" fontId="25" fillId="2" borderId="0" xfId="0" applyNumberFormat="1" applyFont="1" applyFill="1" applyBorder="1" applyAlignment="1" applyProtection="1">
      <alignment horizontal="center" vertical="center"/>
      <protection locked="0"/>
    </xf>
    <xf numFmtId="164" fontId="27" fillId="2" borderId="0" xfId="0" applyNumberFormat="1" applyFont="1" applyFill="1" applyBorder="1" applyAlignment="1" applyProtection="1">
      <alignment horizontal="center" vertical="center"/>
    </xf>
    <xf numFmtId="164" fontId="2" fillId="2" borderId="24" xfId="0" applyNumberFormat="1" applyFont="1" applyFill="1" applyBorder="1" applyAlignment="1" applyProtection="1">
      <alignment horizontal="center" vertical="center"/>
    </xf>
    <xf numFmtId="164" fontId="2" fillId="2" borderId="13" xfId="0" applyNumberFormat="1" applyFont="1" applyFill="1" applyBorder="1" applyAlignment="1" applyProtection="1">
      <alignment horizontal="center" vertical="center"/>
    </xf>
    <xf numFmtId="164" fontId="2" fillId="2" borderId="16" xfId="0" applyNumberFormat="1" applyFont="1" applyFill="1" applyBorder="1" applyAlignment="1" applyProtection="1">
      <alignment horizontal="center" vertical="center"/>
    </xf>
    <xf numFmtId="164" fontId="2" fillId="2" borderId="23" xfId="0" applyNumberFormat="1" applyFont="1" applyFill="1" applyBorder="1" applyAlignment="1" applyProtection="1">
      <alignment horizontal="center" vertical="center"/>
    </xf>
    <xf numFmtId="164" fontId="2" fillId="2" borderId="32" xfId="0" applyNumberFormat="1" applyFont="1" applyFill="1" applyBorder="1" applyAlignment="1" applyProtection="1">
      <alignment horizontal="center" vertical="center"/>
    </xf>
    <xf numFmtId="164" fontId="2" fillId="2" borderId="34" xfId="0" applyNumberFormat="1" applyFont="1" applyFill="1" applyBorder="1" applyAlignment="1" applyProtection="1">
      <alignment horizontal="center" vertical="center"/>
    </xf>
    <xf numFmtId="164" fontId="2" fillId="2" borderId="39" xfId="0" applyNumberFormat="1" applyFont="1" applyFill="1" applyBorder="1" applyAlignment="1" applyProtection="1">
      <alignment horizontal="center" vertical="center"/>
    </xf>
    <xf numFmtId="164" fontId="2" fillId="2" borderId="24" xfId="0" applyNumberFormat="1" applyFont="1" applyFill="1" applyBorder="1" applyAlignment="1" applyProtection="1">
      <alignment horizontal="center"/>
    </xf>
    <xf numFmtId="164" fontId="2" fillId="2" borderId="13" xfId="0" applyNumberFormat="1" applyFont="1" applyFill="1" applyBorder="1" applyAlignment="1" applyProtection="1">
      <alignment horizontal="center"/>
    </xf>
    <xf numFmtId="164" fontId="2" fillId="2" borderId="16" xfId="0" applyNumberFormat="1" applyFont="1" applyFill="1" applyBorder="1" applyAlignment="1" applyProtection="1">
      <alignment horizontal="center"/>
    </xf>
    <xf numFmtId="164" fontId="2" fillId="2" borderId="12" xfId="0" applyNumberFormat="1" applyFont="1" applyFill="1" applyBorder="1" applyAlignment="1" applyProtection="1">
      <alignment horizontal="center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164" fontId="2" fillId="2" borderId="24" xfId="0" applyNumberFormat="1" applyFont="1" applyFill="1" applyBorder="1" applyAlignment="1" applyProtection="1">
      <alignment horizontal="center"/>
      <protection locked="0"/>
    </xf>
    <xf numFmtId="20" fontId="3" fillId="4" borderId="10" xfId="0" applyNumberFormat="1" applyFont="1" applyFill="1" applyBorder="1" applyAlignment="1">
      <alignment horizontal="center"/>
    </xf>
    <xf numFmtId="20" fontId="3" fillId="3" borderId="10" xfId="0" applyNumberFormat="1" applyFont="1" applyFill="1" applyBorder="1" applyAlignment="1">
      <alignment horizontal="center"/>
    </xf>
    <xf numFmtId="20" fontId="3" fillId="3" borderId="9" xfId="0" applyNumberFormat="1" applyFont="1" applyFill="1" applyBorder="1" applyAlignment="1">
      <alignment horizontal="center"/>
    </xf>
    <xf numFmtId="20" fontId="28" fillId="3" borderId="20" xfId="0" applyNumberFormat="1" applyFont="1" applyFill="1" applyBorder="1"/>
    <xf numFmtId="20" fontId="3" fillId="3" borderId="18" xfId="0" applyNumberFormat="1" applyFont="1" applyFill="1" applyBorder="1" applyAlignment="1">
      <alignment horizontal="center"/>
    </xf>
    <xf numFmtId="20" fontId="5" fillId="4" borderId="35" xfId="0" applyNumberFormat="1" applyFont="1" applyFill="1" applyBorder="1" applyAlignment="1">
      <alignment horizontal="left"/>
    </xf>
    <xf numFmtId="20" fontId="5" fillId="4" borderId="37" xfId="0" applyNumberFormat="1" applyFont="1" applyFill="1" applyBorder="1" applyAlignment="1">
      <alignment horizontal="left"/>
    </xf>
    <xf numFmtId="20" fontId="12" fillId="0" borderId="9" xfId="1" applyNumberFormat="1" applyFont="1" applyBorder="1" applyAlignment="1">
      <alignment horizontal="center"/>
    </xf>
    <xf numFmtId="20" fontId="0" fillId="0" borderId="0" xfId="0" applyNumberFormat="1"/>
    <xf numFmtId="20" fontId="15" fillId="0" borderId="9" xfId="0" applyNumberFormat="1" applyFont="1" applyBorder="1" applyAlignment="1">
      <alignment horizontal="center" vertical="center"/>
    </xf>
    <xf numFmtId="20" fontId="28" fillId="2" borderId="26" xfId="0" applyNumberFormat="1" applyFont="1" applyFill="1" applyBorder="1" applyAlignment="1">
      <alignment horizontal="center"/>
    </xf>
    <xf numFmtId="20" fontId="28" fillId="2" borderId="25" xfId="0" applyNumberFormat="1" applyFont="1" applyFill="1" applyBorder="1" applyAlignment="1">
      <alignment horizontal="center"/>
    </xf>
    <xf numFmtId="20" fontId="28" fillId="2" borderId="27" xfId="0" applyNumberFormat="1" applyFont="1" applyFill="1" applyBorder="1" applyAlignment="1">
      <alignment horizontal="center"/>
    </xf>
    <xf numFmtId="20" fontId="28" fillId="2" borderId="29" xfId="0" applyNumberFormat="1" applyFont="1" applyFill="1" applyBorder="1" applyAlignment="1">
      <alignment horizontal="left"/>
    </xf>
    <xf numFmtId="167" fontId="16" fillId="2" borderId="41" xfId="0" applyNumberFormat="1" applyFont="1" applyFill="1" applyBorder="1" applyAlignment="1">
      <alignment horizontal="center"/>
    </xf>
    <xf numFmtId="167" fontId="16" fillId="2" borderId="24" xfId="0" applyNumberFormat="1" applyFont="1" applyFill="1" applyBorder="1" applyAlignment="1">
      <alignment horizontal="center"/>
    </xf>
    <xf numFmtId="167" fontId="16" fillId="2" borderId="63" xfId="0" applyNumberFormat="1" applyFont="1" applyFill="1" applyBorder="1" applyAlignment="1">
      <alignment horizontal="center"/>
    </xf>
    <xf numFmtId="20" fontId="28" fillId="2" borderId="32" xfId="0" applyNumberFormat="1" applyFont="1" applyFill="1" applyBorder="1" applyAlignment="1">
      <alignment horizontal="left"/>
    </xf>
    <xf numFmtId="20" fontId="28" fillId="2" borderId="34" xfId="0" applyNumberFormat="1" applyFont="1" applyFill="1" applyBorder="1" applyAlignment="1">
      <alignment horizontal="left"/>
    </xf>
    <xf numFmtId="20" fontId="28" fillId="2" borderId="9" xfId="0" applyNumberFormat="1" applyFont="1" applyFill="1" applyBorder="1" applyAlignment="1">
      <alignment horizontal="left"/>
    </xf>
    <xf numFmtId="167" fontId="28" fillId="0" borderId="28" xfId="0" applyNumberFormat="1" applyFont="1" applyBorder="1" applyAlignment="1">
      <alignment horizontal="center"/>
    </xf>
    <xf numFmtId="167" fontId="28" fillId="0" borderId="25" xfId="0" applyNumberFormat="1" applyFont="1" applyBorder="1" applyAlignment="1">
      <alignment horizontal="center"/>
    </xf>
    <xf numFmtId="167" fontId="28" fillId="0" borderId="27" xfId="0" applyNumberFormat="1" applyFont="1" applyBorder="1" applyAlignment="1">
      <alignment horizontal="center"/>
    </xf>
    <xf numFmtId="167" fontId="11" fillId="3" borderId="29" xfId="0" applyNumberFormat="1" applyFont="1" applyFill="1" applyBorder="1" applyAlignment="1">
      <alignment horizontal="center" vertical="center"/>
    </xf>
    <xf numFmtId="167" fontId="2" fillId="3" borderId="29" xfId="0" applyNumberFormat="1" applyFont="1" applyFill="1" applyBorder="1" applyAlignment="1">
      <alignment horizontal="center" vertical="center"/>
    </xf>
    <xf numFmtId="167" fontId="2" fillId="3" borderId="45" xfId="0" applyNumberFormat="1" applyFont="1" applyFill="1" applyBorder="1" applyAlignment="1">
      <alignment horizontal="center" vertical="center"/>
    </xf>
    <xf numFmtId="167" fontId="2" fillId="3" borderId="44" xfId="0" applyNumberFormat="1" applyFont="1" applyFill="1" applyBorder="1" applyAlignment="1">
      <alignment horizontal="center" vertical="center"/>
    </xf>
    <xf numFmtId="167" fontId="2" fillId="3" borderId="35" xfId="0" applyNumberFormat="1" applyFont="1" applyFill="1" applyBorder="1" applyAlignment="1">
      <alignment horizontal="center" vertical="center"/>
    </xf>
    <xf numFmtId="167" fontId="2" fillId="3" borderId="43" xfId="0" applyNumberFormat="1" applyFont="1" applyFill="1" applyBorder="1" applyAlignment="1">
      <alignment horizontal="center" vertical="center"/>
    </xf>
    <xf numFmtId="167" fontId="2" fillId="3" borderId="55" xfId="0" applyNumberFormat="1" applyFont="1" applyFill="1" applyBorder="1" applyAlignment="1">
      <alignment horizontal="center" vertical="center"/>
    </xf>
    <xf numFmtId="167" fontId="2" fillId="3" borderId="32" xfId="0" applyNumberFormat="1" applyFon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horizontal="center" vertical="center"/>
    </xf>
    <xf numFmtId="167" fontId="2" fillId="3" borderId="31" xfId="0" applyNumberFormat="1" applyFont="1" applyFill="1" applyBorder="1" applyAlignment="1">
      <alignment horizontal="center" vertical="center"/>
    </xf>
    <xf numFmtId="167" fontId="2" fillId="3" borderId="37" xfId="0" applyNumberFormat="1" applyFont="1" applyFill="1" applyBorder="1" applyAlignment="1">
      <alignment horizontal="center" vertical="center"/>
    </xf>
    <xf numFmtId="167" fontId="2" fillId="3" borderId="40" xfId="0" applyNumberFormat="1" applyFont="1" applyFill="1" applyBorder="1" applyAlignment="1">
      <alignment horizontal="center" vertical="center"/>
    </xf>
    <xf numFmtId="167" fontId="2" fillId="3" borderId="56" xfId="0" applyNumberFormat="1" applyFont="1" applyFill="1" applyBorder="1" applyAlignment="1">
      <alignment horizontal="center" vertical="center"/>
    </xf>
    <xf numFmtId="167" fontId="2" fillId="3" borderId="54" xfId="0" applyNumberFormat="1" applyFont="1" applyFill="1" applyBorder="1" applyAlignment="1">
      <alignment horizontal="center" vertical="center"/>
    </xf>
    <xf numFmtId="167" fontId="13" fillId="0" borderId="20" xfId="1" applyNumberFormat="1" applyFont="1" applyBorder="1" applyAlignment="1">
      <alignment horizontal="center"/>
    </xf>
    <xf numFmtId="167" fontId="13" fillId="0" borderId="9" xfId="1" applyNumberFormat="1" applyFont="1" applyBorder="1" applyAlignment="1">
      <alignment horizontal="center"/>
    </xf>
    <xf numFmtId="167" fontId="13" fillId="0" borderId="21" xfId="1" applyNumberFormat="1" applyFont="1" applyBorder="1" applyAlignment="1">
      <alignment horizontal="center"/>
    </xf>
    <xf numFmtId="167" fontId="13" fillId="0" borderId="18" xfId="1" applyNumberFormat="1" applyFont="1" applyBorder="1" applyAlignment="1">
      <alignment horizontal="center"/>
    </xf>
    <xf numFmtId="167" fontId="13" fillId="0" borderId="2" xfId="1" applyNumberFormat="1" applyFont="1" applyBorder="1" applyAlignment="1">
      <alignment horizontal="center"/>
    </xf>
    <xf numFmtId="167" fontId="13" fillId="0" borderId="10" xfId="1" applyNumberFormat="1" applyFont="1" applyBorder="1" applyAlignment="1">
      <alignment horizontal="center"/>
    </xf>
    <xf numFmtId="167" fontId="13" fillId="0" borderId="19" xfId="1" applyNumberFormat="1" applyFont="1" applyBorder="1" applyAlignment="1">
      <alignment horizontal="center"/>
    </xf>
    <xf numFmtId="167" fontId="0" fillId="0" borderId="0" xfId="0" applyNumberFormat="1"/>
    <xf numFmtId="167" fontId="14" fillId="0" borderId="10" xfId="0" applyNumberFormat="1" applyFont="1" applyBorder="1"/>
    <xf numFmtId="164" fontId="2" fillId="2" borderId="40" xfId="0" applyNumberFormat="1" applyFont="1" applyFill="1" applyBorder="1" applyAlignment="1" applyProtection="1">
      <alignment horizontal="center" vertical="center"/>
    </xf>
    <xf numFmtId="0" fontId="2" fillId="2" borderId="37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5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43" fontId="2" fillId="2" borderId="20" xfId="1" applyFont="1" applyFill="1" applyBorder="1" applyAlignment="1" applyProtection="1">
      <alignment horizontal="center"/>
      <protection locked="0"/>
    </xf>
    <xf numFmtId="10" fontId="2" fillId="2" borderId="20" xfId="0" applyNumberFormat="1" applyFont="1" applyFill="1" applyBorder="1" applyProtection="1">
      <protection locked="0"/>
    </xf>
    <xf numFmtId="2" fontId="2" fillId="2" borderId="21" xfId="0" applyNumberFormat="1" applyFont="1" applyFill="1" applyBorder="1" applyAlignment="1" applyProtection="1">
      <alignment horizont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</xf>
    <xf numFmtId="2" fontId="2" fillId="2" borderId="62" xfId="0" applyNumberFormat="1" applyFont="1" applyFill="1" applyBorder="1" applyAlignment="1" applyProtection="1">
      <alignment horizontal="center" vertical="center"/>
      <protection locked="0"/>
    </xf>
    <xf numFmtId="0" fontId="2" fillId="2" borderId="64" xfId="0" applyFont="1" applyFill="1" applyBorder="1" applyAlignment="1" applyProtection="1">
      <alignment horizontal="center"/>
      <protection locked="0"/>
    </xf>
    <xf numFmtId="2" fontId="2" fillId="2" borderId="64" xfId="0" applyNumberFormat="1" applyFont="1" applyFill="1" applyBorder="1" applyAlignment="1" applyProtection="1">
      <alignment horizontal="center" vertical="center"/>
      <protection locked="0"/>
    </xf>
    <xf numFmtId="10" fontId="2" fillId="2" borderId="62" xfId="0" applyNumberFormat="1" applyFont="1" applyFill="1" applyBorder="1" applyProtection="1">
      <protection locked="0"/>
    </xf>
    <xf numFmtId="164" fontId="2" fillId="2" borderId="43" xfId="0" applyNumberFormat="1" applyFont="1" applyFill="1" applyBorder="1" applyAlignment="1" applyProtection="1">
      <alignment horizontal="center" vertical="center"/>
    </xf>
    <xf numFmtId="10" fontId="2" fillId="2" borderId="64" xfId="0" applyNumberFormat="1" applyFont="1" applyFill="1" applyBorder="1" applyProtection="1">
      <protection locked="0"/>
    </xf>
    <xf numFmtId="164" fontId="2" fillId="2" borderId="8" xfId="0" applyNumberFormat="1" applyFont="1" applyFill="1" applyBorder="1" applyAlignment="1" applyProtection="1">
      <alignment horizontal="center" vertical="center"/>
    </xf>
    <xf numFmtId="164" fontId="2" fillId="2" borderId="41" xfId="0" applyNumberFormat="1" applyFont="1" applyFill="1" applyBorder="1" applyAlignment="1" applyProtection="1">
      <alignment horizontal="center" vertical="center"/>
    </xf>
    <xf numFmtId="164" fontId="2" fillId="2" borderId="12" xfId="0" applyNumberFormat="1" applyFont="1" applyFill="1" applyBorder="1" applyAlignment="1" applyProtection="1">
      <alignment horizontal="center" vertical="center"/>
    </xf>
    <xf numFmtId="164" fontId="2" fillId="2" borderId="57" xfId="0" applyNumberFormat="1" applyFont="1" applyFill="1" applyBorder="1" applyAlignment="1" applyProtection="1">
      <alignment horizontal="center" vertical="center"/>
    </xf>
    <xf numFmtId="164" fontId="2" fillId="2" borderId="49" xfId="0" applyNumberFormat="1" applyFont="1" applyFill="1" applyBorder="1" applyAlignment="1" applyProtection="1">
      <alignment horizontal="center" vertical="center"/>
    </xf>
    <xf numFmtId="0" fontId="19" fillId="2" borderId="22" xfId="0" applyFont="1" applyFill="1" applyBorder="1" applyAlignment="1" applyProtection="1">
      <alignment horizontal="center" vertical="center"/>
      <protection locked="0"/>
    </xf>
    <xf numFmtId="0" fontId="19" fillId="2" borderId="31" xfId="0" applyFont="1" applyFill="1" applyBorder="1" applyAlignment="1" applyProtection="1">
      <alignment horizontal="center" vertical="center"/>
      <protection locked="0"/>
    </xf>
    <xf numFmtId="0" fontId="19" fillId="2" borderId="33" xfId="0" applyFont="1" applyFill="1" applyBorder="1" applyAlignment="1" applyProtection="1">
      <alignment horizontal="center" vertical="center"/>
      <protection locked="0"/>
    </xf>
    <xf numFmtId="0" fontId="2" fillId="2" borderId="58" xfId="0" applyFont="1" applyFill="1" applyBorder="1" applyAlignment="1" applyProtection="1">
      <alignment horizontal="center" vertical="center"/>
      <protection locked="0"/>
    </xf>
    <xf numFmtId="10" fontId="2" fillId="2" borderId="44" xfId="0" applyNumberFormat="1" applyFont="1" applyFill="1" applyBorder="1" applyAlignment="1" applyProtection="1">
      <alignment horizontal="center" vertical="center"/>
      <protection locked="0"/>
    </xf>
    <xf numFmtId="164" fontId="2" fillId="2" borderId="59" xfId="0" applyNumberFormat="1" applyFont="1" applyFill="1" applyBorder="1" applyAlignment="1" applyProtection="1">
      <alignment horizontal="center" vertical="center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164" fontId="2" fillId="2" borderId="14" xfId="0" applyNumberFormat="1" applyFont="1" applyFill="1" applyBorder="1" applyAlignment="1" applyProtection="1">
      <alignment horizontal="center" vertical="center"/>
    </xf>
    <xf numFmtId="0" fontId="2" fillId="2" borderId="60" xfId="0" applyFont="1" applyFill="1" applyBorder="1" applyAlignment="1" applyProtection="1">
      <alignment horizontal="center" vertical="center"/>
      <protection locked="0"/>
    </xf>
    <xf numFmtId="10" fontId="2" fillId="2" borderId="46" xfId="0" applyNumberFormat="1" applyFont="1" applyFill="1" applyBorder="1" applyAlignment="1" applyProtection="1">
      <alignment horizontal="center" vertical="center"/>
      <protection locked="0"/>
    </xf>
    <xf numFmtId="164" fontId="2" fillId="2" borderId="61" xfId="0" applyNumberFormat="1" applyFont="1" applyFill="1" applyBorder="1" applyAlignment="1" applyProtection="1">
      <alignment horizontal="center" vertical="center"/>
    </xf>
    <xf numFmtId="167" fontId="2" fillId="3" borderId="34" xfId="0" applyNumberFormat="1" applyFont="1" applyFill="1" applyBorder="1" applyAlignment="1">
      <alignment horizontal="center" vertical="center"/>
    </xf>
    <xf numFmtId="20" fontId="0" fillId="0" borderId="0" xfId="0" applyNumberFormat="1" applyFont="1"/>
    <xf numFmtId="164" fontId="35" fillId="2" borderId="0" xfId="0" applyNumberFormat="1" applyFont="1" applyFill="1" applyBorder="1" applyAlignment="1" applyProtection="1">
      <alignment vertical="center"/>
    </xf>
    <xf numFmtId="164" fontId="7" fillId="0" borderId="19" xfId="0" applyNumberFormat="1" applyFont="1" applyFill="1" applyBorder="1" applyAlignment="1" applyProtection="1">
      <alignment vertical="center"/>
    </xf>
    <xf numFmtId="0" fontId="0" fillId="0" borderId="0" xfId="0" applyProtection="1">
      <protection locked="0" hidden="1"/>
    </xf>
    <xf numFmtId="167" fontId="0" fillId="0" borderId="0" xfId="0" applyNumberFormat="1" applyProtection="1">
      <protection locked="0" hidden="1"/>
    </xf>
    <xf numFmtId="167" fontId="2" fillId="3" borderId="38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2" fillId="2" borderId="62" xfId="0" applyFont="1" applyFill="1" applyBorder="1" applyAlignment="1" applyProtection="1">
      <alignment horizont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165" fontId="3" fillId="2" borderId="9" xfId="1" applyNumberFormat="1" applyFont="1" applyFill="1" applyBorder="1" applyAlignment="1" applyProtection="1">
      <alignment horizontal="center"/>
    </xf>
    <xf numFmtId="164" fontId="3" fillId="2" borderId="9" xfId="1" applyNumberFormat="1" applyFont="1" applyFill="1" applyBorder="1" applyAlignment="1" applyProtection="1">
      <alignment horizontal="center"/>
    </xf>
    <xf numFmtId="165" fontId="2" fillId="2" borderId="9" xfId="1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43" fontId="2" fillId="2" borderId="2" xfId="1" applyFont="1" applyFill="1" applyBorder="1" applyAlignment="1" applyProtection="1">
      <alignment horizontal="center"/>
      <protection locked="0"/>
    </xf>
    <xf numFmtId="10" fontId="2" fillId="2" borderId="2" xfId="0" applyNumberFormat="1" applyFont="1" applyFill="1" applyBorder="1" applyProtection="1">
      <protection locked="0"/>
    </xf>
    <xf numFmtId="2" fontId="2" fillId="2" borderId="3" xfId="0" applyNumberFormat="1" applyFont="1" applyFill="1" applyBorder="1" applyAlignment="1" applyProtection="1">
      <alignment horizontal="center"/>
      <protection locked="0"/>
    </xf>
    <xf numFmtId="0" fontId="34" fillId="2" borderId="0" xfId="0" applyFont="1" applyFill="1"/>
    <xf numFmtId="0" fontId="17" fillId="2" borderId="0" xfId="0" applyFont="1" applyFill="1"/>
    <xf numFmtId="0" fontId="0" fillId="2" borderId="0" xfId="0" applyFill="1"/>
    <xf numFmtId="0" fontId="3" fillId="2" borderId="4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43" fontId="4" fillId="2" borderId="0" xfId="1" applyFont="1" applyFill="1" applyBorder="1" applyAlignment="1" applyProtection="1">
      <alignment horizontal="center"/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Protection="1">
      <protection locked="0"/>
    </xf>
    <xf numFmtId="14" fontId="24" fillId="2" borderId="0" xfId="0" applyNumberFormat="1" applyFont="1" applyFill="1" applyBorder="1" applyAlignment="1" applyProtection="1">
      <alignment horizontal="center"/>
      <protection locked="0"/>
    </xf>
    <xf numFmtId="14" fontId="3" fillId="2" borderId="0" xfId="0" applyNumberFormat="1" applyFon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43" fontId="2" fillId="2" borderId="7" xfId="1" applyFont="1" applyFill="1" applyBorder="1" applyAlignment="1" applyProtection="1">
      <alignment horizontal="center"/>
      <protection locked="0"/>
    </xf>
    <xf numFmtId="10" fontId="2" fillId="2" borderId="7" xfId="0" applyNumberFormat="1" applyFont="1" applyFill="1" applyBorder="1" applyProtection="1">
      <protection locked="0"/>
    </xf>
    <xf numFmtId="2" fontId="2" fillId="2" borderId="8" xfId="0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0" fontId="2" fillId="2" borderId="9" xfId="0" applyNumberFormat="1" applyFont="1" applyFill="1" applyBorder="1" applyAlignment="1" applyProtection="1">
      <alignment horizontal="center"/>
    </xf>
    <xf numFmtId="164" fontId="2" fillId="2" borderId="9" xfId="0" applyNumberFormat="1" applyFont="1" applyFill="1" applyBorder="1" applyAlignment="1" applyProtection="1">
      <alignment horizontal="center"/>
    </xf>
    <xf numFmtId="164" fontId="6" fillId="2" borderId="9" xfId="0" applyNumberFormat="1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2" fillId="2" borderId="9" xfId="1" applyNumberFormat="1" applyFont="1" applyFill="1" applyBorder="1" applyAlignment="1" applyProtection="1">
      <alignment horizontal="center"/>
    </xf>
    <xf numFmtId="164" fontId="2" fillId="2" borderId="9" xfId="1" applyNumberFormat="1" applyFont="1" applyFill="1" applyBorder="1" applyAlignment="1" applyProtection="1">
      <alignment horizontal="center"/>
    </xf>
    <xf numFmtId="164" fontId="6" fillId="2" borderId="9" xfId="1" applyNumberFormat="1" applyFont="1" applyFill="1" applyBorder="1" applyAlignment="1" applyProtection="1">
      <alignment horizontal="center"/>
    </xf>
    <xf numFmtId="3" fontId="5" fillId="2" borderId="12" xfId="0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</xf>
    <xf numFmtId="164" fontId="6" fillId="2" borderId="9" xfId="0" applyNumberFormat="1" applyFont="1" applyFill="1" applyBorder="1" applyProtection="1"/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center" vertical="center"/>
      <protection locked="0"/>
    </xf>
    <xf numFmtId="164" fontId="20" fillId="2" borderId="0" xfId="0" applyNumberFormat="1" applyFont="1" applyFill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 vertical="center" shrinkToFit="1"/>
      <protection locked="0"/>
    </xf>
    <xf numFmtId="10" fontId="16" fillId="2" borderId="0" xfId="0" applyNumberFormat="1" applyFont="1" applyFill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vertical="center" shrinkToFit="1"/>
      <protection locked="0"/>
    </xf>
    <xf numFmtId="0" fontId="5" fillId="2" borderId="26" xfId="0" applyFont="1" applyFill="1" applyBorder="1" applyAlignment="1" applyProtection="1">
      <alignment horizontal="center"/>
      <protection locked="0"/>
    </xf>
    <xf numFmtId="0" fontId="5" fillId="2" borderId="28" xfId="0" applyFont="1" applyFill="1" applyBorder="1" applyAlignment="1" applyProtection="1">
      <alignment horizontal="center"/>
      <protection locked="0"/>
    </xf>
    <xf numFmtId="10" fontId="5" fillId="2" borderId="25" xfId="0" applyNumberFormat="1" applyFont="1" applyFill="1" applyBorder="1" applyAlignment="1" applyProtection="1">
      <alignment horizontal="center"/>
    </xf>
    <xf numFmtId="0" fontId="5" fillId="2" borderId="25" xfId="0" applyFont="1" applyFill="1" applyBorder="1" applyAlignment="1" applyProtection="1">
      <alignment horizontal="center"/>
    </xf>
    <xf numFmtId="165" fontId="5" fillId="2" borderId="25" xfId="1" applyNumberFormat="1" applyFont="1" applyFill="1" applyBorder="1" applyAlignment="1" applyProtection="1">
      <alignment horizontal="center"/>
    </xf>
    <xf numFmtId="165" fontId="5" fillId="2" borderId="25" xfId="1" applyNumberFormat="1" applyFont="1" applyFill="1" applyBorder="1" applyAlignment="1" applyProtection="1">
      <alignment horizontal="center"/>
      <protection locked="0"/>
    </xf>
    <xf numFmtId="164" fontId="5" fillId="2" borderId="27" xfId="1" applyNumberFormat="1" applyFont="1" applyFill="1" applyBorder="1" applyAlignment="1" applyProtection="1">
      <alignment horizontal="center"/>
    </xf>
    <xf numFmtId="0" fontId="5" fillId="2" borderId="52" xfId="0" applyFont="1" applyFill="1" applyBorder="1" applyAlignment="1" applyProtection="1">
      <alignment horizontal="center"/>
      <protection locked="0"/>
    </xf>
    <xf numFmtId="10" fontId="5" fillId="2" borderId="0" xfId="0" applyNumberFormat="1" applyFont="1" applyFill="1" applyBorder="1" applyAlignment="1" applyProtection="1">
      <alignment horizontal="center"/>
      <protection locked="0"/>
    </xf>
    <xf numFmtId="0" fontId="5" fillId="2" borderId="30" xfId="0" applyFont="1" applyFill="1" applyBorder="1" applyAlignment="1" applyProtection="1">
      <alignment horizontal="center"/>
      <protection locked="0"/>
    </xf>
    <xf numFmtId="165" fontId="5" fillId="2" borderId="30" xfId="1" applyNumberFormat="1" applyFont="1" applyFill="1" applyBorder="1" applyAlignment="1" applyProtection="1">
      <alignment horizontal="center"/>
      <protection locked="0"/>
    </xf>
    <xf numFmtId="164" fontId="5" fillId="2" borderId="51" xfId="1" applyNumberFormat="1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  <protection locked="0"/>
    </xf>
    <xf numFmtId="0" fontId="6" fillId="2" borderId="25" xfId="0" applyFont="1" applyFill="1" applyBorder="1" applyAlignment="1" applyProtection="1">
      <alignment horizontal="center"/>
      <protection locked="0"/>
    </xf>
    <xf numFmtId="43" fontId="6" fillId="2" borderId="25" xfId="1" applyFont="1" applyFill="1" applyBorder="1" applyAlignment="1" applyProtection="1">
      <alignment horizontal="center"/>
      <protection locked="0"/>
    </xf>
    <xf numFmtId="164" fontId="5" fillId="2" borderId="25" xfId="1" applyNumberFormat="1" applyFont="1" applyFill="1" applyBorder="1" applyAlignment="1" applyProtection="1">
      <alignment horizontal="center" vertical="center"/>
    </xf>
    <xf numFmtId="10" fontId="6" fillId="2" borderId="28" xfId="0" applyNumberFormat="1" applyFont="1" applyFill="1" applyBorder="1" applyAlignment="1" applyProtection="1">
      <alignment horizontal="center"/>
      <protection locked="0"/>
    </xf>
    <xf numFmtId="165" fontId="6" fillId="2" borderId="25" xfId="1" applyNumberFormat="1" applyFont="1" applyFill="1" applyBorder="1" applyAlignment="1" applyProtection="1">
      <alignment horizontal="center"/>
      <protection locked="0"/>
    </xf>
    <xf numFmtId="164" fontId="5" fillId="2" borderId="53" xfId="1" applyNumberFormat="1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/>
      <protection locked="0"/>
    </xf>
    <xf numFmtId="2" fontId="5" fillId="2" borderId="25" xfId="0" applyNumberFormat="1" applyFont="1" applyFill="1" applyBorder="1" applyAlignment="1" applyProtection="1">
      <alignment horizontal="center"/>
    </xf>
    <xf numFmtId="10" fontId="5" fillId="2" borderId="25" xfId="0" applyNumberFormat="1" applyFont="1" applyFill="1" applyBorder="1" applyProtection="1">
      <protection locked="0"/>
    </xf>
    <xf numFmtId="164" fontId="5" fillId="2" borderId="27" xfId="0" applyNumberFormat="1" applyFont="1" applyFill="1" applyBorder="1" applyAlignment="1" applyProtection="1">
      <alignment horizontal="center"/>
    </xf>
    <xf numFmtId="0" fontId="5" fillId="2" borderId="20" xfId="0" applyFont="1" applyFill="1" applyBorder="1" applyAlignment="1" applyProtection="1">
      <alignment horizontal="center"/>
      <protection locked="0"/>
    </xf>
    <xf numFmtId="10" fontId="5" fillId="2" borderId="20" xfId="0" applyNumberFormat="1" applyFont="1" applyFill="1" applyBorder="1" applyAlignment="1" applyProtection="1">
      <alignment horizontal="center"/>
      <protection locked="0"/>
    </xf>
    <xf numFmtId="2" fontId="5" fillId="2" borderId="2" xfId="0" applyNumberFormat="1" applyFont="1" applyFill="1" applyBorder="1" applyAlignment="1" applyProtection="1">
      <alignment horizontal="center"/>
      <protection locked="0"/>
    </xf>
    <xf numFmtId="10" fontId="5" fillId="2" borderId="2" xfId="0" applyNumberFormat="1" applyFont="1" applyFill="1" applyBorder="1" applyProtection="1">
      <protection locked="0"/>
    </xf>
    <xf numFmtId="164" fontId="5" fillId="2" borderId="3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10" fontId="5" fillId="2" borderId="9" xfId="0" applyNumberFormat="1" applyFont="1" applyFill="1" applyBorder="1" applyProtection="1">
      <protection locked="0"/>
    </xf>
    <xf numFmtId="10" fontId="5" fillId="2" borderId="9" xfId="0" applyNumberFormat="1" applyFont="1" applyFill="1" applyBorder="1" applyAlignment="1" applyProtection="1">
      <alignment horizontal="center"/>
      <protection locked="0"/>
    </xf>
    <xf numFmtId="2" fontId="5" fillId="2" borderId="19" xfId="0" applyNumberFormat="1" applyFont="1" applyFill="1" applyBorder="1" applyAlignment="1" applyProtection="1">
      <alignment horizontal="center"/>
    </xf>
    <xf numFmtId="164" fontId="5" fillId="2" borderId="19" xfId="0" applyNumberFormat="1" applyFont="1" applyFill="1" applyBorder="1" applyAlignment="1" applyProtection="1">
      <alignment horizontal="center"/>
    </xf>
    <xf numFmtId="2" fontId="5" fillId="2" borderId="19" xfId="0" applyNumberFormat="1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43" fontId="6" fillId="2" borderId="24" xfId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43" fontId="6" fillId="2" borderId="13" xfId="1" applyFont="1" applyFill="1" applyBorder="1" applyAlignment="1" applyProtection="1">
      <alignment horizontal="center" vertical="center"/>
      <protection locked="0"/>
    </xf>
    <xf numFmtId="0" fontId="6" fillId="2" borderId="31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Protection="1"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165" fontId="5" fillId="2" borderId="9" xfId="1" applyNumberFormat="1" applyFont="1" applyFill="1" applyBorder="1" applyAlignment="1" applyProtection="1">
      <alignment horizontal="center"/>
    </xf>
    <xf numFmtId="0" fontId="23" fillId="2" borderId="0" xfId="0" applyFont="1" applyFill="1"/>
    <xf numFmtId="0" fontId="5" fillId="2" borderId="1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7" fontId="3" fillId="2" borderId="9" xfId="1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10" fontId="6" fillId="2" borderId="24" xfId="0" applyNumberFormat="1" applyFont="1" applyFill="1" applyBorder="1" applyAlignment="1" applyProtection="1">
      <alignment horizontal="center" vertical="center"/>
      <protection locked="0"/>
    </xf>
    <xf numFmtId="2" fontId="6" fillId="2" borderId="13" xfId="0" applyNumberFormat="1" applyFont="1" applyFill="1" applyBorder="1" applyAlignment="1" applyProtection="1">
      <alignment horizontal="center" vertical="center"/>
      <protection locked="0"/>
    </xf>
    <xf numFmtId="10" fontId="6" fillId="2" borderId="13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Protection="1">
      <protection locked="0"/>
    </xf>
    <xf numFmtId="2" fontId="5" fillId="2" borderId="19" xfId="0" applyNumberFormat="1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10" fontId="2" fillId="2" borderId="24" xfId="0" applyNumberFormat="1" applyFont="1" applyFill="1" applyBorder="1" applyAlignment="1" applyProtection="1">
      <alignment horizontal="center"/>
      <protection locked="0"/>
    </xf>
    <xf numFmtId="166" fontId="2" fillId="2" borderId="24" xfId="0" applyNumberFormat="1" applyFont="1" applyFill="1" applyBorder="1" applyAlignment="1" applyProtection="1">
      <alignment horizontal="center"/>
      <protection locked="0"/>
    </xf>
    <xf numFmtId="166" fontId="2" fillId="2" borderId="13" xfId="0" applyNumberFormat="1" applyFont="1" applyFill="1" applyBorder="1" applyAlignment="1" applyProtection="1">
      <alignment horizont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164" fontId="5" fillId="2" borderId="16" xfId="0" applyNumberFormat="1" applyFont="1" applyFill="1" applyBorder="1" applyAlignment="1" applyProtection="1">
      <alignment horizontal="center"/>
    </xf>
    <xf numFmtId="164" fontId="3" fillId="2" borderId="16" xfId="0" applyNumberFormat="1" applyFont="1" applyFill="1" applyBorder="1" applyAlignment="1" applyProtection="1">
      <alignment horizontal="center"/>
    </xf>
    <xf numFmtId="0" fontId="5" fillId="2" borderId="16" xfId="0" applyFont="1" applyFill="1" applyBorder="1" applyAlignment="1" applyProtection="1">
      <alignment horizontal="center"/>
      <protection locked="0"/>
    </xf>
    <xf numFmtId="0" fontId="6" fillId="2" borderId="22" xfId="0" applyFont="1" applyFill="1" applyBorder="1" applyAlignment="1" applyProtection="1">
      <alignment horizontal="center"/>
      <protection locked="0"/>
    </xf>
    <xf numFmtId="10" fontId="6" fillId="2" borderId="41" xfId="0" applyNumberFormat="1" applyFont="1" applyFill="1" applyBorder="1" applyAlignment="1" applyProtection="1">
      <alignment horizontal="center" vertical="center"/>
      <protection locked="0"/>
    </xf>
    <xf numFmtId="10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Protection="1">
      <protection locked="0"/>
    </xf>
    <xf numFmtId="2" fontId="5" fillId="2" borderId="20" xfId="0" applyNumberFormat="1" applyFont="1" applyFill="1" applyBorder="1" applyAlignment="1" applyProtection="1">
      <alignment horizontal="center" vertical="center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164" fontId="5" fillId="2" borderId="21" xfId="0" applyNumberFormat="1" applyFont="1" applyFill="1" applyBorder="1" applyAlignment="1" applyProtection="1">
      <alignment horizontal="center" vertical="center"/>
    </xf>
    <xf numFmtId="0" fontId="6" fillId="2" borderId="35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10" fontId="2" fillId="2" borderId="9" xfId="0" applyNumberFormat="1" applyFont="1" applyFill="1" applyBorder="1" applyProtection="1"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Protection="1">
      <protection locked="0"/>
    </xf>
    <xf numFmtId="2" fontId="10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42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1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2" fontId="6" fillId="2" borderId="24" xfId="0" applyNumberFormat="1" applyFont="1" applyFill="1" applyBorder="1" applyAlignment="1" applyProtection="1">
      <alignment horizontal="center" vertical="center"/>
      <protection locked="0"/>
    </xf>
    <xf numFmtId="2" fontId="6" fillId="2" borderId="30" xfId="0" applyNumberFormat="1" applyFont="1" applyFill="1" applyBorder="1" applyAlignment="1" applyProtection="1">
      <alignment horizontal="center" vertical="center"/>
      <protection locked="0"/>
    </xf>
    <xf numFmtId="10" fontId="6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2" fontId="6" fillId="2" borderId="16" xfId="0" applyNumberFormat="1" applyFont="1" applyFill="1" applyBorder="1" applyAlignment="1" applyProtection="1">
      <alignment horizontal="center" vertical="center"/>
      <protection locked="0"/>
    </xf>
    <xf numFmtId="10" fontId="6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30" xfId="0" applyNumberFormat="1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2" fontId="3" fillId="2" borderId="16" xfId="0" applyNumberFormat="1" applyFont="1" applyFill="1" applyBorder="1" applyAlignment="1" applyProtection="1">
      <alignment horizontal="center" vertical="center"/>
    </xf>
    <xf numFmtId="164" fontId="5" fillId="2" borderId="30" xfId="0" applyNumberFormat="1" applyFont="1" applyFill="1" applyBorder="1" applyAlignment="1" applyProtection="1">
      <alignment horizontal="center" vertical="center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/>
      <protection locked="0"/>
    </xf>
    <xf numFmtId="0" fontId="0" fillId="2" borderId="31" xfId="0" applyFill="1" applyBorder="1" applyProtection="1">
      <protection locked="0"/>
    </xf>
    <xf numFmtId="2" fontId="5" fillId="2" borderId="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2" borderId="50" xfId="0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2" fontId="5" fillId="2" borderId="42" xfId="0" applyNumberFormat="1" applyFont="1" applyFill="1" applyBorder="1" applyAlignment="1" applyProtection="1">
      <alignment horizontal="center" vertical="center"/>
    </xf>
    <xf numFmtId="164" fontId="3" fillId="2" borderId="42" xfId="0" applyNumberFormat="1" applyFont="1" applyFill="1" applyBorder="1" applyAlignment="1" applyProtection="1">
      <alignment horizontal="center" vertical="center"/>
    </xf>
    <xf numFmtId="2" fontId="3" fillId="2" borderId="42" xfId="0" applyNumberFormat="1" applyFont="1" applyFill="1" applyBorder="1" applyAlignment="1" applyProtection="1">
      <alignment horizontal="center" vertical="center"/>
      <protection locked="0"/>
    </xf>
    <xf numFmtId="2" fontId="2" fillId="2" borderId="9" xfId="0" applyNumberFormat="1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Protection="1">
      <protection locked="0"/>
    </xf>
    <xf numFmtId="2" fontId="10" fillId="6" borderId="9" xfId="0" applyNumberFormat="1" applyFont="1" applyFill="1" applyBorder="1" applyAlignment="1" applyProtection="1">
      <alignment horizontal="center" vertical="center"/>
    </xf>
    <xf numFmtId="164" fontId="3" fillId="6" borderId="9" xfId="0" applyNumberFormat="1" applyFont="1" applyFill="1" applyBorder="1" applyAlignment="1" applyProtection="1">
      <alignment horizontal="center" vertical="center"/>
    </xf>
    <xf numFmtId="2" fontId="3" fillId="6" borderId="9" xfId="0" applyNumberFormat="1" applyFont="1" applyFill="1" applyBorder="1" applyAlignment="1" applyProtection="1">
      <alignment horizontal="center" vertical="center"/>
      <protection locked="0"/>
    </xf>
    <xf numFmtId="2" fontId="5" fillId="2" borderId="21" xfId="0" applyNumberFormat="1" applyFont="1" applyFill="1" applyBorder="1" applyAlignment="1" applyProtection="1">
      <alignment horizontal="center" vertical="center"/>
    </xf>
    <xf numFmtId="2" fontId="6" fillId="2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29" xfId="0" applyFont="1" applyFill="1" applyBorder="1"/>
    <xf numFmtId="164" fontId="16" fillId="2" borderId="29" xfId="0" applyNumberFormat="1" applyFont="1" applyFill="1" applyBorder="1"/>
    <xf numFmtId="0" fontId="16" fillId="2" borderId="32" xfId="0" applyFont="1" applyFill="1" applyBorder="1"/>
    <xf numFmtId="164" fontId="16" fillId="2" borderId="32" xfId="0" applyNumberFormat="1" applyFont="1" applyFill="1" applyBorder="1"/>
    <xf numFmtId="0" fontId="16" fillId="2" borderId="54" xfId="0" applyFont="1" applyFill="1" applyBorder="1"/>
    <xf numFmtId="164" fontId="16" fillId="2" borderId="54" xfId="0" applyNumberFormat="1" applyFont="1" applyFill="1" applyBorder="1"/>
    <xf numFmtId="0" fontId="16" fillId="2" borderId="0" xfId="0" applyFont="1" applyFill="1"/>
    <xf numFmtId="0" fontId="36" fillId="2" borderId="10" xfId="0" applyFont="1" applyFill="1" applyBorder="1" applyAlignment="1" applyProtection="1">
      <alignment horizontal="center"/>
      <protection hidden="1"/>
    </xf>
    <xf numFmtId="0" fontId="17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34" fillId="2" borderId="0" xfId="0" applyFont="1" applyFill="1" applyProtection="1"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164" fontId="2" fillId="2" borderId="41" xfId="0" applyNumberFormat="1" applyFont="1" applyFill="1" applyBorder="1" applyAlignment="1" applyProtection="1">
      <alignment horizontal="center"/>
    </xf>
    <xf numFmtId="164" fontId="2" fillId="2" borderId="9" xfId="0" applyNumberFormat="1" applyFont="1" applyFill="1" applyBorder="1" applyAlignment="1" applyProtection="1">
      <alignment horizontal="center" shrinkToFit="1"/>
    </xf>
    <xf numFmtId="164" fontId="2" fillId="2" borderId="9" xfId="1" applyNumberFormat="1" applyFont="1" applyFill="1" applyBorder="1" applyAlignment="1" applyProtection="1">
      <alignment horizontal="center" shrinkToFit="1"/>
    </xf>
    <xf numFmtId="164" fontId="6" fillId="2" borderId="13" xfId="0" applyNumberFormat="1" applyFont="1" applyFill="1" applyBorder="1" applyAlignment="1" applyProtection="1">
      <alignment horizontal="center" shrinkToFit="1"/>
      <protection locked="0"/>
    </xf>
    <xf numFmtId="164" fontId="6" fillId="2" borderId="16" xfId="0" applyNumberFormat="1" applyFont="1" applyFill="1" applyBorder="1" applyAlignment="1" applyProtection="1">
      <alignment horizontal="center" shrinkToFit="1"/>
      <protection locked="0"/>
    </xf>
    <xf numFmtId="164" fontId="6" fillId="2" borderId="9" xfId="0" applyNumberFormat="1" applyFont="1" applyFill="1" applyBorder="1" applyAlignment="1" applyProtection="1">
      <alignment horizontal="center" shrinkToFit="1"/>
    </xf>
    <xf numFmtId="2" fontId="2" fillId="2" borderId="2" xfId="0" applyNumberFormat="1" applyFont="1" applyFill="1" applyBorder="1" applyAlignment="1" applyProtection="1">
      <alignment horizontal="center" shrinkToFit="1"/>
      <protection locked="0"/>
    </xf>
    <xf numFmtId="2" fontId="3" fillId="2" borderId="0" xfId="0" applyNumberFormat="1" applyFont="1" applyFill="1" applyBorder="1" applyAlignment="1" applyProtection="1">
      <alignment horizontal="left" shrinkToFit="1"/>
      <protection locked="0"/>
    </xf>
    <xf numFmtId="2" fontId="2" fillId="2" borderId="0" xfId="0" applyNumberFormat="1" applyFont="1" applyFill="1" applyBorder="1" applyAlignment="1" applyProtection="1">
      <alignment horizontal="center" shrinkToFit="1"/>
      <protection locked="0"/>
    </xf>
    <xf numFmtId="2" fontId="2" fillId="2" borderId="7" xfId="0" applyNumberFormat="1" applyFont="1" applyFill="1" applyBorder="1" applyAlignment="1" applyProtection="1">
      <alignment horizontal="center" shrinkToFit="1"/>
      <protection locked="0"/>
    </xf>
    <xf numFmtId="2" fontId="5" fillId="2" borderId="0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24" xfId="0" applyNumberFormat="1" applyFont="1" applyFill="1" applyBorder="1" applyAlignment="1" applyProtection="1">
      <alignment horizontal="center" shrinkToFit="1"/>
      <protection locked="0"/>
    </xf>
    <xf numFmtId="164" fontId="2" fillId="2" borderId="13" xfId="0" applyNumberFormat="1" applyFont="1" applyFill="1" applyBorder="1" applyAlignment="1" applyProtection="1">
      <alignment horizontal="center" shrinkToFit="1"/>
      <protection locked="0"/>
    </xf>
    <xf numFmtId="164" fontId="2" fillId="2" borderId="16" xfId="0" applyNumberFormat="1" applyFont="1" applyFill="1" applyBorder="1" applyAlignment="1" applyProtection="1">
      <alignment horizontal="center" shrinkToFit="1"/>
      <protection locked="0"/>
    </xf>
    <xf numFmtId="164" fontId="5" fillId="2" borderId="25" xfId="1" applyNumberFormat="1" applyFont="1" applyFill="1" applyBorder="1" applyAlignment="1" applyProtection="1">
      <alignment horizontal="center" shrinkToFit="1"/>
    </xf>
    <xf numFmtId="164" fontId="5" fillId="2" borderId="30" xfId="1" applyNumberFormat="1" applyFont="1" applyFill="1" applyBorder="1" applyAlignment="1" applyProtection="1">
      <alignment horizontal="center" shrinkToFit="1"/>
    </xf>
    <xf numFmtId="164" fontId="5" fillId="2" borderId="25" xfId="1" applyNumberFormat="1" applyFont="1" applyFill="1" applyBorder="1" applyAlignment="1" applyProtection="1">
      <alignment horizontal="center" vertical="center" shrinkToFit="1"/>
    </xf>
    <xf numFmtId="164" fontId="5" fillId="2" borderId="25" xfId="0" applyNumberFormat="1" applyFont="1" applyFill="1" applyBorder="1" applyAlignment="1" applyProtection="1">
      <alignment horizontal="center" shrinkToFit="1"/>
    </xf>
    <xf numFmtId="164" fontId="5" fillId="2" borderId="2" xfId="0" applyNumberFormat="1" applyFont="1" applyFill="1" applyBorder="1" applyAlignment="1" applyProtection="1">
      <alignment horizontal="center" shrinkToFit="1"/>
    </xf>
    <xf numFmtId="2" fontId="5" fillId="2" borderId="9" xfId="0" applyNumberFormat="1" applyFont="1" applyFill="1" applyBorder="1" applyAlignment="1" applyProtection="1">
      <alignment horizontal="center" shrinkToFit="1"/>
      <protection locked="0"/>
    </xf>
    <xf numFmtId="164" fontId="5" fillId="2" borderId="19" xfId="0" applyNumberFormat="1" applyFont="1" applyFill="1" applyBorder="1" applyAlignment="1" applyProtection="1">
      <alignment horizontal="center" shrinkToFit="1"/>
    </xf>
    <xf numFmtId="164" fontId="2" fillId="2" borderId="24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13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9" xfId="1" applyNumberFormat="1" applyFont="1" applyFill="1" applyBorder="1" applyAlignment="1" applyProtection="1">
      <alignment horizontal="center" shrinkToFit="1"/>
    </xf>
    <xf numFmtId="2" fontId="2" fillId="2" borderId="20" xfId="0" applyNumberFormat="1" applyFont="1" applyFill="1" applyBorder="1" applyAlignment="1" applyProtection="1">
      <alignment horizontal="center" shrinkToFit="1"/>
      <protection locked="0"/>
    </xf>
    <xf numFmtId="164" fontId="2" fillId="2" borderId="16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62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64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19" xfId="0" applyNumberFormat="1" applyFont="1" applyFill="1" applyBorder="1" applyAlignment="1" applyProtection="1">
      <alignment horizontal="center" vertical="center" shrinkToFit="1"/>
    </xf>
    <xf numFmtId="164" fontId="3" fillId="2" borderId="16" xfId="0" applyNumberFormat="1" applyFont="1" applyFill="1" applyBorder="1" applyAlignment="1" applyProtection="1">
      <alignment horizontal="center" shrinkToFit="1"/>
    </xf>
    <xf numFmtId="164" fontId="6" fillId="2" borderId="13" xfId="0" applyNumberFormat="1" applyFont="1" applyFill="1" applyBorder="1" applyAlignment="1" applyProtection="1">
      <alignment horizontal="center" vertical="center" shrinkToFit="1"/>
      <protection locked="0"/>
    </xf>
    <xf numFmtId="164" fontId="5" fillId="2" borderId="20" xfId="0" applyNumberFormat="1" applyFont="1" applyFill="1" applyBorder="1" applyAlignment="1" applyProtection="1">
      <alignment horizontal="center" vertical="center" shrinkToFit="1"/>
    </xf>
    <xf numFmtId="164" fontId="3" fillId="2" borderId="9" xfId="0" applyNumberFormat="1" applyFont="1" applyFill="1" applyBorder="1" applyAlignment="1" applyProtection="1">
      <alignment horizontal="center" vertical="center" shrinkToFit="1"/>
    </xf>
    <xf numFmtId="164" fontId="6" fillId="2" borderId="24" xfId="0" applyNumberFormat="1" applyFont="1" applyFill="1" applyBorder="1" applyAlignment="1" applyProtection="1">
      <alignment horizontal="center" vertical="center" shrinkToFit="1"/>
      <protection locked="0"/>
    </xf>
    <xf numFmtId="164" fontId="6" fillId="2" borderId="30" xfId="0" applyNumberFormat="1" applyFont="1" applyFill="1" applyBorder="1" applyAlignment="1" applyProtection="1">
      <alignment horizontal="center" vertical="center" shrinkToFit="1"/>
      <protection locked="0"/>
    </xf>
    <xf numFmtId="164" fontId="6" fillId="2" borderId="16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16" xfId="0" applyNumberFormat="1" applyFont="1" applyFill="1" applyBorder="1" applyAlignment="1" applyProtection="1">
      <alignment horizontal="center" vertical="center" shrinkToFit="1"/>
    </xf>
    <xf numFmtId="164" fontId="2" fillId="2" borderId="22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31" xfId="0" applyNumberFormat="1" applyFont="1" applyFill="1" applyBorder="1" applyAlignment="1" applyProtection="1">
      <alignment horizontal="center" vertical="center" shrinkToFit="1"/>
      <protection locked="0"/>
    </xf>
    <xf numFmtId="164" fontId="2" fillId="2" borderId="33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42" xfId="0" applyNumberFormat="1" applyFont="1" applyFill="1" applyBorder="1" applyAlignment="1" applyProtection="1">
      <alignment horizontal="center" vertical="center" shrinkToFit="1"/>
    </xf>
    <xf numFmtId="164" fontId="3" fillId="6" borderId="9" xfId="0" applyNumberFormat="1" applyFont="1" applyFill="1" applyBorder="1" applyAlignment="1" applyProtection="1">
      <alignment horizontal="center" vertical="center" shrinkToFit="1"/>
    </xf>
    <xf numFmtId="2" fontId="6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0" xfId="0" applyFill="1" applyAlignment="1">
      <alignment shrinkToFit="1"/>
    </xf>
    <xf numFmtId="0" fontId="2" fillId="2" borderId="31" xfId="0" applyFont="1" applyFill="1" applyBorder="1" applyAlignment="1" applyProtection="1">
      <alignment vertical="center" shrinkToFit="1"/>
      <protection locked="0"/>
    </xf>
    <xf numFmtId="0" fontId="2" fillId="2" borderId="12" xfId="0" applyFont="1" applyFill="1" applyBorder="1" applyAlignment="1" applyProtection="1">
      <alignment vertical="center" shrinkToFit="1"/>
      <protection locked="0"/>
    </xf>
    <xf numFmtId="0" fontId="5" fillId="7" borderId="9" xfId="0" applyFont="1" applyFill="1" applyBorder="1" applyAlignment="1" applyProtection="1">
      <alignment horizontal="center"/>
      <protection locked="0"/>
    </xf>
    <xf numFmtId="0" fontId="24" fillId="7" borderId="28" xfId="0" applyFont="1" applyFill="1" applyBorder="1" applyAlignment="1" applyProtection="1">
      <alignment horizontal="center"/>
      <protection locked="0"/>
    </xf>
    <xf numFmtId="10" fontId="5" fillId="7" borderId="28" xfId="0" applyNumberFormat="1" applyFont="1" applyFill="1" applyBorder="1" applyAlignment="1" applyProtection="1">
      <alignment horizontal="center"/>
      <protection locked="0"/>
    </xf>
    <xf numFmtId="0" fontId="5" fillId="7" borderId="25" xfId="0" applyFont="1" applyFill="1" applyBorder="1" applyAlignment="1" applyProtection="1">
      <alignment horizontal="center"/>
      <protection locked="0"/>
    </xf>
    <xf numFmtId="43" fontId="5" fillId="7" borderId="25" xfId="1" applyFont="1" applyFill="1" applyBorder="1" applyAlignment="1" applyProtection="1">
      <alignment horizontal="center"/>
      <protection locked="0"/>
    </xf>
    <xf numFmtId="2" fontId="5" fillId="7" borderId="25" xfId="0" applyNumberFormat="1" applyFont="1" applyFill="1" applyBorder="1" applyAlignment="1" applyProtection="1">
      <alignment horizontal="center" shrinkToFit="1"/>
      <protection locked="0"/>
    </xf>
    <xf numFmtId="10" fontId="5" fillId="7" borderId="25" xfId="0" applyNumberFormat="1" applyFont="1" applyFill="1" applyBorder="1" applyAlignment="1" applyProtection="1">
      <alignment horizontal="center"/>
      <protection locked="0"/>
    </xf>
    <xf numFmtId="2" fontId="5" fillId="7" borderId="27" xfId="0" applyNumberFormat="1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Alignment="1" applyProtection="1">
      <alignment horizontal="center"/>
      <protection locked="0"/>
    </xf>
    <xf numFmtId="0" fontId="5" fillId="7" borderId="19" xfId="0" applyFont="1" applyFill="1" applyBorder="1" applyAlignment="1" applyProtection="1">
      <alignment horizont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3" fillId="7" borderId="9" xfId="0" applyFont="1" applyFill="1" applyBorder="1" applyAlignment="1" applyProtection="1">
      <alignment horizontal="center"/>
      <protection locked="0"/>
    </xf>
    <xf numFmtId="0" fontId="5" fillId="7" borderId="42" xfId="0" applyFont="1" applyFill="1" applyBorder="1" applyAlignment="1" applyProtection="1">
      <alignment horizontal="center"/>
      <protection locked="0"/>
    </xf>
    <xf numFmtId="0" fontId="5" fillId="7" borderId="42" xfId="0" applyFont="1" applyFill="1" applyBorder="1" applyAlignment="1" applyProtection="1">
      <alignment horizontal="center" vertical="center"/>
      <protection locked="0"/>
    </xf>
    <xf numFmtId="0" fontId="3" fillId="7" borderId="9" xfId="0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3" fillId="7" borderId="10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2" fontId="5" fillId="0" borderId="24" xfId="0" applyNumberFormat="1" applyFont="1" applyFill="1" applyBorder="1" applyAlignment="1" applyProtection="1">
      <alignment horizontal="center" vertical="center"/>
      <protection locked="0"/>
    </xf>
    <xf numFmtId="2" fontId="5" fillId="0" borderId="24" xfId="0" applyNumberFormat="1" applyFont="1" applyFill="1" applyBorder="1" applyAlignment="1" applyProtection="1">
      <alignment horizontal="center" vertical="center" shrinkToFit="1"/>
      <protection locked="0"/>
    </xf>
    <xf numFmtId="10" fontId="5" fillId="0" borderId="24" xfId="0" applyNumberFormat="1" applyFont="1" applyFill="1" applyBorder="1" applyAlignment="1" applyProtection="1">
      <alignment horizontal="center" vertical="center"/>
      <protection locked="0"/>
    </xf>
    <xf numFmtId="2" fontId="5" fillId="7" borderId="9" xfId="0" applyNumberFormat="1" applyFont="1" applyFill="1" applyBorder="1" applyAlignment="1" applyProtection="1">
      <alignment horizontal="center" vertical="center"/>
      <protection locked="0"/>
    </xf>
    <xf numFmtId="2" fontId="5" fillId="7" borderId="9" xfId="0" applyNumberFormat="1" applyFont="1" applyFill="1" applyBorder="1" applyAlignment="1" applyProtection="1">
      <alignment horizontal="center" vertical="center" shrinkToFit="1"/>
      <protection locked="0"/>
    </xf>
    <xf numFmtId="10" fontId="5" fillId="7" borderId="9" xfId="0" applyNumberFormat="1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/>
      <protection locked="0"/>
    </xf>
    <xf numFmtId="0" fontId="5" fillId="7" borderId="21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21" xfId="0" applyFont="1" applyFill="1" applyBorder="1" applyAlignment="1" applyProtection="1">
      <alignment horizontal="center" vertical="center"/>
      <protection locked="0"/>
    </xf>
    <xf numFmtId="0" fontId="2" fillId="2" borderId="46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21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1" xfId="0" applyFont="1" applyFill="1" applyBorder="1" applyAlignment="1" applyProtection="1">
      <alignment horizontal="center"/>
      <protection locked="0"/>
    </xf>
    <xf numFmtId="0" fontId="5" fillId="7" borderId="18" xfId="0" applyFont="1" applyFill="1" applyBorder="1" applyAlignment="1" applyProtection="1">
      <alignment horizontal="center"/>
      <protection locked="0"/>
    </xf>
    <xf numFmtId="0" fontId="5" fillId="7" borderId="19" xfId="0" applyFont="1" applyFill="1" applyBorder="1" applyAlignment="1" applyProtection="1">
      <alignment horizontal="center"/>
      <protection locked="0"/>
    </xf>
    <xf numFmtId="0" fontId="5" fillId="7" borderId="2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 applyProtection="1">
      <alignment horizontal="center" vertical="center"/>
      <protection locked="0"/>
    </xf>
    <xf numFmtId="43" fontId="5" fillId="7" borderId="18" xfId="1" applyFont="1" applyFill="1" applyBorder="1" applyAlignment="1" applyProtection="1">
      <alignment horizontal="center"/>
      <protection locked="0"/>
    </xf>
    <xf numFmtId="43" fontId="5" fillId="7" borderId="19" xfId="1" applyFont="1" applyFill="1" applyBorder="1" applyAlignment="1" applyProtection="1">
      <alignment horizontal="center"/>
      <protection locked="0"/>
    </xf>
    <xf numFmtId="2" fontId="5" fillId="7" borderId="18" xfId="0" applyNumberFormat="1" applyFont="1" applyFill="1" applyBorder="1" applyAlignment="1" applyProtection="1">
      <alignment horizontal="center" shrinkToFit="1"/>
      <protection locked="0"/>
    </xf>
    <xf numFmtId="2" fontId="5" fillId="7" borderId="19" xfId="0" applyNumberFormat="1" applyFont="1" applyFill="1" applyBorder="1" applyAlignment="1" applyProtection="1">
      <alignment horizontal="center" shrinkToFit="1"/>
      <protection locked="0"/>
    </xf>
    <xf numFmtId="10" fontId="5" fillId="7" borderId="18" xfId="0" applyNumberFormat="1" applyFont="1" applyFill="1" applyBorder="1" applyAlignment="1" applyProtection="1">
      <alignment horizontal="center"/>
      <protection locked="0"/>
    </xf>
    <xf numFmtId="10" fontId="5" fillId="7" borderId="19" xfId="0" applyNumberFormat="1" applyFont="1" applyFill="1" applyBorder="1" applyAlignment="1" applyProtection="1">
      <alignment horizontal="center"/>
      <protection locked="0"/>
    </xf>
    <xf numFmtId="2" fontId="5" fillId="7" borderId="18" xfId="0" applyNumberFormat="1" applyFont="1" applyFill="1" applyBorder="1" applyAlignment="1" applyProtection="1">
      <alignment horizontal="center"/>
      <protection locked="0"/>
    </xf>
    <xf numFmtId="2" fontId="5" fillId="7" borderId="19" xfId="0" applyNumberFormat="1" applyFont="1" applyFill="1" applyBorder="1" applyAlignment="1" applyProtection="1">
      <alignment horizontal="center"/>
      <protection locked="0"/>
    </xf>
    <xf numFmtId="43" fontId="5" fillId="7" borderId="18" xfId="1" applyFont="1" applyFill="1" applyBorder="1" applyAlignment="1" applyProtection="1">
      <alignment horizontal="center" vertical="center"/>
      <protection locked="0"/>
    </xf>
    <xf numFmtId="43" fontId="5" fillId="7" borderId="19" xfId="1" applyFont="1" applyFill="1" applyBorder="1" applyAlignment="1" applyProtection="1">
      <alignment horizontal="center" vertical="center"/>
      <protection locked="0"/>
    </xf>
    <xf numFmtId="2" fontId="5" fillId="7" borderId="18" xfId="0" applyNumberFormat="1" applyFont="1" applyFill="1" applyBorder="1" applyAlignment="1" applyProtection="1">
      <alignment horizontal="center" vertical="center" shrinkToFit="1"/>
      <protection locked="0"/>
    </xf>
    <xf numFmtId="2" fontId="5" fillId="7" borderId="19" xfId="0" applyNumberFormat="1" applyFont="1" applyFill="1" applyBorder="1" applyAlignment="1" applyProtection="1">
      <alignment horizontal="center" vertical="center" shrinkToFit="1"/>
      <protection locked="0"/>
    </xf>
    <xf numFmtId="10" fontId="5" fillId="7" borderId="18" xfId="0" applyNumberFormat="1" applyFont="1" applyFill="1" applyBorder="1" applyAlignment="1" applyProtection="1">
      <alignment horizontal="center" vertical="center"/>
      <protection locked="0"/>
    </xf>
    <xf numFmtId="10" fontId="5" fillId="7" borderId="19" xfId="0" applyNumberFormat="1" applyFont="1" applyFill="1" applyBorder="1" applyAlignment="1" applyProtection="1">
      <alignment horizontal="center" vertical="center"/>
      <protection locked="0"/>
    </xf>
    <xf numFmtId="2" fontId="5" fillId="7" borderId="3" xfId="0" applyNumberFormat="1" applyFont="1" applyFill="1" applyBorder="1" applyAlignment="1" applyProtection="1">
      <alignment horizontal="center" vertical="center"/>
      <protection locked="0"/>
    </xf>
    <xf numFmtId="2" fontId="5" fillId="7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12" xfId="0" applyFont="1" applyFill="1" applyBorder="1" applyAlignment="1" applyProtection="1">
      <alignment horizontal="center" vertical="center" shrinkToFit="1"/>
      <protection locked="0"/>
    </xf>
    <xf numFmtId="0" fontId="2" fillId="2" borderId="46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33" xfId="0" applyFont="1" applyFill="1" applyBorder="1" applyAlignment="1" applyProtection="1">
      <alignment horizontal="center" vertical="center" shrinkToFit="1"/>
      <protection locked="0"/>
    </xf>
    <xf numFmtId="0" fontId="2" fillId="2" borderId="57" xfId="0" applyFont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2" fillId="2" borderId="44" xfId="0" applyFont="1" applyFill="1" applyBorder="1" applyAlignment="1" applyProtection="1">
      <alignment horizontal="center" vertical="center" shrinkToFit="1"/>
      <protection locked="0"/>
    </xf>
    <xf numFmtId="0" fontId="2" fillId="2" borderId="45" xfId="0" applyFont="1" applyFill="1" applyBorder="1" applyAlignment="1" applyProtection="1">
      <alignment horizontal="center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vertical="center" shrinkToFit="1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shrinkToFit="1"/>
      <protection locked="0"/>
    </xf>
    <xf numFmtId="0" fontId="2" fillId="2" borderId="41" xfId="0" applyFont="1" applyFill="1" applyBorder="1" applyAlignment="1" applyProtection="1">
      <alignment horizontal="center" vertical="center" shrinkToFit="1"/>
      <protection locked="0"/>
    </xf>
    <xf numFmtId="0" fontId="5" fillId="2" borderId="24" xfId="0" applyFont="1" applyFill="1" applyBorder="1" applyAlignment="1" applyProtection="1">
      <alignment horizontal="center" vertical="center" shrinkToFit="1"/>
      <protection locked="0"/>
    </xf>
    <xf numFmtId="0" fontId="5" fillId="2" borderId="13" xfId="0" applyFont="1" applyFill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 shrinkToFit="1"/>
      <protection locked="0"/>
    </xf>
    <xf numFmtId="0" fontId="6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shrinkToFit="1"/>
      <protection locked="0"/>
    </xf>
    <xf numFmtId="0" fontId="3" fillId="2" borderId="33" xfId="0" applyFont="1" applyFill="1" applyBorder="1" applyAlignment="1" applyProtection="1">
      <alignment horizontal="center" shrinkToFit="1"/>
      <protection locked="0"/>
    </xf>
    <xf numFmtId="0" fontId="3" fillId="2" borderId="57" xfId="0" applyFont="1" applyFill="1" applyBorder="1" applyAlignment="1" applyProtection="1">
      <alignment horizontal="center" shrinkToFit="1"/>
      <protection locked="0"/>
    </xf>
    <xf numFmtId="0" fontId="2" fillId="2" borderId="31" xfId="0" applyFont="1" applyFill="1" applyBorder="1" applyAlignment="1" applyProtection="1">
      <alignment horizontal="center" shrinkToFit="1"/>
      <protection locked="0"/>
    </xf>
    <xf numFmtId="0" fontId="2" fillId="2" borderId="12" xfId="0" applyFont="1" applyFill="1" applyBorder="1" applyAlignment="1" applyProtection="1">
      <alignment horizontal="center" shrinkToFit="1"/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10" fillId="5" borderId="10" xfId="0" applyFont="1" applyFill="1" applyBorder="1" applyAlignment="1" applyProtection="1">
      <alignment horizontal="center"/>
      <protection locked="0"/>
    </xf>
    <xf numFmtId="0" fontId="10" fillId="5" borderId="20" xfId="0" applyFont="1" applyFill="1" applyBorder="1" applyAlignment="1" applyProtection="1">
      <alignment horizontal="center"/>
      <protection locked="0"/>
    </xf>
    <xf numFmtId="0" fontId="10" fillId="5" borderId="21" xfId="0" applyFont="1" applyFill="1" applyBorder="1" applyAlignment="1" applyProtection="1">
      <alignment horizontal="center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 applyProtection="1">
      <alignment vertical="center"/>
      <protection locked="0"/>
    </xf>
    <xf numFmtId="43" fontId="5" fillId="7" borderId="19" xfId="1" applyFont="1" applyFill="1" applyBorder="1" applyAlignment="1" applyProtection="1">
      <alignment vertical="center"/>
      <protection locked="0"/>
    </xf>
    <xf numFmtId="2" fontId="5" fillId="7" borderId="19" xfId="0" applyNumberFormat="1" applyFont="1" applyFill="1" applyBorder="1" applyAlignment="1" applyProtection="1">
      <alignment vertical="center" shrinkToFit="1"/>
      <protection locked="0"/>
    </xf>
    <xf numFmtId="10" fontId="5" fillId="7" borderId="19" xfId="0" applyNumberFormat="1" applyFont="1" applyFill="1" applyBorder="1" applyAlignment="1" applyProtection="1">
      <alignment vertical="center"/>
      <protection locked="0"/>
    </xf>
    <xf numFmtId="2" fontId="5" fillId="7" borderId="8" xfId="0" applyNumberFormat="1" applyFont="1" applyFill="1" applyBorder="1" applyAlignment="1" applyProtection="1">
      <alignment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1" applyNumberFormat="1" applyFont="1" applyFill="1" applyBorder="1" applyAlignment="1" applyProtection="1">
      <alignment horizontal="center" vertical="center"/>
    </xf>
    <xf numFmtId="0" fontId="8" fillId="2" borderId="19" xfId="1" applyNumberFormat="1" applyFont="1" applyFill="1" applyBorder="1" applyAlignment="1" applyProtection="1">
      <alignment horizontal="center" vertical="center"/>
    </xf>
    <xf numFmtId="164" fontId="8" fillId="2" borderId="18" xfId="0" applyNumberFormat="1" applyFont="1" applyFill="1" applyBorder="1" applyAlignment="1" applyProtection="1">
      <alignment horizontal="center" vertical="center" shrinkToFit="1"/>
    </xf>
    <xf numFmtId="164" fontId="8" fillId="2" borderId="19" xfId="0" applyNumberFormat="1" applyFont="1" applyFill="1" applyBorder="1" applyAlignment="1" applyProtection="1">
      <alignment horizontal="center" vertical="center" shrinkToFit="1"/>
    </xf>
    <xf numFmtId="164" fontId="8" fillId="2" borderId="18" xfId="0" applyNumberFormat="1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2" fontId="5" fillId="7" borderId="18" xfId="0" applyNumberFormat="1" applyFont="1" applyFill="1" applyBorder="1" applyAlignment="1" applyProtection="1">
      <alignment horizontal="center" vertical="center"/>
      <protection locked="0"/>
    </xf>
    <xf numFmtId="2" fontId="5" fillId="7" borderId="19" xfId="0" applyNumberFormat="1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/>
      <protection locked="0"/>
    </xf>
    <xf numFmtId="0" fontId="2" fillId="2" borderId="63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/>
      <protection locked="0"/>
    </xf>
    <xf numFmtId="0" fontId="10" fillId="8" borderId="10" xfId="0" applyFont="1" applyFill="1" applyBorder="1" applyAlignment="1" applyProtection="1">
      <alignment horizontal="center"/>
      <protection locked="0"/>
    </xf>
    <xf numFmtId="0" fontId="10" fillId="8" borderId="20" xfId="0" applyFont="1" applyFill="1" applyBorder="1" applyAlignment="1" applyProtection="1">
      <alignment horizontal="center"/>
      <protection locked="0"/>
    </xf>
    <xf numFmtId="0" fontId="10" fillId="8" borderId="21" xfId="0" applyFont="1" applyFill="1" applyBorder="1" applyAlignment="1" applyProtection="1">
      <alignment horizontal="center"/>
      <protection locked="0"/>
    </xf>
    <xf numFmtId="0" fontId="6" fillId="2" borderId="44" xfId="0" applyFont="1" applyFill="1" applyBorder="1" applyAlignment="1" applyProtection="1">
      <alignment horizontal="center" shrinkToFit="1"/>
      <protection locked="0"/>
    </xf>
    <xf numFmtId="0" fontId="6" fillId="2" borderId="45" xfId="0" applyFont="1" applyFill="1" applyBorder="1" applyAlignment="1" applyProtection="1">
      <alignment horizontal="center" shrinkToFit="1"/>
      <protection locked="0"/>
    </xf>
    <xf numFmtId="0" fontId="6" fillId="2" borderId="31" xfId="0" applyFont="1" applyFill="1" applyBorder="1" applyAlignment="1" applyProtection="1">
      <alignment horizontal="center" vertical="center" shrinkToFit="1"/>
      <protection locked="0"/>
    </xf>
    <xf numFmtId="0" fontId="6" fillId="2" borderId="12" xfId="0" applyFont="1" applyFill="1" applyBorder="1" applyAlignment="1" applyProtection="1">
      <alignment horizontal="center" vertical="center" shrinkToFit="1"/>
      <protection locked="0"/>
    </xf>
    <xf numFmtId="0" fontId="6" fillId="2" borderId="24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shrinkToFit="1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/>
      <protection locked="0"/>
    </xf>
    <xf numFmtId="0" fontId="5" fillId="7" borderId="6" xfId="0" applyFont="1" applyFill="1" applyBorder="1" applyAlignment="1" applyProtection="1">
      <alignment horizontal="center"/>
      <protection locked="0"/>
    </xf>
    <xf numFmtId="0" fontId="5" fillId="7" borderId="7" xfId="0" applyFont="1" applyFill="1" applyBorder="1" applyAlignment="1" applyProtection="1">
      <alignment horizontal="center"/>
      <protection locked="0"/>
    </xf>
    <xf numFmtId="0" fontId="5" fillId="7" borderId="8" xfId="0" applyFont="1" applyFill="1" applyBorder="1" applyAlignment="1" applyProtection="1">
      <alignment horizontal="center"/>
      <protection locked="0"/>
    </xf>
    <xf numFmtId="0" fontId="2" fillId="2" borderId="60" xfId="0" applyFont="1" applyFill="1" applyBorder="1" applyAlignment="1" applyProtection="1">
      <alignment horizontal="center"/>
      <protection locked="0"/>
    </xf>
    <xf numFmtId="0" fontId="2" fillId="2" borderId="61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shrinkToFit="1"/>
      <protection locked="0"/>
    </xf>
    <xf numFmtId="0" fontId="2" fillId="2" borderId="41" xfId="0" applyFont="1" applyFill="1" applyBorder="1" applyAlignment="1" applyProtection="1">
      <alignment horizontal="center" shrinkToFit="1"/>
      <protection locked="0"/>
    </xf>
    <xf numFmtId="0" fontId="2" fillId="2" borderId="51" xfId="0" applyFont="1" applyFill="1" applyBorder="1" applyAlignment="1" applyProtection="1">
      <alignment horizontal="center" shrinkToFit="1"/>
      <protection locked="0"/>
    </xf>
    <xf numFmtId="0" fontId="2" fillId="2" borderId="52" xfId="0" applyFont="1" applyFill="1" applyBorder="1" applyAlignment="1" applyProtection="1">
      <alignment horizontal="center" shrinkToFit="1"/>
      <protection locked="0"/>
    </xf>
    <xf numFmtId="0" fontId="5" fillId="7" borderId="20" xfId="0" applyFont="1" applyFill="1" applyBorder="1" applyAlignment="1" applyProtection="1">
      <alignment horizontal="center" vertical="center"/>
      <protection locked="0"/>
    </xf>
    <xf numFmtId="0" fontId="2" fillId="2" borderId="46" xfId="0" applyFont="1" applyFill="1" applyBorder="1" applyAlignment="1" applyProtection="1">
      <alignment horizontal="center" shrinkToFit="1"/>
      <protection locked="0"/>
    </xf>
    <xf numFmtId="0" fontId="2" fillId="2" borderId="47" xfId="0" applyFont="1" applyFill="1" applyBorder="1" applyAlignment="1" applyProtection="1">
      <alignment horizontal="center" shrinkToFit="1"/>
      <protection locked="0"/>
    </xf>
    <xf numFmtId="0" fontId="2" fillId="2" borderId="62" xfId="0" applyFont="1" applyFill="1" applyBorder="1" applyAlignment="1" applyProtection="1">
      <alignment horizontal="center" shrinkToFit="1"/>
      <protection locked="0"/>
    </xf>
    <xf numFmtId="0" fontId="2" fillId="2" borderId="24" xfId="0" applyFont="1" applyFill="1" applyBorder="1" applyAlignment="1" applyProtection="1">
      <alignment horizontal="center" shrinkToFit="1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5" fillId="2" borderId="27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 shrinkToFit="1"/>
      <protection locked="0"/>
    </xf>
    <xf numFmtId="0" fontId="24" fillId="7" borderId="18" xfId="0" applyFont="1" applyFill="1" applyBorder="1" applyAlignment="1" applyProtection="1">
      <alignment horizontal="center" vertical="center" wrapText="1"/>
      <protection locked="0"/>
    </xf>
    <xf numFmtId="0" fontId="24" fillId="7" borderId="19" xfId="0" applyFont="1" applyFill="1" applyBorder="1" applyAlignment="1" applyProtection="1">
      <alignment horizontal="center" vertical="center" wrapText="1"/>
      <protection locked="0"/>
    </xf>
    <xf numFmtId="0" fontId="24" fillId="7" borderId="18" xfId="0" applyFont="1" applyFill="1" applyBorder="1" applyAlignment="1" applyProtection="1">
      <alignment horizontal="center" wrapText="1"/>
      <protection locked="0"/>
    </xf>
    <xf numFmtId="0" fontId="24" fillId="7" borderId="19" xfId="0" applyFont="1" applyFill="1" applyBorder="1" applyAlignment="1" applyProtection="1">
      <alignment horizontal="center" wrapText="1"/>
      <protection locked="0"/>
    </xf>
    <xf numFmtId="10" fontId="5" fillId="2" borderId="20" xfId="0" applyNumberFormat="1" applyFont="1" applyFill="1" applyBorder="1" applyAlignment="1" applyProtection="1">
      <alignment horizontal="center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 applyProtection="1">
      <alignment horizontal="center" vertical="center"/>
      <protection locked="0"/>
    </xf>
    <xf numFmtId="0" fontId="5" fillId="2" borderId="31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33" xfId="0" applyFont="1" applyFill="1" applyBorder="1" applyAlignment="1" applyProtection="1">
      <alignment horizontal="center" vertical="center"/>
      <protection locked="0"/>
    </xf>
    <xf numFmtId="0" fontId="5" fillId="2" borderId="57" xfId="0" applyFont="1" applyFill="1" applyBorder="1" applyAlignment="1" applyProtection="1">
      <alignment horizontal="center" vertical="center"/>
      <protection locked="0"/>
    </xf>
    <xf numFmtId="0" fontId="3" fillId="2" borderId="46" xfId="0" applyFont="1" applyFill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 applyProtection="1">
      <alignment horizontal="center" vertical="center"/>
      <protection locked="0"/>
    </xf>
    <xf numFmtId="0" fontId="5" fillId="2" borderId="16" xfId="0" applyFont="1" applyFill="1" applyBorder="1" applyAlignment="1" applyProtection="1">
      <alignment horizontal="center" vertical="center" shrinkToFit="1"/>
      <protection locked="0"/>
    </xf>
    <xf numFmtId="20" fontId="3" fillId="5" borderId="10" xfId="0" applyNumberFormat="1" applyFont="1" applyFill="1" applyBorder="1" applyAlignment="1">
      <alignment horizontal="center" vertical="center"/>
    </xf>
    <xf numFmtId="20" fontId="3" fillId="5" borderId="21" xfId="0" applyNumberFormat="1" applyFont="1" applyFill="1" applyBorder="1" applyAlignment="1">
      <alignment horizontal="center" vertical="center"/>
    </xf>
    <xf numFmtId="167" fontId="29" fillId="0" borderId="53" xfId="0" applyNumberFormat="1" applyFont="1" applyBorder="1" applyAlignment="1">
      <alignment horizontal="center"/>
    </xf>
    <xf numFmtId="167" fontId="29" fillId="0" borderId="20" xfId="0" applyNumberFormat="1" applyFont="1" applyBorder="1" applyAlignment="1">
      <alignment horizontal="center"/>
    </xf>
    <xf numFmtId="167" fontId="29" fillId="0" borderId="21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2018 EUROS</a:t>
            </a:r>
            <a:r>
              <a:rPr lang="fr-FR" baseline="0"/>
              <a:t> / UC / FONDS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TABLEAU!$B$19:$B$31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4-4DCD-808B-6C759AE8B426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TABLEAU!$C$19:$C$31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4-4DCD-808B-6C759AE8B426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TABLEAU!$D$19:$D$31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4-4DCD-808B-6C759AE8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695680"/>
        <c:axId val="405693720"/>
        <c:axId val="0"/>
      </c:bar3DChart>
      <c:catAx>
        <c:axId val="40569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3720"/>
        <c:crosses val="autoZero"/>
        <c:auto val="1"/>
        <c:lblAlgn val="ctr"/>
        <c:lblOffset val="100"/>
        <c:noMultiLvlLbl val="0"/>
      </c:catAx>
      <c:valAx>
        <c:axId val="40569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brute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TABLEAU!$N$31:$N$42</c:f>
              <c:strCache>
                <c:ptCount val="12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TABLEAU!$O$31:$O$42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58-4780-910A-B3D1C62A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080384"/>
        <c:axId val="1087468656"/>
      </c:lineChart>
      <c:catAx>
        <c:axId val="122908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7468656"/>
        <c:crosses val="autoZero"/>
        <c:auto val="1"/>
        <c:lblAlgn val="ctr"/>
        <c:lblOffset val="100"/>
        <c:noMultiLvlLbl val="0"/>
      </c:catAx>
      <c:valAx>
        <c:axId val="108746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9080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1</xdr:row>
          <xdr:rowOff>85725</xdr:rowOff>
        </xdr:from>
        <xdr:to>
          <xdr:col>7</xdr:col>
          <xdr:colOff>1581150</xdr:colOff>
          <xdr:row>3</xdr:row>
          <xdr:rowOff>9525</xdr:rowOff>
        </xdr:to>
        <xdr:sp macro="" textlink="">
          <xdr:nvSpPr>
            <xdr:cNvPr id="5126" name="Bou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3</xdr:row>
          <xdr:rowOff>57150</xdr:rowOff>
        </xdr:from>
        <xdr:to>
          <xdr:col>7</xdr:col>
          <xdr:colOff>1581150</xdr:colOff>
          <xdr:row>4</xdr:row>
          <xdr:rowOff>209550</xdr:rowOff>
        </xdr:to>
        <xdr:sp macro="" textlink="">
          <xdr:nvSpPr>
            <xdr:cNvPr id="5127" name="Bou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3</xdr:row>
          <xdr:rowOff>95250</xdr:rowOff>
        </xdr:from>
        <xdr:to>
          <xdr:col>7</xdr:col>
          <xdr:colOff>0</xdr:colOff>
          <xdr:row>4</xdr:row>
          <xdr:rowOff>200025</xdr:rowOff>
        </xdr:to>
        <xdr:sp macro="" textlink="">
          <xdr:nvSpPr>
            <xdr:cNvPr id="5128" name="Bou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219075</xdr:rowOff>
        </xdr:from>
        <xdr:to>
          <xdr:col>7</xdr:col>
          <xdr:colOff>1552575</xdr:colOff>
          <xdr:row>2</xdr:row>
          <xdr:rowOff>152400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7</xdr:col>
          <xdr:colOff>1552575</xdr:colOff>
          <xdr:row>4</xdr:row>
          <xdr:rowOff>219075</xdr:rowOff>
        </xdr:to>
        <xdr:sp macro="" textlink="">
          <xdr:nvSpPr>
            <xdr:cNvPr id="6147" name="Bou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3</xdr:row>
          <xdr:rowOff>9525</xdr:rowOff>
        </xdr:from>
        <xdr:to>
          <xdr:col>6</xdr:col>
          <xdr:colOff>819150</xdr:colOff>
          <xdr:row>5</xdr:row>
          <xdr:rowOff>9525</xdr:rowOff>
        </xdr:to>
        <xdr:sp macro="" textlink="">
          <xdr:nvSpPr>
            <xdr:cNvPr id="6148" name="Bou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3094" name="CommandButton1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7</xdr:col>
          <xdr:colOff>1581150</xdr:colOff>
          <xdr:row>2</xdr:row>
          <xdr:rowOff>161925</xdr:rowOff>
        </xdr:to>
        <xdr:sp macro="" textlink="">
          <xdr:nvSpPr>
            <xdr:cNvPr id="3095" name="Bou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</xdr:row>
          <xdr:rowOff>9525</xdr:rowOff>
        </xdr:from>
        <xdr:to>
          <xdr:col>7</xdr:col>
          <xdr:colOff>1581150</xdr:colOff>
          <xdr:row>5</xdr:row>
          <xdr:rowOff>0</xdr:rowOff>
        </xdr:to>
        <xdr:sp macro="" textlink="">
          <xdr:nvSpPr>
            <xdr:cNvPr id="3096" name="Bou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28575</xdr:rowOff>
        </xdr:from>
        <xdr:to>
          <xdr:col>6</xdr:col>
          <xdr:colOff>838200</xdr:colOff>
          <xdr:row>5</xdr:row>
          <xdr:rowOff>19050</xdr:rowOff>
        </xdr:to>
        <xdr:sp macro="" textlink="">
          <xdr:nvSpPr>
            <xdr:cNvPr id="3097" name="Bou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7170" name="Bou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7171" name="Bou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8194" name="Bou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9218" name="Bou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9219" name="Bou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38100</xdr:rowOff>
        </xdr:from>
        <xdr:to>
          <xdr:col>6</xdr:col>
          <xdr:colOff>838200</xdr:colOff>
          <xdr:row>5</xdr:row>
          <xdr:rowOff>28575</xdr:rowOff>
        </xdr:to>
        <xdr:sp macro="" textlink="">
          <xdr:nvSpPr>
            <xdr:cNvPr id="9220" name="Bou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0</xdr:rowOff>
        </xdr:from>
        <xdr:to>
          <xdr:col>7</xdr:col>
          <xdr:colOff>1571625</xdr:colOff>
          <xdr:row>2</xdr:row>
          <xdr:rowOff>161925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9525</xdr:rowOff>
        </xdr:from>
        <xdr:to>
          <xdr:col>7</xdr:col>
          <xdr:colOff>1571625</xdr:colOff>
          <xdr:row>5</xdr:row>
          <xdr:rowOff>0</xdr:rowOff>
        </xdr:to>
        <xdr:sp macro="" textlink="">
          <xdr:nvSpPr>
            <xdr:cNvPr id="10243" name="Bou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6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228600</xdr:rowOff>
        </xdr:from>
        <xdr:to>
          <xdr:col>6</xdr:col>
          <xdr:colOff>838200</xdr:colOff>
          <xdr:row>4</xdr:row>
          <xdr:rowOff>219075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6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209550</xdr:rowOff>
        </xdr:from>
        <xdr:to>
          <xdr:col>7</xdr:col>
          <xdr:colOff>1562100</xdr:colOff>
          <xdr:row>2</xdr:row>
          <xdr:rowOff>142875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219075</xdr:rowOff>
        </xdr:from>
        <xdr:to>
          <xdr:col>7</xdr:col>
          <xdr:colOff>1562100</xdr:colOff>
          <xdr:row>4</xdr:row>
          <xdr:rowOff>209550</xdr:rowOff>
        </xdr:to>
        <xdr:sp macro="" textlink="">
          <xdr:nvSpPr>
            <xdr:cNvPr id="11267" name="Bou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7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19050</xdr:rowOff>
        </xdr:from>
        <xdr:to>
          <xdr:col>6</xdr:col>
          <xdr:colOff>828675</xdr:colOff>
          <xdr:row>5</xdr:row>
          <xdr:rowOff>9525</xdr:rowOff>
        </xdr:to>
        <xdr:sp macro="" textlink="">
          <xdr:nvSpPr>
            <xdr:cNvPr id="11268" name="Bou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12290" name="Bou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8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12291" name="Bou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2292" name="Bou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7</xdr:col>
          <xdr:colOff>1581150</xdr:colOff>
          <xdr:row>2</xdr:row>
          <xdr:rowOff>180975</xdr:rowOff>
        </xdr:to>
        <xdr:sp macro="" textlink="">
          <xdr:nvSpPr>
            <xdr:cNvPr id="13314" name="Bou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9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1581150</xdr:colOff>
          <xdr:row>5</xdr:row>
          <xdr:rowOff>19050</xdr:rowOff>
        </xdr:to>
        <xdr:sp macro="" textlink="">
          <xdr:nvSpPr>
            <xdr:cNvPr id="13315" name="Bou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3316" name="Bou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A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0</xdr:row>
          <xdr:rowOff>219075</xdr:rowOff>
        </xdr:from>
        <xdr:to>
          <xdr:col>7</xdr:col>
          <xdr:colOff>1571625</xdr:colOff>
          <xdr:row>2</xdr:row>
          <xdr:rowOff>152400</xdr:rowOff>
        </xdr:to>
        <xdr:sp macro="" textlink="">
          <xdr:nvSpPr>
            <xdr:cNvPr id="14338" name="Bou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A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0</xdr:rowOff>
        </xdr:from>
        <xdr:to>
          <xdr:col>7</xdr:col>
          <xdr:colOff>1571625</xdr:colOff>
          <xdr:row>4</xdr:row>
          <xdr:rowOff>219075</xdr:rowOff>
        </xdr:to>
        <xdr:sp macro="" textlink="">
          <xdr:nvSpPr>
            <xdr:cNvPr id="14339" name="Bou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A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4340" name="Bou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A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1</xdr:row>
          <xdr:rowOff>0</xdr:rowOff>
        </xdr:from>
        <xdr:to>
          <xdr:col>7</xdr:col>
          <xdr:colOff>1552575</xdr:colOff>
          <xdr:row>2</xdr:row>
          <xdr:rowOff>161925</xdr:rowOff>
        </xdr:to>
        <xdr:sp macro="" textlink="">
          <xdr:nvSpPr>
            <xdr:cNvPr id="15362" name="Bou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7</xdr:col>
          <xdr:colOff>1552575</xdr:colOff>
          <xdr:row>5</xdr:row>
          <xdr:rowOff>0</xdr:rowOff>
        </xdr:to>
        <xdr:sp macro="" textlink="">
          <xdr:nvSpPr>
            <xdr:cNvPr id="15363" name="Bou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5364" name="Bou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174625</xdr:colOff>
      <xdr:row>17</xdr:row>
      <xdr:rowOff>0</xdr:rowOff>
    </xdr:from>
    <xdr:to>
      <xdr:col>10</xdr:col>
      <xdr:colOff>1238250</xdr:colOff>
      <xdr:row>49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15</xdr:row>
          <xdr:rowOff>19050</xdr:rowOff>
        </xdr:from>
        <xdr:to>
          <xdr:col>15</xdr:col>
          <xdr:colOff>495300</xdr:colOff>
          <xdr:row>15</xdr:row>
          <xdr:rowOff>361950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C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1447800</xdr:colOff>
          <xdr:row>17</xdr:row>
          <xdr:rowOff>0</xdr:rowOff>
        </xdr:from>
        <xdr:to>
          <xdr:col>14</xdr:col>
          <xdr:colOff>1866900</xdr:colOff>
          <xdr:row>21</xdr:row>
          <xdr:rowOff>76200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C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1943100</xdr:colOff>
          <xdr:row>16</xdr:row>
          <xdr:rowOff>190500</xdr:rowOff>
        </xdr:from>
        <xdr:to>
          <xdr:col>16</xdr:col>
          <xdr:colOff>19050</xdr:colOff>
          <xdr:row>21</xdr:row>
          <xdr:rowOff>76200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C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22</xdr:row>
          <xdr:rowOff>47625</xdr:rowOff>
        </xdr:from>
        <xdr:to>
          <xdr:col>16</xdr:col>
          <xdr:colOff>28575</xdr:colOff>
          <xdr:row>24</xdr:row>
          <xdr:rowOff>114300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C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 Totale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444499</xdr:colOff>
      <xdr:row>26</xdr:row>
      <xdr:rowOff>190500</xdr:rowOff>
    </xdr:from>
    <xdr:to>
      <xdr:col>16</xdr:col>
      <xdr:colOff>47625</xdr:colOff>
      <xdr:row>49</xdr:row>
      <xdr:rowOff>174625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427"/>
  <sheetViews>
    <sheetView tabSelected="1" topLeftCell="A28" zoomScale="70" zoomScaleNormal="70" zoomScaleSheetLayoutView="100" workbookViewId="0">
      <selection activeCell="J48" sqref="J48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6"/>
    <col min="10" max="10" width="11.42578125" style="349"/>
    <col min="11" max="11" width="11.42578125" style="177" customWidth="1"/>
    <col min="12" max="13" width="11.5703125" style="176"/>
    <col min="14" max="14" width="11.5703125" style="177"/>
    <col min="15" max="15" width="11.5703125" style="176"/>
    <col min="16" max="18" width="11.42578125" style="176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U1" s="176"/>
      <c r="V1" s="176"/>
      <c r="W1" s="176"/>
      <c r="X1" s="176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166</v>
      </c>
      <c r="D2" s="120"/>
      <c r="E2" s="182"/>
      <c r="F2" s="358"/>
      <c r="G2" s="35"/>
      <c r="H2" s="183"/>
      <c r="U2" s="176"/>
      <c r="V2" s="176"/>
      <c r="W2" s="176"/>
      <c r="X2" s="176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U3" s="176"/>
      <c r="V3" s="176"/>
      <c r="W3" s="176"/>
      <c r="X3" s="176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43501</v>
      </c>
      <c r="D4" s="120"/>
      <c r="E4" s="33"/>
      <c r="F4" s="359"/>
      <c r="G4" s="35"/>
      <c r="H4" s="183"/>
      <c r="U4" s="176"/>
      <c r="V4" s="176"/>
      <c r="W4" s="176"/>
      <c r="X4" s="176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U5" s="176"/>
      <c r="V5" s="176"/>
      <c r="W5" s="176"/>
      <c r="X5" s="176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U6" s="177"/>
      <c r="V6" s="177"/>
      <c r="W6" s="176"/>
      <c r="X6" s="176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E93</f>
        <v>0</v>
      </c>
      <c r="F7" s="352">
        <f>F93</f>
        <v>0</v>
      </c>
      <c r="G7" s="199"/>
      <c r="H7" s="198">
        <f>H93</f>
        <v>0</v>
      </c>
      <c r="U7" s="177"/>
      <c r="V7" s="177"/>
      <c r="W7" s="176"/>
      <c r="X7" s="176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U8" s="177"/>
      <c r="V8" s="177"/>
      <c r="W8" s="176"/>
      <c r="X8" s="176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U9" s="177"/>
      <c r="V9" s="177"/>
      <c r="W9" s="176"/>
      <c r="X9" s="176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U10" s="177"/>
      <c r="V10" s="177"/>
      <c r="W10" s="176"/>
      <c r="X10" s="176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U11" s="177"/>
      <c r="V11" s="177"/>
      <c r="W11" s="176"/>
      <c r="X11" s="176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U12" s="177"/>
      <c r="V12" s="177"/>
      <c r="W12" s="176"/>
      <c r="X12" s="176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U13" s="177"/>
      <c r="V13" s="177"/>
      <c r="W13" s="176"/>
      <c r="X13" s="176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U14" s="177"/>
      <c r="V14" s="177"/>
      <c r="W14" s="176"/>
      <c r="X14" s="176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U15" s="177"/>
      <c r="V15" s="177"/>
      <c r="W15" s="176"/>
      <c r="X15" s="176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U16" s="177"/>
      <c r="V16" s="177"/>
      <c r="W16" s="176"/>
      <c r="X16" s="176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U17" s="177"/>
      <c r="V17" s="177"/>
      <c r="W17" s="176"/>
      <c r="X17" s="176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S18" s="177" t="s">
        <v>150</v>
      </c>
      <c r="U18" s="177"/>
      <c r="V18" s="177"/>
      <c r="W18" s="176"/>
      <c r="X18" s="176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S19" s="177" t="s">
        <v>138</v>
      </c>
      <c r="U19" s="177"/>
      <c r="V19" s="177"/>
      <c r="W19" s="176"/>
      <c r="X19" s="176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S20" s="177" t="s">
        <v>139</v>
      </c>
      <c r="U20" s="177"/>
      <c r="V20" s="177"/>
      <c r="W20" s="176"/>
      <c r="X20" s="176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S21" s="177" t="s">
        <v>140</v>
      </c>
      <c r="U21" s="177"/>
      <c r="V21" s="177"/>
      <c r="W21" s="176"/>
      <c r="X21" s="176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S22" s="177" t="s">
        <v>141</v>
      </c>
      <c r="U22" s="177"/>
      <c r="V22" s="177"/>
      <c r="W22" s="176"/>
      <c r="X22" s="176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S23" s="177" t="s">
        <v>151</v>
      </c>
      <c r="U23" s="177"/>
      <c r="V23" s="177"/>
      <c r="W23" s="176"/>
      <c r="X23" s="176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S24" s="177" t="s">
        <v>148</v>
      </c>
      <c r="U24" s="177"/>
      <c r="V24" s="177"/>
      <c r="W24" s="176"/>
      <c r="X24" s="176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S25" s="177" t="s">
        <v>142</v>
      </c>
      <c r="U25" s="177"/>
      <c r="V25" s="177"/>
      <c r="W25" s="176"/>
      <c r="X25" s="176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S26" s="177" t="s">
        <v>153</v>
      </c>
      <c r="U26" s="177"/>
      <c r="V26" s="177"/>
      <c r="W26" s="176"/>
      <c r="X26" s="176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S27" s="177" t="s">
        <v>143</v>
      </c>
      <c r="U27" s="177"/>
      <c r="V27" s="177"/>
      <c r="W27" s="176"/>
      <c r="X27" s="176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S28" s="177" t="s">
        <v>144</v>
      </c>
      <c r="U28" s="177"/>
      <c r="V28" s="177"/>
      <c r="W28" s="176"/>
      <c r="X28" s="176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S29" s="177" t="s">
        <v>145</v>
      </c>
      <c r="U29" s="177"/>
      <c r="V29" s="177"/>
      <c r="W29" s="176"/>
      <c r="X29" s="176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S30" s="177" t="s">
        <v>146</v>
      </c>
      <c r="U30" s="177"/>
      <c r="V30" s="177"/>
      <c r="W30" s="176"/>
      <c r="X30" s="176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SUM(E7:E15)</f>
        <v>0</v>
      </c>
      <c r="F31" s="516"/>
      <c r="G31" s="518"/>
      <c r="H31" s="498">
        <f ca="1">SUM(H7:H15)+H30</f>
        <v>0</v>
      </c>
      <c r="S31" s="177" t="s">
        <v>147</v>
      </c>
      <c r="U31" s="177"/>
      <c r="V31" s="177"/>
      <c r="W31" s="176"/>
      <c r="X31" s="176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S32" s="177" t="s">
        <v>149</v>
      </c>
      <c r="U32" s="177"/>
      <c r="V32" s="177"/>
      <c r="W32" s="176"/>
      <c r="X32" s="176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U33" s="177"/>
      <c r="V33" s="177"/>
      <c r="W33" s="176"/>
      <c r="X33" s="176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U34" s="177"/>
      <c r="V34" s="177"/>
      <c r="W34" s="176"/>
      <c r="X34" s="176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U35" s="176"/>
      <c r="V35" s="176"/>
      <c r="W35" s="176"/>
      <c r="X35" s="176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/>
      <c r="U36" s="176"/>
      <c r="V36" s="176"/>
      <c r="W36" s="176"/>
      <c r="X36" s="176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N37" s="177" t="s">
        <v>86</v>
      </c>
      <c r="U37" s="176"/>
      <c r="V37" s="176"/>
      <c r="W37" s="176"/>
      <c r="X37" s="176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N38" s="177" t="s">
        <v>82</v>
      </c>
      <c r="U38" s="176"/>
      <c r="V38" s="176"/>
      <c r="W38" s="176"/>
      <c r="X38" s="176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U39" s="176"/>
      <c r="V39" s="176"/>
      <c r="W39" s="176"/>
      <c r="X39" s="176"/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U40" s="176"/>
      <c r="V40" s="176"/>
      <c r="W40" s="176"/>
      <c r="X40" s="176" t="s">
        <v>86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U41" s="176"/>
      <c r="V41" s="176"/>
      <c r="W41" s="176"/>
      <c r="X41" s="176" t="s">
        <v>82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U42" s="176"/>
      <c r="V42" s="176"/>
      <c r="W42" s="176"/>
      <c r="X42" s="176" t="s">
        <v>91</v>
      </c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U43" s="176"/>
      <c r="V43" s="176"/>
      <c r="W43" s="176"/>
      <c r="X43" s="176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U44" s="176"/>
      <c r="V44" s="176"/>
      <c r="W44" s="176"/>
      <c r="X44" s="176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U45" s="176"/>
      <c r="V45" s="176"/>
      <c r="W45" s="176"/>
      <c r="X45" s="176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U46" s="176"/>
      <c r="V46" s="176"/>
      <c r="W46" s="176"/>
      <c r="X46" s="176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U47" s="176"/>
      <c r="V47" s="176"/>
      <c r="W47" s="176"/>
      <c r="X47" s="176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U48" s="176"/>
      <c r="V48" s="176"/>
      <c r="W48" s="176"/>
      <c r="X48" s="176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U49" s="176"/>
      <c r="V49" s="176"/>
      <c r="W49" s="176"/>
      <c r="X49" s="176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U50" s="176"/>
      <c r="V50" s="176"/>
      <c r="W50" s="176"/>
      <c r="X50" s="176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U51" s="176"/>
      <c r="V51" s="176"/>
      <c r="W51" s="176"/>
      <c r="X51" s="176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U52" s="176"/>
      <c r="V52" s="176"/>
      <c r="W52" s="176"/>
      <c r="X52" s="176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U53" s="176"/>
      <c r="V53" s="176"/>
      <c r="W53" s="176"/>
      <c r="X53" s="176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U54" s="176"/>
      <c r="V54" s="176"/>
      <c r="W54" s="176"/>
      <c r="X54" s="176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U55" s="176"/>
      <c r="V55" s="176"/>
      <c r="W55" s="176"/>
      <c r="X55" s="176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U56" s="176"/>
      <c r="V56" s="176"/>
      <c r="W56" s="176"/>
      <c r="X56" s="176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U57" s="176"/>
      <c r="V57" s="176"/>
      <c r="W57" s="176"/>
      <c r="X57" s="176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U58" s="176"/>
      <c r="V58" s="176"/>
      <c r="W58" s="176"/>
      <c r="X58" s="176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U59" s="176"/>
      <c r="V59" s="176"/>
      <c r="W59" s="176"/>
      <c r="X59" s="176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U60" s="176"/>
      <c r="V60" s="176"/>
      <c r="W60" s="176"/>
      <c r="X60" s="176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U61" s="176"/>
      <c r="V61" s="176"/>
      <c r="W61" s="176"/>
      <c r="X61" s="176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U62" s="176"/>
      <c r="V62" s="176"/>
      <c r="W62" s="176"/>
      <c r="X62" s="176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U63" s="176"/>
      <c r="V63" s="176"/>
      <c r="W63" s="176"/>
      <c r="X63" s="176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U64" s="176"/>
      <c r="V64" s="176"/>
      <c r="W64" s="176"/>
      <c r="X64" s="176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U65" s="176"/>
      <c r="V65" s="176"/>
      <c r="W65" s="176"/>
      <c r="X65" s="176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U66" s="176"/>
      <c r="V66" s="176"/>
      <c r="W66" s="176"/>
      <c r="X66" s="176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U67" s="176"/>
      <c r="V67" s="176"/>
      <c r="W67" s="176"/>
      <c r="X67" s="176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U68" s="176"/>
      <c r="V68" s="176"/>
      <c r="W68" s="176"/>
      <c r="X68" s="176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U69" s="176"/>
      <c r="V69" s="176"/>
      <c r="W69" s="176"/>
      <c r="X69" s="176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U70" s="176"/>
      <c r="V70" s="176"/>
      <c r="W70" s="176"/>
      <c r="X70" s="176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U71" s="176"/>
      <c r="V71" s="176"/>
      <c r="W71" s="176"/>
      <c r="X71" s="176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U72" s="176"/>
      <c r="V72" s="176"/>
      <c r="W72" s="176"/>
      <c r="X72" s="176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109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U73" s="176"/>
      <c r="V73" s="176"/>
      <c r="W73" s="176"/>
      <c r="X73" s="176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U74" s="176"/>
      <c r="V74" s="176"/>
      <c r="W74" s="176"/>
      <c r="X74" s="176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U75" s="176"/>
      <c r="V75" s="176"/>
      <c r="W75" s="176"/>
      <c r="X75" s="176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U76" s="176"/>
      <c r="V76" s="176"/>
      <c r="W76" s="176"/>
      <c r="X76" s="176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N77" s="177" t="s">
        <v>191</v>
      </c>
      <c r="U77" s="176"/>
      <c r="V77" s="176"/>
      <c r="W77" s="176"/>
      <c r="X77" s="176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U78" s="176"/>
      <c r="V78" s="176"/>
      <c r="W78" s="176"/>
      <c r="X78" s="176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U79" s="176"/>
      <c r="V79" s="176"/>
      <c r="W79" s="176"/>
      <c r="X79" s="176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U80" s="176"/>
      <c r="V80" s="176"/>
      <c r="W80" s="176"/>
      <c r="X80" s="176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U81" s="176"/>
      <c r="V81" s="176"/>
      <c r="W81" s="176"/>
      <c r="X81" s="176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U82" s="176"/>
      <c r="V82" s="176"/>
      <c r="W82" s="176"/>
      <c r="X82" s="176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U83" s="176"/>
      <c r="V83" s="176"/>
      <c r="W83" s="176"/>
      <c r="X83" s="176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U84" s="176"/>
      <c r="V84" s="176"/>
      <c r="W84" s="176"/>
      <c r="X84" s="176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U85" s="176"/>
      <c r="V85" s="176"/>
      <c r="W85" s="176"/>
      <c r="X85" s="176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U86" s="176"/>
      <c r="V86" s="176"/>
      <c r="W86" s="176"/>
      <c r="X86" s="176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U87" s="176"/>
      <c r="V87" s="176"/>
      <c r="W87" s="176"/>
      <c r="X87" s="176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U88" s="176"/>
      <c r="V88" s="176"/>
      <c r="W88" s="176"/>
      <c r="X88" s="176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U89" s="176"/>
      <c r="V89" s="176"/>
      <c r="W89" s="176"/>
      <c r="X89" s="176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U90" s="176"/>
      <c r="V90" s="176"/>
      <c r="W90" s="176"/>
      <c r="X90" s="176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U91" s="176"/>
      <c r="V91" s="176"/>
      <c r="W91" s="176"/>
      <c r="X91" s="176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U92" s="176"/>
      <c r="V92" s="176"/>
      <c r="W92" s="176"/>
      <c r="X92" s="176"/>
      <c r="Y92" s="177"/>
      <c r="Z92" s="177"/>
      <c r="AA92" s="177"/>
      <c r="AB92" s="177"/>
    </row>
    <row r="93" spans="1:28" ht="21" thickBot="1" x14ac:dyDescent="0.35">
      <c r="A93" s="214" t="s">
        <v>2</v>
      </c>
      <c r="B93" s="573"/>
      <c r="C93" s="573"/>
      <c r="D93" s="243"/>
      <c r="E93" s="248">
        <f>E82+E71+E53+E91</f>
        <v>0</v>
      </c>
      <c r="F93" s="370">
        <f>F82+F71+F53+F91</f>
        <v>0</v>
      </c>
      <c r="G93" s="249"/>
      <c r="H93" s="248">
        <f>H82+H71+H53+H91</f>
        <v>0</v>
      </c>
      <c r="U93" s="176"/>
      <c r="V93" s="176"/>
      <c r="W93" s="176"/>
      <c r="X93" s="176"/>
      <c r="Y93" s="177"/>
      <c r="Z93" s="177"/>
      <c r="AA93" s="177"/>
      <c r="AB93" s="177"/>
    </row>
    <row r="94" spans="1:28" ht="21" thickBot="1" x14ac:dyDescent="0.35">
      <c r="A94" s="206" t="s">
        <v>81</v>
      </c>
      <c r="B94" s="250" t="e">
        <f>AVERAGE(C85:C90,C74:C81,C57:C70,C40:C52)</f>
        <v>#DIV/0!</v>
      </c>
      <c r="C94" s="207"/>
      <c r="D94" s="207"/>
      <c r="E94" s="251"/>
      <c r="F94" s="371"/>
      <c r="G94" s="253"/>
      <c r="H94" s="252"/>
      <c r="U94" s="176"/>
      <c r="V94" s="176"/>
      <c r="W94" s="176"/>
      <c r="X94" s="176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U95" s="176"/>
      <c r="V95" s="176"/>
      <c r="W95" s="176"/>
      <c r="X95" s="176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U96" s="176"/>
      <c r="V96" s="176"/>
      <c r="W96" s="176"/>
      <c r="X96" s="176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U97" s="176"/>
      <c r="V97" s="176"/>
      <c r="W97" s="176"/>
      <c r="X97" s="176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 t="shared" ref="H98:H140" si="2">SUM(F98*G98)</f>
        <v>0</v>
      </c>
      <c r="U98" s="176"/>
      <c r="V98" s="176"/>
      <c r="W98" s="176"/>
      <c r="X98" s="176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>SUM(F99*G99)</f>
        <v>0</v>
      </c>
      <c r="U99" s="176"/>
      <c r="V99" s="176"/>
      <c r="W99" s="176"/>
      <c r="X99" s="176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ref="H100:H130" si="3">SUM(F100*G100)</f>
        <v>0</v>
      </c>
      <c r="U100" s="176"/>
      <c r="V100" s="176"/>
      <c r="W100" s="176"/>
      <c r="X100" s="176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3"/>
        <v>0</v>
      </c>
      <c r="U101" s="176"/>
      <c r="V101" s="176"/>
      <c r="W101" s="176"/>
      <c r="X101" s="176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3"/>
        <v>0</v>
      </c>
      <c r="U102" s="176"/>
      <c r="V102" s="176"/>
      <c r="W102" s="176"/>
      <c r="X102" s="176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3"/>
        <v>0</v>
      </c>
      <c r="U103" s="176"/>
      <c r="V103" s="176"/>
      <c r="W103" s="176"/>
      <c r="X103" s="176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3"/>
        <v>0</v>
      </c>
      <c r="U104" s="176"/>
      <c r="V104" s="176"/>
      <c r="W104" s="176"/>
      <c r="X104" s="176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3"/>
        <v>0</v>
      </c>
      <c r="U105" s="176"/>
      <c r="V105" s="176"/>
      <c r="W105" s="176"/>
      <c r="X105" s="176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3"/>
        <v>0</v>
      </c>
      <c r="U106" s="176"/>
      <c r="V106" s="176"/>
      <c r="W106" s="176"/>
      <c r="X106" s="176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3"/>
        <v>0</v>
      </c>
      <c r="U107" s="176"/>
      <c r="V107" s="176"/>
      <c r="W107" s="176"/>
      <c r="X107" s="176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3"/>
        <v>0</v>
      </c>
      <c r="U108" s="176"/>
      <c r="V108" s="176"/>
      <c r="W108" s="176"/>
      <c r="X108" s="176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3"/>
        <v>0</v>
      </c>
      <c r="U109" s="176"/>
      <c r="V109" s="176"/>
      <c r="W109" s="176"/>
      <c r="X109" s="176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3"/>
        <v>0</v>
      </c>
      <c r="U110" s="176"/>
      <c r="V110" s="176"/>
      <c r="W110" s="176"/>
      <c r="X110" s="176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3"/>
        <v>0</v>
      </c>
      <c r="U111" s="176"/>
      <c r="V111" s="176"/>
      <c r="W111" s="176"/>
      <c r="X111" s="176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3"/>
        <v>0</v>
      </c>
      <c r="U112" s="176"/>
      <c r="V112" s="176"/>
      <c r="W112" s="176"/>
      <c r="X112" s="176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3"/>
        <v>0</v>
      </c>
      <c r="U113" s="176"/>
      <c r="V113" s="176"/>
      <c r="W113" s="176"/>
      <c r="X113" s="176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3"/>
        <v>0</v>
      </c>
      <c r="U114" s="176"/>
      <c r="V114" s="176"/>
      <c r="W114" s="176"/>
      <c r="X114" s="176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3"/>
        <v>0</v>
      </c>
      <c r="U115" s="176"/>
      <c r="V115" s="176"/>
      <c r="W115" s="176"/>
      <c r="X115" s="176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3"/>
        <v>0</v>
      </c>
      <c r="U116" s="176"/>
      <c r="V116" s="176"/>
      <c r="W116" s="176"/>
      <c r="X116" s="176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3"/>
        <v>0</v>
      </c>
      <c r="U117" s="176"/>
      <c r="V117" s="176"/>
      <c r="W117" s="176"/>
      <c r="X117" s="176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3"/>
        <v>0</v>
      </c>
      <c r="U118" s="176"/>
      <c r="V118" s="176"/>
      <c r="W118" s="176"/>
      <c r="X118" s="176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3"/>
        <v>0</v>
      </c>
      <c r="U119" s="176"/>
      <c r="V119" s="176"/>
      <c r="W119" s="176"/>
      <c r="X119" s="176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3"/>
        <v>0</v>
      </c>
      <c r="U120" s="176"/>
      <c r="V120" s="176"/>
      <c r="W120" s="176"/>
      <c r="X120" s="176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3"/>
        <v>0</v>
      </c>
      <c r="U121" s="176"/>
      <c r="V121" s="176"/>
      <c r="W121" s="176"/>
      <c r="X121" s="176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3"/>
        <v>0</v>
      </c>
      <c r="U122" s="176"/>
      <c r="V122" s="176"/>
      <c r="W122" s="176"/>
      <c r="X122" s="176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3"/>
        <v>0</v>
      </c>
      <c r="U123" s="176"/>
      <c r="V123" s="176"/>
      <c r="W123" s="176"/>
      <c r="X123" s="176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3"/>
        <v>0</v>
      </c>
      <c r="U124" s="176"/>
      <c r="V124" s="176"/>
      <c r="W124" s="176"/>
      <c r="X124" s="176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3"/>
        <v>0</v>
      </c>
      <c r="U125" s="176"/>
      <c r="V125" s="176"/>
      <c r="W125" s="176"/>
      <c r="X125" s="176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3"/>
        <v>0</v>
      </c>
      <c r="U126" s="176"/>
      <c r="V126" s="176"/>
      <c r="W126" s="176"/>
      <c r="X126" s="176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3"/>
        <v>0</v>
      </c>
      <c r="U127" s="176"/>
      <c r="V127" s="176"/>
      <c r="W127" s="176"/>
      <c r="X127" s="176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3"/>
        <v>0</v>
      </c>
      <c r="U128" s="176"/>
      <c r="V128" s="176"/>
      <c r="W128" s="176"/>
      <c r="X128" s="176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3"/>
        <v>0</v>
      </c>
      <c r="U129" s="176"/>
      <c r="V129" s="176"/>
      <c r="W129" s="176"/>
      <c r="X129" s="176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si="3"/>
        <v>0</v>
      </c>
      <c r="U130" s="176"/>
      <c r="V130" s="176"/>
      <c r="W130" s="176"/>
      <c r="X130" s="176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ref="H131:H134" si="4">SUM(F131*G131)</f>
        <v>0</v>
      </c>
      <c r="U131" s="176"/>
      <c r="V131" s="176"/>
      <c r="W131" s="176"/>
      <c r="X131" s="176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4"/>
        <v>0</v>
      </c>
      <c r="U132" s="176"/>
      <c r="V132" s="176"/>
      <c r="W132" s="176"/>
      <c r="X132" s="176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4"/>
        <v>0</v>
      </c>
      <c r="U133" s="176"/>
      <c r="V133" s="176"/>
      <c r="W133" s="176"/>
      <c r="X133" s="176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 t="shared" si="4"/>
        <v>0</v>
      </c>
      <c r="U134" s="176"/>
      <c r="V134" s="176"/>
      <c r="W134" s="176"/>
      <c r="X134" s="176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U135" s="176"/>
      <c r="V135" s="176"/>
      <c r="W135" s="176"/>
      <c r="X135" s="176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>SUM(F136*G136)</f>
        <v>0</v>
      </c>
      <c r="U136" s="176"/>
      <c r="V136" s="176"/>
      <c r="W136" s="176"/>
      <c r="X136" s="176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2"/>
        <v>0</v>
      </c>
      <c r="U137" s="176"/>
      <c r="V137" s="176"/>
      <c r="W137" s="176"/>
      <c r="X137" s="176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2"/>
        <v>0</v>
      </c>
      <c r="U138" s="176"/>
      <c r="V138" s="176"/>
      <c r="W138" s="176"/>
      <c r="X138" s="176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2"/>
        <v>0</v>
      </c>
      <c r="U139" s="176"/>
      <c r="V139" s="176"/>
      <c r="W139" s="176"/>
      <c r="X139" s="176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2"/>
        <v>0</v>
      </c>
      <c r="U140" s="176"/>
      <c r="V140" s="176"/>
      <c r="W140" s="176"/>
      <c r="X140" s="176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U141" s="176"/>
      <c r="V141" s="176"/>
      <c r="W141" s="176"/>
      <c r="X141" s="176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U142" s="176"/>
      <c r="V142" s="176"/>
      <c r="W142" s="176"/>
      <c r="X142" s="176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U143" s="176"/>
      <c r="V143" s="176"/>
      <c r="W143" s="176"/>
      <c r="X143" s="176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U144" s="176"/>
      <c r="V144" s="176"/>
      <c r="W144" s="176"/>
      <c r="X144" s="176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U145" s="176"/>
      <c r="V145" s="176"/>
      <c r="W145" s="176"/>
      <c r="X145" s="176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U146" s="176"/>
      <c r="V146" s="176"/>
      <c r="W146" s="176"/>
      <c r="X146" s="176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N147" s="263" t="s">
        <v>111</v>
      </c>
      <c r="U147" s="176"/>
      <c r="V147" s="176"/>
      <c r="W147" s="176"/>
      <c r="X147" s="176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N148" s="263" t="s">
        <v>112</v>
      </c>
      <c r="U148" s="176"/>
      <c r="V148" s="176"/>
      <c r="W148" s="176"/>
      <c r="X148" s="176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U149" s="176"/>
      <c r="V149" s="176"/>
      <c r="W149" s="176"/>
      <c r="X149" s="176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U150" s="176"/>
      <c r="V150" s="176"/>
      <c r="W150" s="176"/>
      <c r="X150" s="176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U151" s="176"/>
      <c r="V151" s="176"/>
      <c r="W151" s="176"/>
      <c r="X151" s="176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U152" s="176"/>
      <c r="V152" s="176"/>
      <c r="W152" s="176"/>
      <c r="X152" s="176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U153" s="176"/>
      <c r="V153" s="176"/>
      <c r="W153" s="176"/>
      <c r="X153" s="176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U154" s="176"/>
      <c r="V154" s="176"/>
      <c r="W154" s="176"/>
      <c r="X154" s="176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U155" s="176"/>
      <c r="V155" s="176"/>
      <c r="W155" s="176"/>
      <c r="X155" s="176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U156" s="176"/>
      <c r="V156" s="176"/>
      <c r="W156" s="176"/>
      <c r="X156" s="176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U157" s="176"/>
      <c r="V157" s="176"/>
      <c r="W157" s="176"/>
      <c r="X157" s="176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U158" s="176"/>
      <c r="V158" s="176"/>
      <c r="W158" s="176"/>
      <c r="X158" s="176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U159" s="176"/>
      <c r="V159" s="176"/>
      <c r="W159" s="176"/>
      <c r="X159" s="176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U160" s="176"/>
      <c r="V160" s="176"/>
      <c r="W160" s="176"/>
      <c r="X160" s="176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U161" s="176"/>
      <c r="V161" s="176"/>
      <c r="W161" s="176"/>
      <c r="X161" s="176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U162" s="176"/>
      <c r="V162" s="176"/>
      <c r="W162" s="176"/>
      <c r="X162" s="176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U163" s="176"/>
      <c r="V163" s="176"/>
      <c r="W163" s="176"/>
      <c r="X163" s="176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U164" s="176"/>
      <c r="V164" s="176"/>
      <c r="W164" s="176"/>
      <c r="X164" s="176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U165" s="176"/>
      <c r="V165" s="176"/>
      <c r="W165" s="176"/>
      <c r="X165" s="176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U166" s="176"/>
      <c r="V166" s="176"/>
      <c r="W166" s="176"/>
      <c r="X166" s="176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U167" s="176"/>
      <c r="V167" s="176"/>
      <c r="W167" s="176"/>
      <c r="X167" s="176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U168" s="176"/>
      <c r="V168" s="176"/>
      <c r="W168" s="176"/>
      <c r="X168" s="176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U169" s="176"/>
      <c r="V169" s="176"/>
      <c r="W169" s="176"/>
      <c r="X169" s="176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U170" s="176"/>
      <c r="V170" s="176"/>
      <c r="W170" s="176"/>
      <c r="X170" s="176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U171" s="176"/>
      <c r="V171" s="176"/>
      <c r="W171" s="176"/>
      <c r="X171" s="176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U172" s="176"/>
      <c r="V172" s="176"/>
      <c r="W172" s="176"/>
      <c r="X172" s="176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U173" s="176"/>
      <c r="V173" s="176"/>
      <c r="W173" s="176"/>
      <c r="X173" s="176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U174" s="176"/>
      <c r="V174" s="176"/>
      <c r="W174" s="176"/>
      <c r="X174" s="176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U175" s="176"/>
      <c r="V175" s="176"/>
      <c r="W175" s="176"/>
      <c r="X175" s="176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U176" s="176"/>
      <c r="V176" s="176"/>
      <c r="W176" s="176"/>
      <c r="X176" s="176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U177" s="176"/>
      <c r="V177" s="176"/>
      <c r="W177" s="176"/>
      <c r="X177" s="176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U178" s="176"/>
      <c r="V178" s="176"/>
      <c r="W178" s="176"/>
      <c r="X178" s="176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U179" s="176"/>
      <c r="V179" s="176"/>
      <c r="W179" s="176"/>
      <c r="X179" s="176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U180" s="176"/>
      <c r="V180" s="176"/>
      <c r="W180" s="176"/>
      <c r="X180" s="176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U181" s="176"/>
      <c r="V181" s="176"/>
      <c r="W181" s="176"/>
      <c r="X181" s="176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+E180+E162</f>
        <v>0</v>
      </c>
      <c r="F182" s="374">
        <f>F180+F162</f>
        <v>0</v>
      </c>
      <c r="G182" s="266"/>
      <c r="H182" s="168">
        <f>H180+H162</f>
        <v>0</v>
      </c>
      <c r="U182" s="176"/>
      <c r="V182" s="176"/>
      <c r="W182" s="176"/>
      <c r="X182" s="176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U183" s="176"/>
      <c r="V183" s="176"/>
      <c r="W183" s="176"/>
      <c r="X183" s="176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U184" s="176"/>
      <c r="V184" s="176"/>
      <c r="W184" s="176"/>
      <c r="X184" s="176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U185" s="176"/>
      <c r="V185" s="176"/>
      <c r="W185" s="176"/>
      <c r="X185" s="176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U186" s="176"/>
      <c r="V186" s="176"/>
      <c r="W186" s="176"/>
      <c r="X186" s="176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U187" s="176"/>
      <c r="V187" s="176"/>
      <c r="W187" s="176"/>
      <c r="X187" s="176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U188" s="176"/>
      <c r="V188" s="176"/>
      <c r="W188" s="176"/>
      <c r="X188" s="176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U189" s="176"/>
      <c r="V189" s="176"/>
      <c r="W189" s="176"/>
      <c r="X189" s="176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U190" s="176"/>
      <c r="V190" s="176"/>
      <c r="W190" s="176"/>
      <c r="X190" s="176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U191" s="176"/>
      <c r="V191" s="176"/>
      <c r="W191" s="176"/>
      <c r="X191" s="176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U192" s="176"/>
      <c r="V192" s="176"/>
      <c r="W192" s="176"/>
      <c r="X192" s="176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U193" s="176"/>
      <c r="V193" s="176"/>
      <c r="W193" s="176"/>
      <c r="X193" s="176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U194" s="176"/>
      <c r="V194" s="176"/>
      <c r="W194" s="176"/>
      <c r="X194" s="176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U195" s="176"/>
      <c r="V195" s="176"/>
      <c r="W195" s="176"/>
      <c r="X195" s="176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U196" s="176"/>
      <c r="V196" s="176"/>
      <c r="W196" s="176"/>
      <c r="X196" s="176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U197" s="176"/>
      <c r="V197" s="176"/>
      <c r="W197" s="176"/>
      <c r="X197" s="176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U198" s="176"/>
      <c r="V198" s="176"/>
      <c r="W198" s="176"/>
      <c r="X198" s="176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U199" s="176"/>
      <c r="V199" s="176"/>
      <c r="W199" s="176"/>
      <c r="X199" s="176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U200" s="176"/>
      <c r="V200" s="176"/>
      <c r="W200" s="176"/>
      <c r="X200" s="176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U201" s="176"/>
      <c r="V201" s="176"/>
      <c r="W201" s="176"/>
      <c r="X201" s="176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U202" s="176"/>
      <c r="V202" s="176"/>
      <c r="W202" s="176"/>
      <c r="X202" s="176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U203" s="176"/>
      <c r="V203" s="176"/>
      <c r="W203" s="176"/>
      <c r="X203" s="176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U204" s="176"/>
      <c r="V204" s="176"/>
      <c r="W204" s="176"/>
      <c r="X204" s="176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U205" s="176"/>
      <c r="V205" s="176"/>
      <c r="W205" s="176"/>
      <c r="X205" s="176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U206" s="176"/>
      <c r="V206" s="176"/>
      <c r="W206" s="176"/>
      <c r="X206" s="176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U207" s="176"/>
      <c r="V207" s="176"/>
      <c r="W207" s="176"/>
      <c r="X207" s="176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U208" s="176"/>
      <c r="V208" s="176"/>
      <c r="W208" s="176"/>
      <c r="X208" s="176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U209" s="176"/>
      <c r="V209" s="176"/>
      <c r="W209" s="176"/>
      <c r="X209" s="176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U210" s="176"/>
      <c r="V210" s="176"/>
      <c r="W210" s="176"/>
      <c r="X210" s="176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U211" s="176"/>
      <c r="V211" s="176"/>
      <c r="W211" s="176"/>
      <c r="X211" s="176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U212" s="176"/>
      <c r="V212" s="176"/>
      <c r="W212" s="176"/>
      <c r="X212" s="176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U213" s="176"/>
      <c r="V213" s="176"/>
      <c r="W213" s="176"/>
      <c r="X213" s="176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U214" s="176"/>
      <c r="V214" s="176"/>
      <c r="W214" s="176"/>
      <c r="X214" s="176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U215" s="176"/>
      <c r="V215" s="176"/>
      <c r="W215" s="176"/>
      <c r="X215" s="176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U216" s="176"/>
      <c r="V216" s="176"/>
      <c r="W216" s="176"/>
      <c r="X216" s="176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U217" s="176"/>
      <c r="V217" s="176"/>
      <c r="W217" s="176"/>
      <c r="X217" s="176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U218" s="176"/>
      <c r="V218" s="176"/>
      <c r="W218" s="176"/>
      <c r="X218" s="176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U219" s="176"/>
      <c r="V219" s="176"/>
      <c r="W219" s="176"/>
      <c r="X219" s="176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U220" s="176"/>
      <c r="V220" s="176"/>
      <c r="W220" s="176"/>
      <c r="X220" s="176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U221" s="176"/>
      <c r="V221" s="176"/>
      <c r="W221" s="176"/>
      <c r="X221" s="176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U222" s="176"/>
      <c r="V222" s="176"/>
      <c r="W222" s="176"/>
      <c r="X222" s="176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U223" s="176"/>
      <c r="V223" s="176"/>
      <c r="W223" s="176"/>
      <c r="X223" s="176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U224" s="176"/>
      <c r="V224" s="176"/>
      <c r="W224" s="176"/>
      <c r="X224" s="176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U225" s="176"/>
      <c r="V225" s="176"/>
      <c r="W225" s="176"/>
      <c r="X225" s="176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U226" s="176"/>
      <c r="V226" s="176"/>
      <c r="W226" s="176"/>
      <c r="X226" s="176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U227" s="176"/>
      <c r="V227" s="176"/>
      <c r="W227" s="176"/>
      <c r="X227" s="176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U228" s="176"/>
      <c r="V228" s="176"/>
      <c r="W228" s="176"/>
      <c r="X228" s="176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U229" s="176"/>
      <c r="V229" s="176"/>
      <c r="W229" s="176"/>
      <c r="X229" s="176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U230" s="176"/>
      <c r="V230" s="176"/>
      <c r="W230" s="176"/>
      <c r="X230" s="176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U231" s="176"/>
      <c r="V231" s="176"/>
      <c r="W231" s="176"/>
      <c r="X231" s="176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U232" s="176"/>
      <c r="V232" s="176"/>
      <c r="W232" s="176"/>
      <c r="X232" s="176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U233" s="176"/>
      <c r="V233" s="176"/>
      <c r="W233" s="176"/>
      <c r="X233" s="176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U234" s="176"/>
      <c r="V234" s="176"/>
      <c r="W234" s="176"/>
      <c r="X234" s="176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U235" s="176"/>
      <c r="V235" s="176"/>
      <c r="W235" s="176"/>
      <c r="X235" s="176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U236" s="176"/>
      <c r="V236" s="176"/>
      <c r="W236" s="176"/>
      <c r="X236" s="176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U237" s="176"/>
      <c r="V237" s="176"/>
      <c r="W237" s="176"/>
      <c r="X237" s="176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U238" s="176"/>
      <c r="V238" s="176"/>
      <c r="W238" s="176"/>
      <c r="X238" s="176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U239" s="176"/>
      <c r="V239" s="176"/>
      <c r="W239" s="176"/>
      <c r="X239" s="176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U240" s="176"/>
      <c r="V240" s="176"/>
      <c r="W240" s="176"/>
      <c r="X240" s="176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U241" s="176"/>
      <c r="V241" s="176"/>
      <c r="W241" s="176"/>
      <c r="X241" s="176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U242" s="176"/>
      <c r="V242" s="176"/>
      <c r="W242" s="176"/>
      <c r="X242" s="176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U243" s="176"/>
      <c r="V243" s="176"/>
      <c r="W243" s="176"/>
      <c r="X243" s="176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65" si="11">SUM(F244*G244)</f>
        <v>0</v>
      </c>
      <c r="U244" s="176"/>
      <c r="V244" s="176"/>
      <c r="W244" s="176"/>
      <c r="X244" s="176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U245" s="176"/>
      <c r="V245" s="176"/>
      <c r="W245" s="176"/>
      <c r="X245" s="176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U246" s="176"/>
      <c r="V246" s="176"/>
      <c r="W246" s="176"/>
      <c r="X246" s="176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U247" s="176"/>
      <c r="V247" s="176"/>
      <c r="W247" s="176"/>
      <c r="X247" s="176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U248" s="176"/>
      <c r="V248" s="176"/>
      <c r="W248" s="176"/>
      <c r="X248" s="176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U249" s="176"/>
      <c r="V249" s="176"/>
      <c r="W249" s="176"/>
      <c r="X249" s="176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U250" s="176"/>
      <c r="V250" s="176"/>
      <c r="W250" s="176"/>
      <c r="X250" s="176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U251" s="176"/>
      <c r="V251" s="176"/>
      <c r="W251" s="176"/>
      <c r="X251" s="176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U252" s="176"/>
      <c r="V252" s="176"/>
      <c r="W252" s="176"/>
      <c r="X252" s="176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U253" s="176"/>
      <c r="V253" s="176"/>
      <c r="W253" s="176"/>
      <c r="X253" s="176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U254" s="176"/>
      <c r="V254" s="176"/>
      <c r="W254" s="176"/>
      <c r="X254" s="176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U255" s="176"/>
      <c r="V255" s="176"/>
      <c r="W255" s="176"/>
      <c r="X255" s="176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U256" s="176"/>
      <c r="V256" s="176"/>
      <c r="W256" s="176"/>
      <c r="X256" s="176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U257" s="176"/>
      <c r="V257" s="176"/>
      <c r="W257" s="176"/>
      <c r="X257" s="176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U258" s="176"/>
      <c r="V258" s="176"/>
      <c r="W258" s="176"/>
      <c r="X258" s="176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U259" s="176"/>
      <c r="V259" s="176"/>
      <c r="W259" s="176"/>
      <c r="X259" s="176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si="11"/>
        <v>0</v>
      </c>
      <c r="U260" s="176"/>
      <c r="V260" s="176"/>
      <c r="W260" s="176"/>
      <c r="X260" s="176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1"/>
        <v>0</v>
      </c>
      <c r="U261" s="176"/>
      <c r="V261" s="176"/>
      <c r="W261" s="176"/>
      <c r="X261" s="176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1"/>
        <v>0</v>
      </c>
      <c r="U262" s="176"/>
      <c r="V262" s="176"/>
      <c r="W262" s="176"/>
      <c r="X262" s="176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1"/>
        <v>0</v>
      </c>
      <c r="U263" s="176"/>
      <c r="V263" s="176"/>
      <c r="W263" s="176"/>
      <c r="X263" s="176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1"/>
        <v>0</v>
      </c>
      <c r="U264" s="176"/>
      <c r="V264" s="176"/>
      <c r="W264" s="176"/>
      <c r="X264" s="176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1"/>
        <v>0</v>
      </c>
      <c r="U265" s="176"/>
      <c r="V265" s="176"/>
      <c r="W265" s="176"/>
      <c r="X265" s="176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U266" s="176"/>
      <c r="V266" s="176"/>
      <c r="W266" s="176"/>
      <c r="X266" s="176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2">SUM(F267*G267)</f>
        <v>0</v>
      </c>
      <c r="U267" s="176"/>
      <c r="V267" s="176"/>
      <c r="W267" s="176"/>
      <c r="X267" s="176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2"/>
        <v>0</v>
      </c>
      <c r="U268" s="176"/>
      <c r="V268" s="176"/>
      <c r="W268" s="176"/>
      <c r="X268" s="176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2"/>
        <v>0</v>
      </c>
      <c r="U269" s="176"/>
      <c r="V269" s="176"/>
      <c r="W269" s="176"/>
      <c r="X269" s="176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2"/>
        <v>0</v>
      </c>
      <c r="U270" s="176"/>
      <c r="V270" s="176"/>
      <c r="W270" s="176"/>
      <c r="X270" s="176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2"/>
        <v>0</v>
      </c>
      <c r="U271" s="176"/>
      <c r="V271" s="176"/>
      <c r="W271" s="176"/>
      <c r="X271" s="176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2"/>
        <v>0</v>
      </c>
      <c r="U272" s="176"/>
      <c r="V272" s="176"/>
      <c r="W272" s="176"/>
      <c r="X272" s="176"/>
      <c r="Y272" s="177"/>
      <c r="Z272" s="177"/>
      <c r="AA272" s="177"/>
      <c r="AB272" s="177"/>
    </row>
    <row r="273" spans="1:28" ht="21" thickBot="1" x14ac:dyDescent="0.35">
      <c r="A273" s="214" t="s">
        <v>36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U273" s="176"/>
      <c r="V273" s="176"/>
      <c r="W273" s="176"/>
      <c r="X273" s="176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U274" s="176"/>
      <c r="V274" s="176"/>
      <c r="W274" s="176"/>
      <c r="X274" s="176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U275" s="176"/>
      <c r="V275" s="176"/>
      <c r="W275" s="176"/>
      <c r="X275" s="176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U276" s="176"/>
      <c r="V276" s="176"/>
      <c r="W276" s="176"/>
      <c r="X276" s="176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U277" s="176"/>
      <c r="V277" s="176"/>
      <c r="W277" s="176"/>
      <c r="X277" s="176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U278" s="176"/>
      <c r="V278" s="176"/>
      <c r="W278" s="176"/>
      <c r="X278" s="176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U279" s="176"/>
      <c r="V279" s="176"/>
      <c r="W279" s="176"/>
      <c r="X279" s="176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U280" s="176"/>
      <c r="V280" s="176"/>
      <c r="W280" s="176"/>
      <c r="X280" s="176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E280+E217+E273</f>
        <v>0</v>
      </c>
      <c r="F281" s="383">
        <f>F280+F217+F273</f>
        <v>0</v>
      </c>
      <c r="G281" s="300"/>
      <c r="H281" s="296">
        <f>H280+H241+H217+H273</f>
        <v>0</v>
      </c>
      <c r="U281" s="176"/>
      <c r="V281" s="176"/>
      <c r="W281" s="176"/>
      <c r="X281" s="176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U282" s="176"/>
      <c r="V282" s="176"/>
      <c r="W282" s="176"/>
      <c r="X282" s="176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U283" s="176"/>
      <c r="V283" s="176"/>
      <c r="W283" s="176"/>
      <c r="X283" s="176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U284" s="176"/>
      <c r="V284" s="176"/>
      <c r="W284" s="176"/>
      <c r="X284" s="176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U285" s="176"/>
      <c r="V285" s="176"/>
      <c r="W285" s="176"/>
      <c r="X285" s="176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U286" s="176"/>
      <c r="V286" s="176"/>
      <c r="W286" s="176"/>
      <c r="X286" s="176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3">SUM(F287*G287)</f>
        <v>0</v>
      </c>
      <c r="K287" s="177" t="s">
        <v>113</v>
      </c>
      <c r="U287" s="176"/>
      <c r="V287" s="176"/>
      <c r="W287" s="176"/>
      <c r="X287" s="176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3"/>
        <v>0</v>
      </c>
      <c r="K288" s="177" t="s">
        <v>114</v>
      </c>
      <c r="U288" s="176"/>
      <c r="V288" s="176"/>
      <c r="W288" s="176"/>
      <c r="X288" s="176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3"/>
        <v>0</v>
      </c>
      <c r="U289" s="176"/>
      <c r="V289" s="176"/>
      <c r="W289" s="176"/>
      <c r="X289" s="176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3"/>
        <v>0</v>
      </c>
      <c r="U290" s="176"/>
      <c r="V290" s="176"/>
      <c r="W290" s="176"/>
      <c r="X290" s="176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3"/>
        <v>0</v>
      </c>
      <c r="K291" s="177" t="s">
        <v>115</v>
      </c>
      <c r="U291" s="176"/>
      <c r="V291" s="176"/>
      <c r="W291" s="176"/>
      <c r="X291" s="176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3"/>
        <v>0</v>
      </c>
      <c r="K292" s="177" t="s">
        <v>116</v>
      </c>
      <c r="U292" s="176"/>
      <c r="V292" s="176"/>
      <c r="W292" s="176"/>
      <c r="X292" s="176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3"/>
        <v>0</v>
      </c>
      <c r="U293" s="176"/>
      <c r="V293" s="176"/>
      <c r="W293" s="176"/>
      <c r="X293" s="176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3"/>
        <v>0</v>
      </c>
      <c r="U294" s="176"/>
      <c r="V294" s="176"/>
      <c r="W294" s="176"/>
      <c r="X294" s="176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3"/>
        <v>0</v>
      </c>
      <c r="U295" s="176"/>
      <c r="V295" s="176"/>
      <c r="W295" s="176"/>
      <c r="X295" s="176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3"/>
        <v>0</v>
      </c>
      <c r="U296" s="176"/>
      <c r="V296" s="176"/>
      <c r="W296" s="176"/>
      <c r="X296" s="176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3"/>
        <v>0</v>
      </c>
      <c r="U297" s="176"/>
      <c r="V297" s="176"/>
      <c r="W297" s="176"/>
      <c r="X297" s="176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3"/>
        <v>0</v>
      </c>
      <c r="U298" s="176"/>
      <c r="V298" s="176"/>
      <c r="W298" s="176"/>
      <c r="X298" s="176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U299" s="176"/>
      <c r="V299" s="176"/>
      <c r="W299" s="176"/>
      <c r="X299" s="176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4">SUM(F300*G300)</f>
        <v>0</v>
      </c>
      <c r="U300" s="176"/>
      <c r="V300" s="176"/>
      <c r="W300" s="176"/>
      <c r="X300" s="176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4"/>
        <v>0</v>
      </c>
      <c r="U301" s="176"/>
      <c r="V301" s="176"/>
      <c r="W301" s="176"/>
      <c r="X301" s="176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4"/>
        <v>0</v>
      </c>
      <c r="U302" s="176"/>
      <c r="V302" s="176"/>
      <c r="W302" s="176"/>
      <c r="X302" s="176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4"/>
        <v>0</v>
      </c>
      <c r="U303" s="176"/>
      <c r="V303" s="176"/>
      <c r="W303" s="176"/>
      <c r="X303" s="176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U304" s="176"/>
      <c r="V304" s="176"/>
      <c r="W304" s="176"/>
      <c r="X304" s="176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U305" s="176"/>
      <c r="V305" s="176"/>
      <c r="W305" s="176"/>
      <c r="X305" s="176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U306" s="176"/>
      <c r="V306" s="176"/>
      <c r="W306" s="176"/>
      <c r="X306" s="176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5">SUM(F307*G307)</f>
        <v>0</v>
      </c>
      <c r="U307" s="176"/>
      <c r="V307" s="176"/>
      <c r="W307" s="176"/>
      <c r="X307" s="176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5"/>
        <v>0</v>
      </c>
      <c r="U308" s="176"/>
      <c r="V308" s="176"/>
      <c r="W308" s="176"/>
      <c r="X308" s="176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5"/>
        <v>0</v>
      </c>
      <c r="U309" s="176"/>
      <c r="V309" s="176"/>
      <c r="W309" s="176"/>
      <c r="X309" s="176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5"/>
        <v>0</v>
      </c>
      <c r="U310" s="176"/>
      <c r="V310" s="176"/>
      <c r="W310" s="176"/>
      <c r="X310" s="176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5"/>
        <v>0</v>
      </c>
      <c r="U311" s="176"/>
      <c r="V311" s="176"/>
      <c r="W311" s="176"/>
      <c r="X311" s="176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5"/>
        <v>0</v>
      </c>
      <c r="U312" s="176"/>
      <c r="V312" s="176"/>
      <c r="W312" s="176"/>
      <c r="X312" s="176"/>
      <c r="Y312" s="177"/>
      <c r="Z312" s="177"/>
      <c r="AA312" s="177"/>
      <c r="AB312" s="177"/>
    </row>
    <row r="313" spans="1:28" ht="18.75" thickBot="1" x14ac:dyDescent="0.3">
      <c r="A313" s="314" t="s">
        <v>102</v>
      </c>
      <c r="B313" s="471"/>
      <c r="C313" s="472"/>
      <c r="D313" s="472"/>
      <c r="E313" s="472"/>
      <c r="F313" s="472"/>
      <c r="G313" s="472"/>
      <c r="H313" s="473"/>
      <c r="U313" s="176"/>
      <c r="V313" s="176"/>
      <c r="W313" s="176"/>
      <c r="X313" s="176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U314" s="176"/>
      <c r="V314" s="176"/>
      <c r="W314" s="176"/>
      <c r="X314" s="176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6">SUM(F315*G315)</f>
        <v>0</v>
      </c>
      <c r="U315" s="176"/>
      <c r="V315" s="176"/>
      <c r="W315" s="176"/>
      <c r="X315" s="176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6"/>
        <v>0</v>
      </c>
      <c r="U316" s="176"/>
      <c r="V316" s="176"/>
      <c r="W316" s="176"/>
      <c r="X316" s="176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6"/>
        <v>0</v>
      </c>
      <c r="U317" s="176"/>
      <c r="V317" s="176"/>
      <c r="W317" s="176"/>
      <c r="X317" s="176"/>
      <c r="Y317" s="177"/>
      <c r="Z317" s="177"/>
      <c r="AA317" s="177"/>
      <c r="AB317" s="177"/>
    </row>
    <row r="318" spans="1:28" ht="21" thickBot="1" x14ac:dyDescent="0.3">
      <c r="A318" s="317" t="s">
        <v>103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U318" s="176"/>
      <c r="V318" s="176"/>
      <c r="W318" s="176"/>
      <c r="X318" s="176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U319" s="176"/>
      <c r="V319" s="176"/>
      <c r="W319" s="176"/>
      <c r="X319" s="176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U320" s="176"/>
      <c r="V320" s="176"/>
      <c r="W320" s="176"/>
      <c r="X320" s="176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39" si="17">SUM(F321*G321)</f>
        <v>0</v>
      </c>
      <c r="U321" s="176"/>
      <c r="V321" s="176"/>
      <c r="W321" s="176"/>
      <c r="X321" s="176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7"/>
        <v>0</v>
      </c>
      <c r="U322" s="176"/>
      <c r="V322" s="176"/>
      <c r="W322" s="176"/>
      <c r="X322" s="176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7"/>
        <v>0</v>
      </c>
      <c r="U323" s="176"/>
      <c r="V323" s="176"/>
      <c r="W323" s="176"/>
      <c r="X323" s="176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 t="shared" si="17"/>
        <v>0</v>
      </c>
      <c r="U324" s="176"/>
      <c r="V324" s="176"/>
      <c r="W324" s="176"/>
      <c r="X324" s="176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si="17"/>
        <v>0</v>
      </c>
      <c r="U325" s="176"/>
      <c r="V325" s="176"/>
      <c r="W325" s="176"/>
      <c r="X325" s="176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7"/>
        <v>0</v>
      </c>
      <c r="U326" s="176"/>
      <c r="V326" s="176"/>
      <c r="W326" s="176"/>
      <c r="X326" s="176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7"/>
        <v>0</v>
      </c>
      <c r="U327" s="176"/>
      <c r="V327" s="176"/>
      <c r="W327" s="176"/>
      <c r="X327" s="176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7"/>
        <v>0</v>
      </c>
      <c r="U328" s="176"/>
      <c r="V328" s="176"/>
      <c r="W328" s="176"/>
      <c r="X328" s="176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7"/>
        <v>0</v>
      </c>
      <c r="U329" s="176"/>
      <c r="V329" s="176"/>
      <c r="W329" s="176"/>
      <c r="X329" s="176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7"/>
        <v>0</v>
      </c>
      <c r="U330" s="176"/>
      <c r="V330" s="176"/>
      <c r="W330" s="176"/>
      <c r="X330" s="176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7"/>
        <v>0</v>
      </c>
      <c r="U331" s="176"/>
      <c r="V331" s="176"/>
      <c r="W331" s="176"/>
      <c r="X331" s="176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7"/>
        <v>0</v>
      </c>
      <c r="U332" s="176"/>
      <c r="V332" s="176"/>
      <c r="W332" s="176"/>
      <c r="X332" s="176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7"/>
        <v>0</v>
      </c>
      <c r="U333" s="176"/>
      <c r="V333" s="176"/>
      <c r="W333" s="176"/>
      <c r="X333" s="176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7"/>
        <v>0</v>
      </c>
      <c r="U334" s="176"/>
      <c r="V334" s="176"/>
      <c r="W334" s="176"/>
      <c r="X334" s="176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7"/>
        <v>0</v>
      </c>
      <c r="U335" s="176"/>
      <c r="V335" s="176"/>
      <c r="W335" s="176"/>
      <c r="X335" s="176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7"/>
        <v>0</v>
      </c>
      <c r="U336" s="176"/>
      <c r="V336" s="176"/>
      <c r="W336" s="176"/>
      <c r="X336" s="176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si="17"/>
        <v>0</v>
      </c>
      <c r="U337" s="176"/>
      <c r="V337" s="176"/>
      <c r="W337" s="176"/>
      <c r="X337" s="176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17"/>
        <v>0</v>
      </c>
      <c r="U338" s="176"/>
      <c r="V338" s="176"/>
      <c r="W338" s="176"/>
      <c r="X338" s="176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17"/>
        <v>0</v>
      </c>
      <c r="U339" s="176"/>
      <c r="V339" s="176"/>
      <c r="W339" s="176"/>
      <c r="X339" s="176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U340" s="176"/>
      <c r="V340" s="176"/>
      <c r="W340" s="176"/>
      <c r="X340" s="176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18">SUM(F341*G341)</f>
        <v>0</v>
      </c>
      <c r="U341" s="176"/>
      <c r="V341" s="176"/>
      <c r="W341" s="176"/>
      <c r="X341" s="176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18"/>
        <v>0</v>
      </c>
      <c r="U342" s="176"/>
      <c r="V342" s="176"/>
      <c r="W342" s="176"/>
      <c r="X342" s="176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18"/>
        <v>0</v>
      </c>
      <c r="U343" s="176"/>
      <c r="V343" s="176"/>
      <c r="W343" s="176"/>
      <c r="X343" s="176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18"/>
        <v>0</v>
      </c>
      <c r="U344" s="176"/>
      <c r="V344" s="176"/>
      <c r="W344" s="176"/>
      <c r="X344" s="176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U345" s="176"/>
      <c r="V345" s="176"/>
      <c r="W345" s="176"/>
      <c r="X345" s="176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U346" s="176"/>
      <c r="V346" s="176"/>
      <c r="W346" s="176"/>
      <c r="X346" s="176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U347" s="176"/>
      <c r="V347" s="176"/>
      <c r="W347" s="176"/>
      <c r="X347" s="176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19">SUM(F348*G348)</f>
        <v>0</v>
      </c>
      <c r="U348" s="176"/>
      <c r="V348" s="176"/>
      <c r="W348" s="176"/>
      <c r="X348" s="176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19"/>
        <v>0</v>
      </c>
      <c r="U349" s="176"/>
      <c r="V349" s="176"/>
      <c r="W349" s="176"/>
      <c r="X349" s="176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19"/>
        <v>0</v>
      </c>
      <c r="U350" s="176"/>
      <c r="V350" s="176"/>
      <c r="W350" s="176"/>
      <c r="X350" s="176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19"/>
        <v>0</v>
      </c>
      <c r="U351" s="176"/>
      <c r="V351" s="176"/>
      <c r="W351" s="176"/>
      <c r="X351" s="176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19"/>
        <v>0</v>
      </c>
      <c r="U352" s="176"/>
      <c r="V352" s="176"/>
      <c r="W352" s="176"/>
      <c r="X352" s="176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19"/>
        <v>0</v>
      </c>
      <c r="U353" s="176"/>
      <c r="V353" s="176"/>
      <c r="W353" s="176"/>
      <c r="X353" s="176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19"/>
        <v>0</v>
      </c>
      <c r="U354" s="176"/>
      <c r="V354" s="176"/>
      <c r="W354" s="176"/>
      <c r="X354" s="176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19"/>
        <v>0</v>
      </c>
      <c r="U355" s="176"/>
      <c r="V355" s="176"/>
      <c r="W355" s="176"/>
      <c r="X355" s="176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19"/>
        <v>0</v>
      </c>
      <c r="U356" s="176"/>
      <c r="V356" s="176"/>
      <c r="W356" s="176"/>
      <c r="X356" s="176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19"/>
        <v>0</v>
      </c>
      <c r="U357" s="176"/>
      <c r="V357" s="176"/>
      <c r="W357" s="176"/>
      <c r="X357" s="176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19"/>
        <v>0</v>
      </c>
      <c r="U358" s="176"/>
      <c r="V358" s="176"/>
      <c r="W358" s="176"/>
      <c r="X358" s="176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U359" s="176"/>
      <c r="V359" s="176"/>
      <c r="W359" s="176"/>
      <c r="X359" s="176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18"/>
        <v>0</v>
      </c>
      <c r="U360" s="176"/>
      <c r="V360" s="176"/>
      <c r="W360" s="176"/>
      <c r="X360" s="176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18"/>
        <v>0</v>
      </c>
      <c r="U361" s="176"/>
      <c r="V361" s="176"/>
      <c r="W361" s="176"/>
      <c r="X361" s="176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18"/>
        <v>0</v>
      </c>
      <c r="U362" s="176"/>
      <c r="V362" s="176"/>
      <c r="W362" s="176"/>
      <c r="X362" s="176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18"/>
        <v>0</v>
      </c>
      <c r="U363" s="176"/>
      <c r="V363" s="176"/>
      <c r="W363" s="176"/>
      <c r="X363" s="176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U364" s="176"/>
      <c r="V364" s="176"/>
      <c r="W364" s="176"/>
      <c r="X364" s="176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U365" s="176"/>
      <c r="V365" s="176"/>
      <c r="W365" s="176"/>
      <c r="X365" s="176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U366" s="176"/>
      <c r="V366" s="176"/>
      <c r="W366" s="176"/>
      <c r="X366" s="176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18"/>
        <v>0</v>
      </c>
      <c r="U367" s="176"/>
      <c r="V367" s="176"/>
      <c r="W367" s="176"/>
      <c r="X367" s="176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18"/>
        <v>0</v>
      </c>
      <c r="U368" s="176"/>
      <c r="V368" s="176"/>
      <c r="W368" s="176"/>
      <c r="X368" s="176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18"/>
        <v>0</v>
      </c>
      <c r="U369" s="176"/>
      <c r="V369" s="176"/>
      <c r="W369" s="176"/>
      <c r="X369" s="176"/>
      <c r="Y369" s="177"/>
      <c r="Z369" s="177"/>
      <c r="AA369" s="177"/>
      <c r="AB369" s="177"/>
    </row>
    <row r="370" spans="1:28" ht="18" x14ac:dyDescent="0.25">
      <c r="A370" s="157"/>
      <c r="B370" s="458" t="s">
        <v>137</v>
      </c>
      <c r="C370" s="459"/>
      <c r="D370" s="164"/>
      <c r="E370" s="14"/>
      <c r="F370" s="373"/>
      <c r="G370" s="15"/>
      <c r="H370" s="56">
        <f t="shared" si="18"/>
        <v>0</v>
      </c>
      <c r="U370" s="176"/>
      <c r="V370" s="176"/>
      <c r="W370" s="176"/>
      <c r="X370" s="176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18"/>
        <v>0</v>
      </c>
      <c r="U371" s="176"/>
      <c r="V371" s="176"/>
      <c r="W371" s="176"/>
      <c r="X371" s="176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18"/>
        <v>0</v>
      </c>
      <c r="U372" s="176"/>
      <c r="V372" s="176"/>
      <c r="W372" s="176"/>
      <c r="X372" s="176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18"/>
        <v>0</v>
      </c>
      <c r="U373" s="176"/>
      <c r="V373" s="176"/>
      <c r="W373" s="176"/>
      <c r="X373" s="176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U374" s="176"/>
      <c r="V374" s="176"/>
      <c r="W374" s="176"/>
      <c r="X374" s="176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18"/>
        <v>0</v>
      </c>
      <c r="U375" s="176"/>
      <c r="V375" s="176"/>
      <c r="W375" s="176"/>
      <c r="X375" s="176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18"/>
        <v>0</v>
      </c>
      <c r="U376" s="176"/>
      <c r="V376" s="176"/>
      <c r="W376" s="176"/>
      <c r="X376" s="176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18"/>
        <v>0</v>
      </c>
      <c r="U377" s="176"/>
      <c r="V377" s="176"/>
      <c r="W377" s="176"/>
      <c r="X377" s="176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18"/>
        <v>0</v>
      </c>
      <c r="U378" s="176"/>
      <c r="V378" s="176"/>
      <c r="W378" s="176"/>
      <c r="X378" s="176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U379" s="176"/>
      <c r="V379" s="176"/>
      <c r="W379" s="176"/>
      <c r="X379" s="176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U380" s="176"/>
      <c r="V380" s="176"/>
      <c r="W380" s="176"/>
      <c r="X380" s="176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U381" s="176"/>
      <c r="V381" s="176"/>
      <c r="W381" s="176"/>
      <c r="X381" s="176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U382" s="176"/>
      <c r="V382" s="176"/>
      <c r="W382" s="176"/>
      <c r="X382" s="176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U383" s="176"/>
      <c r="V383" s="176"/>
      <c r="W383" s="176"/>
      <c r="X383" s="176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U384" s="176"/>
      <c r="V384" s="176"/>
      <c r="W384" s="176"/>
      <c r="X384" s="176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U385" s="176"/>
      <c r="V385" s="176"/>
      <c r="W385" s="176"/>
      <c r="X385" s="176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U386" s="176"/>
      <c r="V386" s="176"/>
      <c r="W386" s="176"/>
      <c r="X386" s="176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U387" s="176"/>
      <c r="V387" s="176"/>
      <c r="W387" s="176"/>
      <c r="X387" s="176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U388" s="176"/>
      <c r="V388" s="176"/>
      <c r="W388" s="176"/>
      <c r="X388" s="176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U389" s="176"/>
      <c r="V389" s="176"/>
      <c r="W389" s="176"/>
      <c r="X389" s="176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>SUM(F390*G390)</f>
        <v>0</v>
      </c>
      <c r="U390" s="176"/>
      <c r="V390" s="176"/>
      <c r="W390" s="176"/>
      <c r="X390" s="176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ref="H391:H401" si="20">SUM(F391*G391)</f>
        <v>0</v>
      </c>
      <c r="U391" s="176"/>
      <c r="V391" s="176"/>
      <c r="W391" s="176"/>
      <c r="X391" s="176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0"/>
        <v>0</v>
      </c>
      <c r="U392" s="176"/>
      <c r="V392" s="176"/>
      <c r="W392" s="176"/>
      <c r="X392" s="176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0"/>
        <v>0</v>
      </c>
      <c r="U393" s="176"/>
      <c r="V393" s="176"/>
      <c r="W393" s="176"/>
      <c r="X393" s="176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0"/>
        <v>0</v>
      </c>
      <c r="U394" s="176"/>
      <c r="V394" s="176"/>
      <c r="W394" s="176"/>
      <c r="X394" s="176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0"/>
        <v>0</v>
      </c>
      <c r="U395" s="176"/>
      <c r="V395" s="176"/>
      <c r="W395" s="176"/>
      <c r="X395" s="176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0"/>
        <v>0</v>
      </c>
      <c r="U396" s="176"/>
      <c r="V396" s="176"/>
      <c r="W396" s="176"/>
      <c r="X396" s="176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0"/>
        <v>0</v>
      </c>
      <c r="U397" s="176"/>
      <c r="V397" s="176"/>
      <c r="W397" s="176"/>
      <c r="X397" s="176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0"/>
        <v>0</v>
      </c>
      <c r="U398" s="176"/>
      <c r="V398" s="176"/>
      <c r="W398" s="176"/>
      <c r="X398" s="176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0"/>
        <v>0</v>
      </c>
      <c r="U399" s="176"/>
      <c r="V399" s="176"/>
      <c r="W399" s="176"/>
      <c r="X399" s="176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0"/>
        <v>0</v>
      </c>
      <c r="U400" s="176"/>
      <c r="V400" s="176"/>
      <c r="W400" s="176"/>
      <c r="X400" s="176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0"/>
        <v>0</v>
      </c>
      <c r="U401" s="176"/>
      <c r="V401" s="176"/>
      <c r="W401" s="176"/>
      <c r="X401" s="176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U402" s="176"/>
      <c r="V402" s="176"/>
      <c r="W402" s="176"/>
      <c r="X402" s="176"/>
      <c r="Y402" s="177"/>
      <c r="Z402" s="177"/>
      <c r="AA402" s="177"/>
      <c r="AB402" s="177"/>
    </row>
    <row r="403" spans="1:28" x14ac:dyDescent="0.25">
      <c r="U403" s="176"/>
      <c r="V403" s="176"/>
      <c r="W403" s="176"/>
      <c r="X403" s="176"/>
      <c r="Y403" s="177"/>
      <c r="Z403" s="177"/>
      <c r="AA403" s="177"/>
      <c r="AB403" s="177"/>
    </row>
    <row r="404" spans="1:28" x14ac:dyDescent="0.25">
      <c r="U404" s="176"/>
      <c r="V404" s="176"/>
      <c r="W404" s="176"/>
      <c r="X404" s="176"/>
      <c r="Y404" s="177"/>
      <c r="Z404" s="177"/>
      <c r="AA404" s="177"/>
      <c r="AB404" s="177"/>
    </row>
    <row r="405" spans="1:28" x14ac:dyDescent="0.25">
      <c r="U405" s="176"/>
      <c r="V405" s="176"/>
      <c r="W405" s="176"/>
      <c r="X405" s="176"/>
      <c r="Y405" s="177"/>
      <c r="Z405" s="177"/>
      <c r="AA405" s="177"/>
      <c r="AB405" s="177"/>
    </row>
    <row r="406" spans="1:28" x14ac:dyDescent="0.25">
      <c r="U406" s="176"/>
      <c r="V406" s="176"/>
      <c r="W406" s="176"/>
      <c r="X406" s="176"/>
      <c r="Y406" s="177"/>
      <c r="Z406" s="177"/>
      <c r="AA406" s="177"/>
      <c r="AB406" s="177"/>
    </row>
    <row r="407" spans="1:28" x14ac:dyDescent="0.25">
      <c r="U407" s="176"/>
      <c r="V407" s="176"/>
      <c r="W407" s="176"/>
      <c r="X407" s="176"/>
      <c r="Y407" s="177"/>
      <c r="Z407" s="177"/>
      <c r="AA407" s="177"/>
      <c r="AB407" s="177"/>
    </row>
    <row r="408" spans="1:28" x14ac:dyDescent="0.25">
      <c r="U408" s="176"/>
      <c r="V408" s="176"/>
      <c r="W408" s="176"/>
      <c r="X408" s="176"/>
      <c r="Y408" s="177"/>
      <c r="Z408" s="177"/>
      <c r="AA408" s="177"/>
      <c r="AB408" s="177"/>
    </row>
    <row r="409" spans="1:28" ht="15.75" thickBot="1" x14ac:dyDescent="0.3">
      <c r="U409" s="176"/>
      <c r="V409" s="176"/>
      <c r="W409" s="176"/>
      <c r="X409" s="176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U410" s="176"/>
      <c r="V410" s="176"/>
      <c r="W410" s="176"/>
      <c r="X410" s="176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U411" s="176"/>
      <c r="V411" s="176"/>
      <c r="W411" s="176"/>
      <c r="X411" s="176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U412" s="176"/>
      <c r="V412" s="176"/>
      <c r="W412" s="176"/>
      <c r="X412" s="176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U413" s="176"/>
      <c r="V413" s="176"/>
      <c r="W413" s="176"/>
      <c r="X413" s="176"/>
      <c r="Y413" s="177"/>
      <c r="Z413" s="177"/>
      <c r="AA413" s="177"/>
      <c r="AB413" s="177"/>
    </row>
    <row r="414" spans="1:28" ht="18.75" thickBot="1" x14ac:dyDescent="0.3">
      <c r="A414" s="345"/>
      <c r="B414" s="345"/>
      <c r="U414" s="176"/>
      <c r="V414" s="176"/>
      <c r="W414" s="176"/>
      <c r="X414" s="176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U415" s="176"/>
      <c r="V415" s="176"/>
      <c r="W415" s="176"/>
      <c r="X415" s="176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U416" s="176"/>
      <c r="V416" s="176"/>
      <c r="W416" s="176"/>
      <c r="X416" s="176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U417" s="176"/>
      <c r="V417" s="176"/>
      <c r="W417" s="176"/>
      <c r="X417" s="176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U418" s="176"/>
      <c r="V418" s="176"/>
      <c r="W418" s="176"/>
      <c r="X418" s="176"/>
      <c r="Y418" s="177"/>
      <c r="Z418" s="177"/>
      <c r="AA418" s="177"/>
      <c r="AB418" s="177"/>
    </row>
    <row r="419" spans="1:28" ht="18.75" thickBot="1" x14ac:dyDescent="0.3">
      <c r="A419" s="345"/>
      <c r="B419" s="345"/>
      <c r="U419" s="176"/>
      <c r="V419" s="176"/>
      <c r="W419" s="176"/>
      <c r="X419" s="176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U420" s="176"/>
      <c r="V420" s="176"/>
      <c r="W420" s="176"/>
      <c r="X420" s="176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U421" s="176"/>
      <c r="V421" s="176"/>
      <c r="W421" s="176"/>
      <c r="X421" s="176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U422" s="176"/>
      <c r="V422" s="176"/>
      <c r="W422" s="176"/>
      <c r="X422" s="176"/>
      <c r="Y422" s="177"/>
      <c r="Z422" s="177"/>
      <c r="AA422" s="177"/>
      <c r="AB422" s="177"/>
    </row>
    <row r="423" spans="1:28" ht="18.75" thickBot="1" x14ac:dyDescent="0.3">
      <c r="A423" s="345"/>
      <c r="B423" s="345"/>
      <c r="U423" s="176"/>
      <c r="V423" s="176"/>
      <c r="W423" s="176"/>
      <c r="X423" s="176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AGIfO2xnXlACAg1XNYaxPb3vXgTH50dX8r08Wfm50SK2VQ+3YLHcZ3BqRI5oTUK5v4p/duHriV9aQrXd9hQQZQ==" saltValue="ZKXHxporx71Qd3HepEiXGw==" spinCount="100000" sheet="1" objects="1" scenarios="1" selectLockedCells="1"/>
  <mergeCells count="356">
    <mergeCell ref="B337:C337"/>
    <mergeCell ref="B338:C338"/>
    <mergeCell ref="B339:C339"/>
    <mergeCell ref="B340:H340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16:C316"/>
    <mergeCell ref="B317:C317"/>
    <mergeCell ref="B322:C322"/>
    <mergeCell ref="B323:C323"/>
    <mergeCell ref="B324:C324"/>
    <mergeCell ref="B325:C325"/>
    <mergeCell ref="B326:C326"/>
    <mergeCell ref="B327:C327"/>
    <mergeCell ref="B318:C318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126:C126"/>
    <mergeCell ref="B127:C127"/>
    <mergeCell ref="B128:C128"/>
    <mergeCell ref="B129:C129"/>
    <mergeCell ref="B112:C112"/>
    <mergeCell ref="B38:B39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55:B56"/>
    <mergeCell ref="B83:B84"/>
    <mergeCell ref="B99:C99"/>
    <mergeCell ref="B93:C93"/>
    <mergeCell ref="B135:C135"/>
    <mergeCell ref="B136:C136"/>
    <mergeCell ref="B131:C131"/>
    <mergeCell ref="B132:C132"/>
    <mergeCell ref="B133:C133"/>
    <mergeCell ref="B134:C134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30:C130"/>
    <mergeCell ref="B113:C113"/>
    <mergeCell ref="B114:C114"/>
    <mergeCell ref="B115:C115"/>
    <mergeCell ref="B124:C124"/>
    <mergeCell ref="B125:C125"/>
    <mergeCell ref="B301:C301"/>
    <mergeCell ref="B302:C302"/>
    <mergeCell ref="B303:C303"/>
    <mergeCell ref="B304:C304"/>
    <mergeCell ref="B296:C296"/>
    <mergeCell ref="B297:C297"/>
    <mergeCell ref="B298:C298"/>
    <mergeCell ref="B285:H285"/>
    <mergeCell ref="B299:H299"/>
    <mergeCell ref="B300:C300"/>
    <mergeCell ref="B286:C286"/>
    <mergeCell ref="B287:C287"/>
    <mergeCell ref="B288:C288"/>
    <mergeCell ref="B291:C291"/>
    <mergeCell ref="B294:C294"/>
    <mergeCell ref="B295:C295"/>
    <mergeCell ref="B289:C289"/>
    <mergeCell ref="B290:C290"/>
    <mergeCell ref="B292:C292"/>
    <mergeCell ref="B293:C293"/>
    <mergeCell ref="B269:C269"/>
    <mergeCell ref="B270:C270"/>
    <mergeCell ref="B271:C271"/>
    <mergeCell ref="B272:C272"/>
    <mergeCell ref="B273:C273"/>
    <mergeCell ref="B283:C284"/>
    <mergeCell ref="B263:C263"/>
    <mergeCell ref="B264:C264"/>
    <mergeCell ref="B265:C265"/>
    <mergeCell ref="B266:H266"/>
    <mergeCell ref="B267:C267"/>
    <mergeCell ref="B268:C268"/>
    <mergeCell ref="B275:C275"/>
    <mergeCell ref="B276:C276"/>
    <mergeCell ref="B277:C277"/>
    <mergeCell ref="B278:C278"/>
    <mergeCell ref="B279:C279"/>
    <mergeCell ref="B280:C280"/>
    <mergeCell ref="B281:C281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57:C257"/>
    <mergeCell ref="B191:C191"/>
    <mergeCell ref="B193:C193"/>
    <mergeCell ref="B194:C194"/>
    <mergeCell ref="B195:C195"/>
    <mergeCell ref="B196:C196"/>
    <mergeCell ref="B209:C209"/>
    <mergeCell ref="B211:C211"/>
    <mergeCell ref="B212:C212"/>
    <mergeCell ref="B213:C213"/>
    <mergeCell ref="B226:C226"/>
    <mergeCell ref="B227:C227"/>
    <mergeCell ref="B228:C228"/>
    <mergeCell ref="B233:H233"/>
    <mergeCell ref="B197:C197"/>
    <mergeCell ref="B198:C198"/>
    <mergeCell ref="B199:C199"/>
    <mergeCell ref="B200:C200"/>
    <mergeCell ref="B201:C201"/>
    <mergeCell ref="B202:C202"/>
    <mergeCell ref="B216:C216"/>
    <mergeCell ref="B218:C218"/>
    <mergeCell ref="B176:C176"/>
    <mergeCell ref="B177:C177"/>
    <mergeCell ref="B178:C178"/>
    <mergeCell ref="B179:C17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03:C203"/>
    <mergeCell ref="B204:C204"/>
    <mergeCell ref="B205:C205"/>
    <mergeCell ref="B206:C206"/>
    <mergeCell ref="B207:C207"/>
    <mergeCell ref="B208:C208"/>
    <mergeCell ref="B184:C185"/>
    <mergeCell ref="B186:H186"/>
    <mergeCell ref="B234:C234"/>
    <mergeCell ref="B223:C223"/>
    <mergeCell ref="B224:C224"/>
    <mergeCell ref="B225:C225"/>
    <mergeCell ref="B138:C138"/>
    <mergeCell ref="B139:C139"/>
    <mergeCell ref="B140:C140"/>
    <mergeCell ref="B173:C173"/>
    <mergeCell ref="B174:C174"/>
    <mergeCell ref="B175:H175"/>
    <mergeCell ref="B180:C180"/>
    <mergeCell ref="B182:C182"/>
    <mergeCell ref="B141:C141"/>
    <mergeCell ref="B158:C158"/>
    <mergeCell ref="B159:C159"/>
    <mergeCell ref="B160:C160"/>
    <mergeCell ref="B161:C161"/>
    <mergeCell ref="B162:C162"/>
    <mergeCell ref="B164:H164"/>
    <mergeCell ref="B165:C165"/>
    <mergeCell ref="B166:C166"/>
    <mergeCell ref="B167:C167"/>
    <mergeCell ref="B169:C169"/>
    <mergeCell ref="B170:C170"/>
    <mergeCell ref="B171:C171"/>
    <mergeCell ref="B172:C172"/>
    <mergeCell ref="B155:C155"/>
    <mergeCell ref="B156:C156"/>
    <mergeCell ref="G96:G97"/>
    <mergeCell ref="H96:H97"/>
    <mergeCell ref="A96:A97"/>
    <mergeCell ref="B96:C97"/>
    <mergeCell ref="A382:H382"/>
    <mergeCell ref="A95:H95"/>
    <mergeCell ref="D96:D97"/>
    <mergeCell ref="E96:E97"/>
    <mergeCell ref="F96:F97"/>
    <mergeCell ref="A282:H282"/>
    <mergeCell ref="A283:A284"/>
    <mergeCell ref="D283:D284"/>
    <mergeCell ref="E283:E284"/>
    <mergeCell ref="F283:F284"/>
    <mergeCell ref="G283:G284"/>
    <mergeCell ref="H283:H284"/>
    <mergeCell ref="B187:C187"/>
    <mergeCell ref="B188:C188"/>
    <mergeCell ref="B189:C189"/>
    <mergeCell ref="B190:C190"/>
    <mergeCell ref="A183:H183"/>
    <mergeCell ref="B98:C98"/>
    <mergeCell ref="B137:C137"/>
    <mergeCell ref="A184:A185"/>
    <mergeCell ref="D184:D185"/>
    <mergeCell ref="E184:E185"/>
    <mergeCell ref="F184:F185"/>
    <mergeCell ref="G184:G185"/>
    <mergeCell ref="H184:H185"/>
    <mergeCell ref="A142:H142"/>
    <mergeCell ref="D143:D144"/>
    <mergeCell ref="E143:E144"/>
    <mergeCell ref="F143:F144"/>
    <mergeCell ref="G143:G144"/>
    <mergeCell ref="H143:H144"/>
    <mergeCell ref="B143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7:H157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245:C245"/>
    <mergeCell ref="B246:C246"/>
    <mergeCell ref="B247:C247"/>
    <mergeCell ref="B320:C320"/>
    <mergeCell ref="B321:C321"/>
    <mergeCell ref="B250:C250"/>
    <mergeCell ref="B210:H210"/>
    <mergeCell ref="B217:C217"/>
    <mergeCell ref="B243:C243"/>
    <mergeCell ref="B244:C244"/>
    <mergeCell ref="B214:C214"/>
    <mergeCell ref="B215:C215"/>
    <mergeCell ref="B248:C248"/>
    <mergeCell ref="B249:C249"/>
    <mergeCell ref="B241:C241"/>
    <mergeCell ref="B238:C238"/>
    <mergeCell ref="B219:C219"/>
    <mergeCell ref="B235:C235"/>
    <mergeCell ref="B258:C258"/>
    <mergeCell ref="B259:C259"/>
    <mergeCell ref="B260:C260"/>
    <mergeCell ref="B236:C236"/>
    <mergeCell ref="B239:C239"/>
    <mergeCell ref="B240:C240"/>
    <mergeCell ref="B374:H374"/>
    <mergeCell ref="B375:C375"/>
    <mergeCell ref="B341:C341"/>
    <mergeCell ref="B342:C342"/>
    <mergeCell ref="B343:C343"/>
    <mergeCell ref="B344:C344"/>
    <mergeCell ref="A346:H346"/>
    <mergeCell ref="B345:C345"/>
    <mergeCell ref="B348:C348"/>
    <mergeCell ref="B349:C349"/>
    <mergeCell ref="B362:C362"/>
    <mergeCell ref="B363:C363"/>
    <mergeCell ref="B367:C367"/>
    <mergeCell ref="B364:C364"/>
    <mergeCell ref="A365:H365"/>
    <mergeCell ref="B350:C350"/>
    <mergeCell ref="B351:C351"/>
    <mergeCell ref="B352:C352"/>
    <mergeCell ref="B353:C353"/>
    <mergeCell ref="B354:C354"/>
    <mergeCell ref="B355:C355"/>
    <mergeCell ref="B356:C356"/>
    <mergeCell ref="B393:C393"/>
    <mergeCell ref="B392:C392"/>
    <mergeCell ref="B391:C391"/>
    <mergeCell ref="B390:C390"/>
    <mergeCell ref="A380:H380"/>
    <mergeCell ref="A55:A56"/>
    <mergeCell ref="C55:C56"/>
    <mergeCell ref="D55:D56"/>
    <mergeCell ref="E55:E56"/>
    <mergeCell ref="F55:F56"/>
    <mergeCell ref="G55:G56"/>
    <mergeCell ref="H55:H56"/>
    <mergeCell ref="A83:A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B368:C368"/>
    <mergeCell ref="B369:C369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42:C242"/>
    <mergeCell ref="B274:C274"/>
    <mergeCell ref="B305:C305"/>
    <mergeCell ref="B319:C319"/>
    <mergeCell ref="B347:C347"/>
    <mergeCell ref="B366:C366"/>
    <mergeCell ref="B389:C389"/>
    <mergeCell ref="B383:C383"/>
    <mergeCell ref="B384:C384"/>
    <mergeCell ref="B385:C385"/>
    <mergeCell ref="B386:C386"/>
    <mergeCell ref="B388:C388"/>
    <mergeCell ref="B387:C387"/>
    <mergeCell ref="B381:C381"/>
    <mergeCell ref="B370:C370"/>
    <mergeCell ref="B371:C371"/>
    <mergeCell ref="B372:C372"/>
    <mergeCell ref="B373:C373"/>
    <mergeCell ref="B376:C376"/>
    <mergeCell ref="B357:C357"/>
    <mergeCell ref="B358:C358"/>
    <mergeCell ref="B359:H359"/>
    <mergeCell ref="B360:C360"/>
    <mergeCell ref="B361:C361"/>
  </mergeCells>
  <conditionalFormatting sqref="H34">
    <cfRule type="cellIs" dxfId="23" priority="2" operator="greaterThan">
      <formula>0</formula>
    </cfRule>
  </conditionalFormatting>
  <conditionalFormatting sqref="H35">
    <cfRule type="cellIs" dxfId="2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000-000000000000}">
      <formula1>$N$146:$N$148</formula1>
    </dataValidation>
    <dataValidation type="list" allowBlank="1" showInputMessage="1" showErrorMessage="1" sqref="B165:C174 B176:C179" xr:uid="{00000000-0002-0000-0000-000001000000}">
      <formula1>$N$146:$N$147</formula1>
    </dataValidation>
    <dataValidation type="list" allowBlank="1" showInputMessage="1" showErrorMessage="1" sqref="B286:C298 B300:C303" xr:uid="{00000000-0002-0000-0000-000002000000}">
      <formula1>$K$286:$K$288</formula1>
    </dataValidation>
    <dataValidation type="list" allowBlank="1" showInputMessage="1" showErrorMessage="1" sqref="B306:C312 B314:C317" xr:uid="{00000000-0002-0000-0000-000003000000}">
      <formula1>$K$290:$K$292</formula1>
    </dataValidation>
    <dataValidation type="list" allowBlank="1" showInputMessage="1" showErrorMessage="1" sqref="D40:D52 D57:D70 D74:D81 D85:D90 D98:D140 D145:D156 D158:D161 D165:D174 D176:D179 D187:D209 D211:D216 D383:D387 D234:D240 D243:D265 D267:D272 D275:D279 D286:D298 D300:D303 D306:D312 D314:D317 D320:D339 D341:D344 D348:D358 D360:D363 D367:D373 D375:D378 D220:D232" xr:uid="{00000000-0002-0000-0000-000004000000}">
      <formula1>$S$17:$S$32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82" max="16383" man="1"/>
    <brk id="281" max="16383" man="1"/>
  </rowBreaks>
  <ignoredErrors>
    <ignoredError sqref="E82" unlockedFormula="1"/>
  </ignoredErrors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6" r:id="rId6" name="Bouton 6">
          <controlPr defaultSize="0" print="0" autoFill="0" autoPict="0" macro="[0]!Protection">
            <anchor moveWithCells="1" sizeWithCells="1">
              <from>
                <xdr:col>6</xdr:col>
                <xdr:colOff>1057275</xdr:colOff>
                <xdr:row>1</xdr:row>
                <xdr:rowOff>85725</xdr:rowOff>
              </from>
              <to>
                <xdr:col>7</xdr:col>
                <xdr:colOff>1581150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7" name="Bouton 7">
          <controlPr defaultSize="0" print="0" autoFill="0" autoPict="0" macro="[0]!Bouton7_Cliquer">
            <anchor moveWithCells="1" sizeWithCells="1">
              <from>
                <xdr:col>6</xdr:col>
                <xdr:colOff>1057275</xdr:colOff>
                <xdr:row>3</xdr:row>
                <xdr:rowOff>57150</xdr:rowOff>
              </from>
              <to>
                <xdr:col>7</xdr:col>
                <xdr:colOff>1581150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8" name="Bouton 8">
          <controlPr defaultSize="0" print="0" autoFill="0" autoPict="0" macro="[0]!Protection_kiki">
            <anchor moveWithCells="1" sizeWithCells="1">
              <from>
                <xdr:col>5</xdr:col>
                <xdr:colOff>676275</xdr:colOff>
                <xdr:row>3</xdr:row>
                <xdr:rowOff>95250</xdr:rowOff>
              </from>
              <to>
                <xdr:col>7</xdr:col>
                <xdr:colOff>0</xdr:colOff>
                <xdr:row>4</xdr:row>
                <xdr:rowOff>200025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427"/>
  <sheetViews>
    <sheetView showWhiteSpace="0" topLeftCell="A19" zoomScale="70" zoomScaleNormal="70" zoomScaleSheetLayoutView="70" zoomScalePageLayoutView="50" workbookViewId="0">
      <selection activeCell="A58" sqref="A58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167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43529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FEVRIER!H35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109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AVERAGE(C85:C90,C74:C81,C57:C70,C40:C52)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ref="H308:H311" si="16">SUM(F308*G308)</f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>SUM(F312*G312)</f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bX0qXvYFxu/s8JI2dw7iWu/vpjtxQUXiUkX4Odnh8tJsnIpOrxCE8ViD/Zclj10+q8kmM0Sz6N25MFqUj8a3Wg==" saltValue="X8Phipuhm7sjPf9o2GIuRQ==" spinCount="100000" sheet="1" objects="1" scenarios="1" selectLockedCells="1"/>
  <mergeCells count="356">
    <mergeCell ref="B216:C216"/>
    <mergeCell ref="B345:C345"/>
    <mergeCell ref="B98:C98"/>
    <mergeCell ref="B169:C169"/>
    <mergeCell ref="B313:H313"/>
    <mergeCell ref="B93:C93"/>
    <mergeCell ref="B99:C99"/>
    <mergeCell ref="B100:C100"/>
    <mergeCell ref="B112:C112"/>
    <mergeCell ref="B113:C113"/>
    <mergeCell ref="B114:C114"/>
    <mergeCell ref="B115:C115"/>
    <mergeCell ref="B116:C116"/>
    <mergeCell ref="B117:C117"/>
    <mergeCell ref="A95:H95"/>
    <mergeCell ref="A96:A97"/>
    <mergeCell ref="B96:C97"/>
    <mergeCell ref="D96:D97"/>
    <mergeCell ref="E96:E97"/>
    <mergeCell ref="F96:F97"/>
    <mergeCell ref="G96:G97"/>
    <mergeCell ref="H96:H97"/>
    <mergeCell ref="B122:C122"/>
    <mergeCell ref="B123:C123"/>
    <mergeCell ref="B124:C124"/>
    <mergeCell ref="B125:C125"/>
    <mergeCell ref="B126:C126"/>
    <mergeCell ref="A55:A56"/>
    <mergeCell ref="B107:C107"/>
    <mergeCell ref="B236:C236"/>
    <mergeCell ref="B239:C239"/>
    <mergeCell ref="B108:C108"/>
    <mergeCell ref="B109:C109"/>
    <mergeCell ref="B110:C110"/>
    <mergeCell ref="B101:C101"/>
    <mergeCell ref="B134:C134"/>
    <mergeCell ref="B135:C135"/>
    <mergeCell ref="B130:C130"/>
    <mergeCell ref="B131:C131"/>
    <mergeCell ref="B234:C234"/>
    <mergeCell ref="B223:C223"/>
    <mergeCell ref="B224:C224"/>
    <mergeCell ref="B225:C225"/>
    <mergeCell ref="B226:C226"/>
    <mergeCell ref="B227:C227"/>
    <mergeCell ref="B228:C228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27:C127"/>
    <mergeCell ref="B128:C128"/>
    <mergeCell ref="B129:C129"/>
    <mergeCell ref="F143:F144"/>
    <mergeCell ref="B152:C152"/>
    <mergeCell ref="B153:C153"/>
    <mergeCell ref="B154:C154"/>
    <mergeCell ref="B155:C155"/>
    <mergeCell ref="B156:C156"/>
    <mergeCell ref="B145:C145"/>
    <mergeCell ref="B146:C146"/>
    <mergeCell ref="B132:C132"/>
    <mergeCell ref="B136:C136"/>
    <mergeCell ref="B137:C137"/>
    <mergeCell ref="B138:C138"/>
    <mergeCell ref="B139:C139"/>
    <mergeCell ref="B165:C165"/>
    <mergeCell ref="B166:C166"/>
    <mergeCell ref="G143:G144"/>
    <mergeCell ref="H143:H144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B168:C168"/>
    <mergeCell ref="B167:C167"/>
    <mergeCell ref="B157:H157"/>
    <mergeCell ref="B158:C158"/>
    <mergeCell ref="B159:C159"/>
    <mergeCell ref="B160:C160"/>
    <mergeCell ref="B161:C161"/>
    <mergeCell ref="B162:C162"/>
    <mergeCell ref="B164:H164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40:C240"/>
    <mergeCell ref="B233:H233"/>
    <mergeCell ref="B273:C27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F283:F284"/>
    <mergeCell ref="G283:G284"/>
    <mergeCell ref="B277:C277"/>
    <mergeCell ref="B278:C278"/>
    <mergeCell ref="B279:C279"/>
    <mergeCell ref="B280:C280"/>
    <mergeCell ref="B281:C281"/>
    <mergeCell ref="A282:H282"/>
    <mergeCell ref="B275:C275"/>
    <mergeCell ref="B276:C276"/>
    <mergeCell ref="A382:H382"/>
    <mergeCell ref="B371:C371"/>
    <mergeCell ref="B372:C372"/>
    <mergeCell ref="B373:C373"/>
    <mergeCell ref="B374:H374"/>
    <mergeCell ref="B375:C375"/>
    <mergeCell ref="B376:C376"/>
    <mergeCell ref="B340:H340"/>
    <mergeCell ref="B341:C341"/>
    <mergeCell ref="B342:C342"/>
    <mergeCell ref="B343:C343"/>
    <mergeCell ref="B355:C355"/>
    <mergeCell ref="B356:C356"/>
    <mergeCell ref="B357:C357"/>
    <mergeCell ref="B344:C344"/>
    <mergeCell ref="B348:C348"/>
    <mergeCell ref="B349:C349"/>
    <mergeCell ref="B350:C350"/>
    <mergeCell ref="B351:C351"/>
    <mergeCell ref="A346:H346"/>
    <mergeCell ref="A365:H365"/>
    <mergeCell ref="A380:H380"/>
    <mergeCell ref="B378:C378"/>
    <mergeCell ref="B55:B56"/>
    <mergeCell ref="C55:C56"/>
    <mergeCell ref="D55:D56"/>
    <mergeCell ref="E55:E56"/>
    <mergeCell ref="F55:F56"/>
    <mergeCell ref="G55:G56"/>
    <mergeCell ref="H55:H56"/>
    <mergeCell ref="B377:C377"/>
    <mergeCell ref="B364:C364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2:C352"/>
    <mergeCell ref="B353:C353"/>
    <mergeCell ref="B354:C354"/>
    <mergeCell ref="B300:C300"/>
    <mergeCell ref="B298:C298"/>
    <mergeCell ref="G83:G84"/>
    <mergeCell ref="H83:H84"/>
    <mergeCell ref="B151:C151"/>
    <mergeCell ref="B147:C147"/>
    <mergeCell ref="B148:C148"/>
    <mergeCell ref="B149:C149"/>
    <mergeCell ref="B150:C150"/>
    <mergeCell ref="B141:C141"/>
    <mergeCell ref="A142:H142"/>
    <mergeCell ref="B143:C144"/>
    <mergeCell ref="D143:D144"/>
    <mergeCell ref="E143:E144"/>
    <mergeCell ref="B111:C111"/>
    <mergeCell ref="B102:C102"/>
    <mergeCell ref="B103:C103"/>
    <mergeCell ref="B104:C104"/>
    <mergeCell ref="B105:C105"/>
    <mergeCell ref="B106:C106"/>
    <mergeCell ref="B140:C140"/>
    <mergeCell ref="B118:C118"/>
    <mergeCell ref="B119:C119"/>
    <mergeCell ref="B120:C120"/>
    <mergeCell ref="B121:C121"/>
    <mergeCell ref="B133:C133"/>
    <mergeCell ref="B296:C296"/>
    <mergeCell ref="B297:C297"/>
    <mergeCell ref="B305:C305"/>
    <mergeCell ref="A83:A84"/>
    <mergeCell ref="B83:B84"/>
    <mergeCell ref="C83:C84"/>
    <mergeCell ref="D83:D84"/>
    <mergeCell ref="E83:E84"/>
    <mergeCell ref="F83:F84"/>
    <mergeCell ref="B299:H299"/>
    <mergeCell ref="H283:H284"/>
    <mergeCell ref="B285:H285"/>
    <mergeCell ref="B286:C286"/>
    <mergeCell ref="B287:C287"/>
    <mergeCell ref="B288:C288"/>
    <mergeCell ref="B291:C291"/>
    <mergeCell ref="B289:C289"/>
    <mergeCell ref="B290:C290"/>
    <mergeCell ref="B292:C292"/>
    <mergeCell ref="B293:C293"/>
    <mergeCell ref="A283:A284"/>
    <mergeCell ref="B283:C284"/>
    <mergeCell ref="D283:D284"/>
    <mergeCell ref="E283:E284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93:C393"/>
    <mergeCell ref="B392:C392"/>
    <mergeCell ref="B391:C391"/>
    <mergeCell ref="B390:C390"/>
    <mergeCell ref="B389:C389"/>
    <mergeCell ref="B379:C379"/>
    <mergeCell ref="B318:C318"/>
    <mergeCell ref="B335:C335"/>
    <mergeCell ref="B336:C336"/>
    <mergeCell ref="B337:C337"/>
    <mergeCell ref="B338:C338"/>
    <mergeCell ref="B339:C339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9:C319"/>
    <mergeCell ref="B347:C34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16:C316"/>
    <mergeCell ref="B317:C317"/>
    <mergeCell ref="B366:C366"/>
    <mergeCell ref="B301:C301"/>
    <mergeCell ref="B302:C302"/>
    <mergeCell ref="B303:C303"/>
    <mergeCell ref="B304:C304"/>
    <mergeCell ref="B294:C294"/>
    <mergeCell ref="B295:C295"/>
    <mergeCell ref="B333:C333"/>
    <mergeCell ref="B334:C334"/>
    <mergeCell ref="B320:C320"/>
    <mergeCell ref="B321:C321"/>
    <mergeCell ref="B322:C322"/>
  </mergeCells>
  <conditionalFormatting sqref="H34">
    <cfRule type="cellIs" dxfId="21" priority="2" operator="greaterThan">
      <formula>0</formula>
    </cfRule>
  </conditionalFormatting>
  <conditionalFormatting sqref="H35">
    <cfRule type="cellIs" dxfId="20" priority="1" operator="lessThan">
      <formula>0</formula>
    </cfRule>
  </conditionalFormatting>
  <dataValidations count="6">
    <dataValidation type="list" allowBlank="1" showInputMessage="1" showErrorMessage="1" sqref="B158:B161 B145:B156" xr:uid="{00000000-0002-0000-0100-000000000000}">
      <formula1>$N$146:$N$148</formula1>
    </dataValidation>
    <dataValidation type="list" allowBlank="1" showInputMessage="1" showErrorMessage="1" sqref="B165:C174 B176:C179" xr:uid="{00000000-0002-0000-0100-000001000000}">
      <formula1>$N$146:$N$147</formula1>
    </dataValidation>
    <dataValidation type="list" allowBlank="1" showInputMessage="1" showErrorMessage="1" sqref="B301:C303" xr:uid="{00000000-0002-0000-0100-000002000000}">
      <formula1>$K$285:$K$287</formula1>
    </dataValidation>
    <dataValidation type="list" allowBlank="1" showInputMessage="1" showErrorMessage="1" sqref="B286:C298 B300:C300" xr:uid="{00000000-0002-0000-0100-000003000000}">
      <formula1>$K$286:$K$288</formula1>
    </dataValidation>
    <dataValidation type="list" allowBlank="1" showInputMessage="1" showErrorMessage="1" sqref="B306:C312 B314:C317" xr:uid="{00000000-0002-0000-0100-000004000000}">
      <formula1>$K$290:$K$292</formula1>
    </dataValidation>
    <dataValidation type="list" allowBlank="1" showInputMessage="1" showErrorMessage="1" sqref="D383:D387 D40:D52 D375:D378 D367:D373 D360:D363 D348:D358 D341:D344 D320:D339 D314:D317 D306:D312 D300:D303 D286:D298 D275:D279 D267:D272 D243:D265 D234:D240 D74:D81 D211:D216 D187:D209 D176:D179 D165:D174 D158:D161 D145:D156 D98:D140 D85:D90 D57:D70 D220:D232" xr:uid="{00000000-0002-0000-0100-000005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219075</xdr:rowOff>
              </from>
              <to>
                <xdr:col>7</xdr:col>
                <xdr:colOff>1552575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0</xdr:rowOff>
              </from>
              <to>
                <xdr:col>7</xdr:col>
                <xdr:colOff>1552575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8" name="Bouton 4">
          <controlPr defaultSize="0" print="0" autoFill="0" autoPict="0" macro="[0]!Protection_kiki">
            <anchor moveWithCells="1" sizeWithCells="1">
              <from>
                <xdr:col>5</xdr:col>
                <xdr:colOff>619125</xdr:colOff>
                <xdr:row>3</xdr:row>
                <xdr:rowOff>9525</xdr:rowOff>
              </from>
              <to>
                <xdr:col>6</xdr:col>
                <xdr:colOff>819150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B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168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43560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 t="s">
        <v>76</v>
      </c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SUM(H16:H28)+H29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MARS!H35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110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AVERAGE(C85:C90,C74:C81,C57:C70,C40:C52)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ref="H212:H216" si="8">SUM(F212*G212)</f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SUM(E219:E232)-SUM(E234:E240)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F280+F273+F241+F217</f>
        <v>0</v>
      </c>
      <c r="G281" s="300"/>
      <c r="H281" s="296">
        <f>H280+H273+H241+H217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K286" s="177" t="s">
        <v>113</v>
      </c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114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K290" s="177" t="s">
        <v>115</v>
      </c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116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41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100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er36Dw6ExSrbVxqjHzc+x8Lo+ha8T/csxXD5gGCD2O8JHebnM0C8QPihXoaLQngDvwe4dEPFRBBT2f4egMrsWw==" saltValue="P0jo8oPG3ywPBshN17lfqg==" spinCount="100000" sheet="1" objects="1" scenarios="1" selectLockedCells="1"/>
  <mergeCells count="356"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A95:H95"/>
    <mergeCell ref="A96:A97"/>
    <mergeCell ref="B96:C97"/>
    <mergeCell ref="D96:D97"/>
    <mergeCell ref="E96:E97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40:C140"/>
    <mergeCell ref="B101:C101"/>
    <mergeCell ref="B102:C102"/>
    <mergeCell ref="B103:C103"/>
    <mergeCell ref="B156:C156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09:C109"/>
    <mergeCell ref="B110:C110"/>
    <mergeCell ref="B111:C111"/>
    <mergeCell ref="B147:C147"/>
    <mergeCell ref="B139:C139"/>
    <mergeCell ref="B132:C132"/>
    <mergeCell ref="B145:C145"/>
    <mergeCell ref="B154:C154"/>
    <mergeCell ref="B155:C155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G96:G97"/>
    <mergeCell ref="H96:H97"/>
    <mergeCell ref="B107:C107"/>
    <mergeCell ref="B148:C148"/>
    <mergeCell ref="B149:C149"/>
    <mergeCell ref="F96:F97"/>
    <mergeCell ref="B151:C151"/>
    <mergeCell ref="B152:C152"/>
    <mergeCell ref="B153:C153"/>
    <mergeCell ref="B104:C104"/>
    <mergeCell ref="B105:C105"/>
    <mergeCell ref="B106:C106"/>
    <mergeCell ref="B133:C133"/>
    <mergeCell ref="B108:C108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36:C236"/>
    <mergeCell ref="B216:C21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9:C239"/>
    <mergeCell ref="B240:C240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A283:A284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A282:H282"/>
    <mergeCell ref="B273:C273"/>
    <mergeCell ref="B277:C277"/>
    <mergeCell ref="B278:C278"/>
    <mergeCell ref="B279:C279"/>
    <mergeCell ref="B280:C280"/>
    <mergeCell ref="B281:C281"/>
    <mergeCell ref="B275:C275"/>
    <mergeCell ref="B276:C276"/>
    <mergeCell ref="B371:C371"/>
    <mergeCell ref="B372:C372"/>
    <mergeCell ref="B373:C373"/>
    <mergeCell ref="B374:H374"/>
    <mergeCell ref="B375:C375"/>
    <mergeCell ref="B376:C376"/>
    <mergeCell ref="A380:H380"/>
    <mergeCell ref="B364:C364"/>
    <mergeCell ref="B367:C367"/>
    <mergeCell ref="B377:C377"/>
    <mergeCell ref="B368:C368"/>
    <mergeCell ref="B369:C369"/>
    <mergeCell ref="B370:C370"/>
    <mergeCell ref="A365:H365"/>
    <mergeCell ref="B378:C378"/>
    <mergeCell ref="B379:C379"/>
    <mergeCell ref="B366:C366"/>
    <mergeCell ref="B341:C341"/>
    <mergeCell ref="B342:C342"/>
    <mergeCell ref="B343:C343"/>
    <mergeCell ref="B344:C344"/>
    <mergeCell ref="B351:C351"/>
    <mergeCell ref="B352:C352"/>
    <mergeCell ref="B340:H340"/>
    <mergeCell ref="B348:C348"/>
    <mergeCell ref="B349:C349"/>
    <mergeCell ref="B350:C350"/>
    <mergeCell ref="B345:C345"/>
    <mergeCell ref="B347:C347"/>
    <mergeCell ref="D55:D56"/>
    <mergeCell ref="E55:E56"/>
    <mergeCell ref="B307:C307"/>
    <mergeCell ref="B308:C308"/>
    <mergeCell ref="B312:C312"/>
    <mergeCell ref="B314:C314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9:C309"/>
    <mergeCell ref="B310:C310"/>
    <mergeCell ref="B311:C311"/>
    <mergeCell ref="B263:C263"/>
    <mergeCell ref="B264:C264"/>
    <mergeCell ref="B265:C265"/>
    <mergeCell ref="B266:H266"/>
    <mergeCell ref="B267:C267"/>
    <mergeCell ref="B268:C268"/>
    <mergeCell ref="B295:C295"/>
    <mergeCell ref="B296:C296"/>
    <mergeCell ref="B297:C297"/>
    <mergeCell ref="B360:C360"/>
    <mergeCell ref="B361:C361"/>
    <mergeCell ref="B362:C362"/>
    <mergeCell ref="B363:C363"/>
    <mergeCell ref="A55:A56"/>
    <mergeCell ref="B55:B56"/>
    <mergeCell ref="C55:C56"/>
    <mergeCell ref="B315:C315"/>
    <mergeCell ref="B337:C337"/>
    <mergeCell ref="B327:C327"/>
    <mergeCell ref="B328:C328"/>
    <mergeCell ref="B329:C329"/>
    <mergeCell ref="B330:C330"/>
    <mergeCell ref="B331:C331"/>
    <mergeCell ref="B353:C353"/>
    <mergeCell ref="B354:C354"/>
    <mergeCell ref="B355:C355"/>
    <mergeCell ref="B356:C356"/>
    <mergeCell ref="B357:C357"/>
    <mergeCell ref="B358:C358"/>
    <mergeCell ref="B359:H359"/>
    <mergeCell ref="B323:C323"/>
    <mergeCell ref="B324:C324"/>
    <mergeCell ref="B325:C325"/>
    <mergeCell ref="B326:C32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388:C388"/>
    <mergeCell ref="B387:C387"/>
    <mergeCell ref="B381:C381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93:C393"/>
    <mergeCell ref="B392:C392"/>
    <mergeCell ref="B391:C391"/>
    <mergeCell ref="B390:C390"/>
    <mergeCell ref="B389:C389"/>
    <mergeCell ref="A382:H382"/>
    <mergeCell ref="B218:C218"/>
    <mergeCell ref="B242:C242"/>
    <mergeCell ref="B274:C274"/>
    <mergeCell ref="B305:C305"/>
    <mergeCell ref="B319:C319"/>
    <mergeCell ref="B383:C383"/>
    <mergeCell ref="B384:C384"/>
    <mergeCell ref="B385:C385"/>
    <mergeCell ref="B386:C386"/>
    <mergeCell ref="B318:C318"/>
    <mergeCell ref="A346:H346"/>
    <mergeCell ref="B332:C332"/>
    <mergeCell ref="B333:C333"/>
    <mergeCell ref="B334:C334"/>
    <mergeCell ref="B335:C335"/>
    <mergeCell ref="B336:C336"/>
    <mergeCell ref="B313:H313"/>
    <mergeCell ref="B338:C338"/>
    <mergeCell ref="B339:C339"/>
    <mergeCell ref="B316:C316"/>
    <mergeCell ref="B317:C317"/>
    <mergeCell ref="B320:C320"/>
    <mergeCell ref="B321:C321"/>
    <mergeCell ref="B322:C322"/>
  </mergeCells>
  <conditionalFormatting sqref="H34">
    <cfRule type="cellIs" dxfId="19" priority="2" operator="greaterThan">
      <formula>0</formula>
    </cfRule>
  </conditionalFormatting>
  <conditionalFormatting sqref="H35">
    <cfRule type="cellIs" dxfId="1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200-000000000000}">
      <formula1>$N$146:$N$148</formula1>
    </dataValidation>
    <dataValidation type="list" allowBlank="1" showInputMessage="1" showErrorMessage="1" sqref="B165:C174 B176:C179" xr:uid="{00000000-0002-0000-0200-000001000000}">
      <formula1>$N$146:$N$147</formula1>
    </dataValidation>
    <dataValidation type="list" allowBlank="1" showInputMessage="1" showErrorMessage="1" sqref="B286:C298 B300:C303" xr:uid="{00000000-0002-0000-0200-000002000000}">
      <formula1>$K$285:$K$287</formula1>
    </dataValidation>
    <dataValidation type="list" allowBlank="1" showInputMessage="1" showErrorMessage="1" sqref="B314:C317 B307:C312" xr:uid="{00000000-0002-0000-0200-000003000000}">
      <formula1>$K$289:$K$291</formula1>
    </dataValidation>
    <dataValidation type="list" allowBlank="1" showInputMessage="1" showErrorMessage="1" sqref="D40:D52 D74:D81 D57:D70 D85:D90 D98:D140 D145:D156 D158:D161 D165:D174 D176:D179 D187:D209 D211:D216 D307:D312 D234:D240 D243:D265 D267:D272 D286:D298 D300:D303 D383:D387 D314:D317 D320:D339 D341:D344 D348:D358 D360:D363 D367:D373 D375:D378 D220:D232" xr:uid="{00000000-0002-0000-02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94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3094" r:id="rId4" name="CommandButton1"/>
      </mc:Fallback>
    </mc:AlternateContent>
    <mc:AlternateContent xmlns:mc="http://schemas.openxmlformats.org/markup-compatibility/2006">
      <mc:Choice Requires="x14">
        <control shapeId="3095" r:id="rId6" name="Bouton 23">
          <controlPr defaultSize="0" print="0" autoFill="0" autoPict="0" macro="[0]!Protection">
            <anchor moveWithCells="1" sizeWithCells="1">
              <from>
                <xdr:col>7</xdr:col>
                <xdr:colOff>9525</xdr:colOff>
                <xdr:row>1</xdr:row>
                <xdr:rowOff>0</xdr:rowOff>
              </from>
              <to>
                <xdr:col>7</xdr:col>
                <xdr:colOff>1581150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7" name="Bouton 24">
          <controlPr defaultSize="0" print="0" autoFill="0" autoPict="0" macro="[0]!Bouton7_Cliquer">
            <anchor moveWithCells="1" sizeWithCells="1">
              <from>
                <xdr:col>7</xdr:col>
                <xdr:colOff>38100</xdr:colOff>
                <xdr:row>3</xdr:row>
                <xdr:rowOff>9525</xdr:rowOff>
              </from>
              <to>
                <xdr:col>7</xdr:col>
                <xdr:colOff>1581150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8" name="Bouton 25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28575</xdr:rowOff>
              </from>
              <to>
                <xdr:col>6</xdr:col>
                <xdr:colOff>838200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B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169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43590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AVRIL!H35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HlEEuJYvCjkQGkfYoTc9TpdIDNrzN4zqfbzneKv4Z6j8l0fslZcslptASpCxQMP+YR7V5SsdERA2bY4ej7ajxA==" saltValue="mA1o3aTlDS2hndzocFlV/A==" spinCount="100000" sheet="1" objects="1" scenarios="1" selectLockedCells="1"/>
  <mergeCells count="356">
    <mergeCell ref="B351:C351"/>
    <mergeCell ref="B352:C352"/>
    <mergeCell ref="B348:C348"/>
    <mergeCell ref="B349:C349"/>
    <mergeCell ref="B350:C350"/>
    <mergeCell ref="A346:H346"/>
    <mergeCell ref="B333:C333"/>
    <mergeCell ref="B334:C334"/>
    <mergeCell ref="B335:C335"/>
    <mergeCell ref="B336:C336"/>
    <mergeCell ref="B340:H340"/>
    <mergeCell ref="B341:C341"/>
    <mergeCell ref="B342:C342"/>
    <mergeCell ref="B343:C343"/>
    <mergeCell ref="B344:C344"/>
    <mergeCell ref="A95:H95"/>
    <mergeCell ref="A96:A97"/>
    <mergeCell ref="B273:C273"/>
    <mergeCell ref="B320:C320"/>
    <mergeCell ref="B321:C321"/>
    <mergeCell ref="B322:C322"/>
    <mergeCell ref="B323:C323"/>
    <mergeCell ref="B324:C324"/>
    <mergeCell ref="B325:C325"/>
    <mergeCell ref="B293:C293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56:C156"/>
    <mergeCell ref="B164:H164"/>
    <mergeCell ref="G96:G97"/>
    <mergeCell ref="H96:H97"/>
    <mergeCell ref="B107:C107"/>
    <mergeCell ref="B140:C140"/>
    <mergeCell ref="B101:C101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98:C98"/>
    <mergeCell ref="B134:C134"/>
    <mergeCell ref="A55:A56"/>
    <mergeCell ref="B55:B56"/>
    <mergeCell ref="C55:C56"/>
    <mergeCell ref="D55:D56"/>
    <mergeCell ref="E55:E56"/>
    <mergeCell ref="F55:F56"/>
    <mergeCell ref="G55:G56"/>
    <mergeCell ref="B132:C132"/>
    <mergeCell ref="B145:C145"/>
    <mergeCell ref="B135:C135"/>
    <mergeCell ref="B130:C130"/>
    <mergeCell ref="B131:C131"/>
    <mergeCell ref="B99:C99"/>
    <mergeCell ref="B100:C10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H55:H56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47:C147"/>
    <mergeCell ref="B148:C148"/>
    <mergeCell ref="B149:C149"/>
    <mergeCell ref="A83:A84"/>
    <mergeCell ref="B83:B84"/>
    <mergeCell ref="C83:C84"/>
    <mergeCell ref="D83:D84"/>
    <mergeCell ref="E83:E84"/>
    <mergeCell ref="F83:F84"/>
    <mergeCell ref="G83:G84"/>
    <mergeCell ref="H83:H84"/>
    <mergeCell ref="B138:C138"/>
    <mergeCell ref="B139:C139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16:C216"/>
    <mergeCell ref="B236:C236"/>
    <mergeCell ref="B239:C239"/>
    <mergeCell ref="B240:C240"/>
    <mergeCell ref="B234:C234"/>
    <mergeCell ref="B223:C223"/>
    <mergeCell ref="B224:C224"/>
    <mergeCell ref="B225:C225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57:C257"/>
    <mergeCell ref="B258:C258"/>
    <mergeCell ref="B259:C259"/>
    <mergeCell ref="B260:C260"/>
    <mergeCell ref="B261:C261"/>
    <mergeCell ref="B262:C262"/>
    <mergeCell ref="B269:C269"/>
    <mergeCell ref="B270:C270"/>
    <mergeCell ref="B271:C271"/>
    <mergeCell ref="B345:C345"/>
    <mergeCell ref="B353:C353"/>
    <mergeCell ref="B354:C354"/>
    <mergeCell ref="B355:C355"/>
    <mergeCell ref="B356:C356"/>
    <mergeCell ref="B357:C357"/>
    <mergeCell ref="B364:C364"/>
    <mergeCell ref="B272:C272"/>
    <mergeCell ref="B263:C263"/>
    <mergeCell ref="B264:C264"/>
    <mergeCell ref="B265:C265"/>
    <mergeCell ref="B266:H266"/>
    <mergeCell ref="B267:C267"/>
    <mergeCell ref="B268:C268"/>
    <mergeCell ref="B326:C326"/>
    <mergeCell ref="B327:C327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76:C376"/>
    <mergeCell ref="A380:H380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A365:H365"/>
    <mergeCell ref="A283:A284"/>
    <mergeCell ref="A282:H282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93:C393"/>
    <mergeCell ref="B392:C392"/>
    <mergeCell ref="B391:C391"/>
    <mergeCell ref="B390:C390"/>
    <mergeCell ref="B318:C31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89:C289"/>
    <mergeCell ref="B290:C290"/>
    <mergeCell ref="B292:C292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218:C218"/>
    <mergeCell ref="B242:C242"/>
    <mergeCell ref="B274:C274"/>
    <mergeCell ref="B305:C305"/>
    <mergeCell ref="B319:C319"/>
    <mergeCell ref="B347:C347"/>
    <mergeCell ref="B366:C366"/>
    <mergeCell ref="B389:C389"/>
    <mergeCell ref="B383:C383"/>
    <mergeCell ref="B384:C384"/>
    <mergeCell ref="B385:C385"/>
    <mergeCell ref="B386:C386"/>
    <mergeCell ref="B388:C388"/>
    <mergeCell ref="B387:C387"/>
    <mergeCell ref="B381:C381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</mergeCells>
  <conditionalFormatting sqref="H34">
    <cfRule type="cellIs" dxfId="17" priority="2" operator="greaterThan">
      <formula>0</formula>
    </cfRule>
  </conditionalFormatting>
  <conditionalFormatting sqref="H35">
    <cfRule type="cellIs" dxfId="1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300-000000000000}">
      <formula1>$N$146:$N$148</formula1>
    </dataValidation>
    <dataValidation type="list" allowBlank="1" showInputMessage="1" showErrorMessage="1" sqref="B165:C174 B176:C179" xr:uid="{00000000-0002-0000-0300-000001000000}">
      <formula1>$N$146:$N$147</formula1>
    </dataValidation>
    <dataValidation type="list" allowBlank="1" showInputMessage="1" showErrorMessage="1" sqref="B286:B298 B300:C303" xr:uid="{00000000-0002-0000-0300-000002000000}">
      <formula1>$K$286:$K$288</formula1>
    </dataValidation>
    <dataValidation type="list" allowBlank="1" showInputMessage="1" showErrorMessage="1" sqref="B306:C312" xr:uid="{00000000-0002-0000-03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300-000004000000}">
      <formula1>$S$17:$S$32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B427"/>
  <sheetViews>
    <sheetView zoomScale="70" zoomScaleNormal="70" zoomScaleSheetLayoutView="70" workbookViewId="0">
      <selection activeCell="D25" sqref="D25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170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43621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MAI!H35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SPKdv7hR6IqDzDbOBdK/l8VxabXf2GO/1peRZY0MIHfPuNyX30BN5ye7p129V4ta1jg8W2L0wXrXpgS2GEjYHw==" saltValue="cPHYW6SF6k+b0WcbI/OJGQ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28:C12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E96:E97"/>
    <mergeCell ref="F96:F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B353:C353"/>
    <mergeCell ref="B354:C354"/>
    <mergeCell ref="B355:C355"/>
    <mergeCell ref="B356:C356"/>
    <mergeCell ref="B357:C357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08:C308"/>
    <mergeCell ref="B309:C309"/>
    <mergeCell ref="B310:C310"/>
    <mergeCell ref="B311:C311"/>
    <mergeCell ref="B312:C312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3:C323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36:C336"/>
    <mergeCell ref="B337:C337"/>
    <mergeCell ref="B338:C338"/>
    <mergeCell ref="B339:C339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358:C358"/>
    <mergeCell ref="B359:H359"/>
    <mergeCell ref="B360:C360"/>
    <mergeCell ref="B361:C361"/>
    <mergeCell ref="B362:C362"/>
    <mergeCell ref="B363:C363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18:C318"/>
    <mergeCell ref="B332:C332"/>
    <mergeCell ref="B333:C333"/>
    <mergeCell ref="B334:C334"/>
    <mergeCell ref="B335:C335"/>
    <mergeCell ref="B322:C322"/>
    <mergeCell ref="B330:C330"/>
    <mergeCell ref="B306:C306"/>
    <mergeCell ref="B307:C307"/>
  </mergeCells>
  <conditionalFormatting sqref="H34">
    <cfRule type="cellIs" dxfId="15" priority="2" operator="greaterThan">
      <formula>0</formula>
    </cfRule>
  </conditionalFormatting>
  <conditionalFormatting sqref="H35">
    <cfRule type="cellIs" dxfId="1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400-000000000000}">
      <formula1>$N$146:$N$148</formula1>
    </dataValidation>
    <dataValidation type="list" allowBlank="1" showInputMessage="1" showErrorMessage="1" sqref="B165:C174 B176:C179" xr:uid="{00000000-0002-0000-0400-000001000000}">
      <formula1>$N$146:$N$147</formula1>
    </dataValidation>
    <dataValidation type="list" allowBlank="1" showInputMessage="1" showErrorMessage="1" sqref="B286:B298 B300:B303" xr:uid="{00000000-0002-0000-0400-000002000000}">
      <formula1>$K$286:$K$288</formula1>
    </dataValidation>
    <dataValidation type="list" allowBlank="1" showInputMessage="1" showErrorMessage="1" sqref="B306:C312 B314:C317" xr:uid="{00000000-0002-0000-04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400-000004000000}">
      <formula1>$S$17:$S$32</formula1>
    </dataValidation>
  </dataValidations>
  <pageMargins left="0.7" right="0.7" top="0.75" bottom="0.75" header="0.3" footer="0.3"/>
  <pageSetup paperSize="9" scale="46" orientation="portrait" r:id="rId1"/>
  <ignoredErrors>
    <ignoredError sqref="E180" unlockedFormula="1"/>
  </ignoredError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5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B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171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43651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 t="s">
        <v>76</v>
      </c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SUM(H16:H28)+H29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JUIN!H35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Va9X7cOqhZcP6ZJ9upEIBxFUIC3N1w/0Rc7yGW0sV+LGDtsfK9JXSK78Hkw3VtqH+2y+Kzbt4Kmr9U7vw/QwFQ==" saltValue="GEwatXLaWFhpEx+qQG3yTA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46:C146"/>
    <mergeCell ref="B127:C127"/>
    <mergeCell ref="B135:C135"/>
    <mergeCell ref="B130:C130"/>
    <mergeCell ref="B131:C131"/>
    <mergeCell ref="B99:C99"/>
    <mergeCell ref="B100:C100"/>
    <mergeCell ref="B132:C132"/>
    <mergeCell ref="B128:C128"/>
    <mergeCell ref="B96:C97"/>
    <mergeCell ref="B216:C21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98:C98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D96:D97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13" priority="2" operator="greaterThan">
      <formula>0</formula>
    </cfRule>
  </conditionalFormatting>
  <conditionalFormatting sqref="H35">
    <cfRule type="cellIs" dxfId="1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500-000000000000}">
      <formula1>$N$146:$N$148</formula1>
    </dataValidation>
    <dataValidation type="list" allowBlank="1" showInputMessage="1" showErrorMessage="1" sqref="B165:C174 B176:C179" xr:uid="{00000000-0002-0000-0500-000001000000}">
      <formula1>$N$146:$N$147</formula1>
    </dataValidation>
    <dataValidation type="list" allowBlank="1" showInputMessage="1" showErrorMessage="1" sqref="B286:B298 B300:B303" xr:uid="{00000000-0002-0000-0500-000002000000}">
      <formula1>$K$286:$K$288</formula1>
    </dataValidation>
    <dataValidation type="list" allowBlank="1" showInputMessage="1" showErrorMessage="1" sqref="B306:C312 B314:C317" xr:uid="{00000000-0002-0000-05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5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9217" r:id="rId4" name="CommandButton1"/>
      </mc:Fallback>
    </mc:AlternateContent>
    <mc:AlternateContent xmlns:mc="http://schemas.openxmlformats.org/markup-compatibility/2006">
      <mc:Choice Requires="x14">
        <control shapeId="921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0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38100</xdr:rowOff>
              </from>
              <to>
                <xdr:col>6</xdr:col>
                <xdr:colOff>838200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B427"/>
  <sheetViews>
    <sheetView topLeftCell="A7"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172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43682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JUILLET!H35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fKx7dj8Cd9+xGGJZcOyfgsqBMyECT8W7c4wyioM3614gxpy0x2cRG0HnQWEGREuDoX5/BMw95btsWCJ280xnxw==" saltValue="i5BV15k05KvzydbaxaOFvA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28:C12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E96:E97"/>
    <mergeCell ref="F96:F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11" priority="2" operator="greaterThan">
      <formula>0</formula>
    </cfRule>
  </conditionalFormatting>
  <conditionalFormatting sqref="H35">
    <cfRule type="cellIs" dxfId="1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600-000000000000}">
      <formula1>$N$146:$N$148</formula1>
    </dataValidation>
    <dataValidation type="list" allowBlank="1" showInputMessage="1" showErrorMessage="1" sqref="B165:C174 B176:C179" xr:uid="{00000000-0002-0000-0600-000001000000}">
      <formula1>$N$146:$N$147</formula1>
    </dataValidation>
    <dataValidation type="list" allowBlank="1" showInputMessage="1" showErrorMessage="1" sqref="B286:B298 B300:B303" xr:uid="{00000000-0002-0000-0600-000002000000}">
      <formula1>$K$286:$K$288</formula1>
    </dataValidation>
    <dataValidation type="list" allowBlank="1" showInputMessage="1" showErrorMessage="1" sqref="B306:C312 B314:C317" xr:uid="{00000000-0002-0000-06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6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0</xdr:rowOff>
              </from>
              <to>
                <xdr:col>7</xdr:col>
                <xdr:colOff>1571625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3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9525</xdr:rowOff>
              </from>
              <to>
                <xdr:col>7</xdr:col>
                <xdr:colOff>1571625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4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2</xdr:row>
                <xdr:rowOff>228600</xdr:rowOff>
              </from>
              <to>
                <xdr:col>6</xdr:col>
                <xdr:colOff>838200</xdr:colOff>
                <xdr:row>4</xdr:row>
                <xdr:rowOff>219075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B427"/>
  <sheetViews>
    <sheetView topLeftCell="A7" zoomScale="70" zoomScaleNormal="70" zoomScaleSheetLayoutView="70" zoomScalePage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173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43713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AOUT!H35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lCKom1VICQUO7oQXhJLerApaXK6u+FcElc1R+VOIXkcjhzAqVfdiYj3mogt7sc2DOuVQuhdDyqxsqMLCrdR6rA==" saltValue="rCahsZ+UHl41bDnl3z8uJg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28:C12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E96:E97"/>
    <mergeCell ref="F96:F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9" priority="2" operator="greaterThan">
      <formula>0</formula>
    </cfRule>
  </conditionalFormatting>
  <conditionalFormatting sqref="H35">
    <cfRule type="cellIs" dxfId="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700-000000000000}">
      <formula1>$N$146:$N$148</formula1>
    </dataValidation>
    <dataValidation type="list" allowBlank="1" showInputMessage="1" showErrorMessage="1" sqref="B165:C174 B176:C179" xr:uid="{00000000-0002-0000-0700-000001000000}">
      <formula1>$N$146:$N$147</formula1>
    </dataValidation>
    <dataValidation type="list" allowBlank="1" showInputMessage="1" showErrorMessage="1" sqref="B286:B298 B300:B303" xr:uid="{00000000-0002-0000-0700-000002000000}">
      <formula1>$K$286:$K$288</formula1>
    </dataValidation>
    <dataValidation type="list" allowBlank="1" showInputMessage="1" showErrorMessage="1" sqref="B306:C312 B314:C317" xr:uid="{00000000-0002-0000-07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7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209550</xdr:rowOff>
              </from>
              <to>
                <xdr:col>7</xdr:col>
                <xdr:colOff>1562100</xdr:colOff>
                <xdr:row>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2</xdr:row>
                <xdr:rowOff>219075</xdr:rowOff>
              </from>
              <to>
                <xdr:col>7</xdr:col>
                <xdr:colOff>1562100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19050</xdr:rowOff>
              </from>
              <to>
                <xdr:col>6</xdr:col>
                <xdr:colOff>828675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B427"/>
  <sheetViews>
    <sheetView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174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43743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 t="s">
        <v>76</v>
      </c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SEPTEMBRE!H35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F217+F241+F280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rIC6FDyoRZgMvApxIsqc/mTlY7tv8+9nTnOMpiYftEziZd6gF1UEexV1crCAgxjVGiAjO9nMbJLRCBpZQ8olLw==" saltValue="dXUbe/03EtSxKTdc/Gg4lg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B216:C216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35:C135"/>
    <mergeCell ref="B130:C130"/>
    <mergeCell ref="B131:C131"/>
    <mergeCell ref="B99:C99"/>
    <mergeCell ref="B100:C100"/>
    <mergeCell ref="B132:C132"/>
    <mergeCell ref="B128:C128"/>
    <mergeCell ref="B96:C97"/>
    <mergeCell ref="G143:G144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98:C98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D96:D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7" priority="2" operator="greaterThan">
      <formula>0</formula>
    </cfRule>
  </conditionalFormatting>
  <conditionalFormatting sqref="H35">
    <cfRule type="cellIs" dxfId="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800-000000000000}">
      <formula1>$N$146:$N$148</formula1>
    </dataValidation>
    <dataValidation type="list" allowBlank="1" showInputMessage="1" showErrorMessage="1" sqref="B165:C174 B176:C179" xr:uid="{00000000-0002-0000-0800-000001000000}">
      <formula1>$N$146:$N$147</formula1>
    </dataValidation>
    <dataValidation type="list" allowBlank="1" showInputMessage="1" showErrorMessage="1" sqref="B286:B298 B300:B303" xr:uid="{00000000-0002-0000-0800-000002000000}">
      <formula1>$K$286:$K$288</formula1>
    </dataValidation>
    <dataValidation type="list" allowBlank="1" showInputMessage="1" showErrorMessage="1" sqref="B306:C312 B314:C317" xr:uid="{00000000-0002-0000-08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8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outon 2">
          <controlPr defaultSize="0" print="0" autoFill="0" autoPict="0" macro="[0]!Protection">
            <anchor moveWithCells="1" sizeWithCells="1">
              <from>
                <xdr:col>6</xdr:col>
                <xdr:colOff>885825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B427"/>
  <sheetViews>
    <sheetView topLeftCell="A81"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175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43774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OCTOBRE!H35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ref="H268:H272" si="13">SUM(F268*G268)</f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XjVzRwbjD+nZsYFDeorQ89jZB6V0YkCni/+er6Dd3CkVwr78h2XxB71v6TNQmyVSHNRTHNLB5d9XvIjKVJh4Ow==" saltValue="/0sgVxG270oPc5Q2HVsI3A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28:C12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E96:E97"/>
    <mergeCell ref="F96:F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5" priority="2" operator="greaterThan">
      <formula>0</formula>
    </cfRule>
  </conditionalFormatting>
  <conditionalFormatting sqref="H35">
    <cfRule type="cellIs" dxfId="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900-000000000000}">
      <formula1>$N$146:$N$148</formula1>
    </dataValidation>
    <dataValidation type="list" allowBlank="1" showInputMessage="1" showErrorMessage="1" sqref="B165:C174 B176:C179" xr:uid="{00000000-0002-0000-0900-000001000000}">
      <formula1>$N$146:$N$147</formula1>
    </dataValidation>
    <dataValidation type="list" allowBlank="1" showInputMessage="1" showErrorMessage="1" sqref="B286:B298 B300:B303" xr:uid="{00000000-0002-0000-0900-000002000000}">
      <formula1>$K$286:$K$288</formula1>
    </dataValidation>
    <dataValidation type="list" allowBlank="1" showInputMessage="1" showErrorMessage="1" sqref="B306:C312 B314:C317" xr:uid="{00000000-0002-0000-09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9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outon 2">
          <controlPr defaultSize="0" print="0" autoFill="0" autoPict="0" macro="[0]!Protection">
            <anchor moveWithCells="1" sizeWithCells="1">
              <from>
                <xdr:col>7</xdr:col>
                <xdr:colOff>0</xdr:colOff>
                <xdr:row>1</xdr:row>
                <xdr:rowOff>19050</xdr:rowOff>
              </from>
              <to>
                <xdr:col>7</xdr:col>
                <xdr:colOff>1581150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1581150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B427"/>
  <sheetViews>
    <sheetView topLeftCell="A81"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5703125" style="177"/>
    <col min="13" max="13" width="11.5703125" style="176"/>
    <col min="14" max="15" width="11.5703125" style="177"/>
    <col min="16" max="18" width="11.42578125" style="177"/>
    <col min="19" max="19" width="11.5703125" style="177"/>
    <col min="20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176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43804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E281</f>
        <v>0</v>
      </c>
      <c r="F13" s="353">
        <f>F281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/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NOVEMBRE!H35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23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>SUM(F324*G324)</f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ref="H325:H336" si="19">SUM(F325*G325)</f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9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9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9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9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9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9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9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9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9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9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9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ref="H337:H339" si="20">SUM(F337*G337)</f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20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20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21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21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21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21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2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2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2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2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2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2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2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2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2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2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2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21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21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21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21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21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21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21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21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21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21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21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21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21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21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21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3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3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3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3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3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3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3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3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3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3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3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3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58Mua2lBM5bpYYAquGlFIfIXOO9x4tOtcf1hJ7uxBoNWpaQEEdPpflykpQRPZjkaZ0S0q8ZHuV1gJw1tFx90Ug==" saltValue="Pf8RFqjsuNlmAN4UZfpVzg==" spinCount="100000" sheet="1" objects="1" scenarios="1" selectLockedCells="1"/>
  <mergeCells count="356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B216:C216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126:C126"/>
    <mergeCell ref="B127:C127"/>
    <mergeCell ref="B128:C12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F143:F144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B98:C98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E96:E97"/>
    <mergeCell ref="F96:F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4:C234"/>
    <mergeCell ref="B223:C223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B340:H340"/>
    <mergeCell ref="B303:C303"/>
    <mergeCell ref="B304:C304"/>
    <mergeCell ref="B295:C295"/>
    <mergeCell ref="B296:C296"/>
    <mergeCell ref="B297:C297"/>
    <mergeCell ref="B298:C298"/>
    <mergeCell ref="B345:C345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D283:D284"/>
    <mergeCell ref="E283:E284"/>
    <mergeCell ref="F283:F284"/>
    <mergeCell ref="G283:G284"/>
    <mergeCell ref="H283:H284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B393:C393"/>
    <mergeCell ref="B392:C392"/>
    <mergeCell ref="B391:C391"/>
    <mergeCell ref="B390:C390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23:C323"/>
    <mergeCell ref="B341:C341"/>
    <mergeCell ref="B342:C342"/>
    <mergeCell ref="B343:C343"/>
    <mergeCell ref="B344:C344"/>
    <mergeCell ref="B351:C351"/>
    <mergeCell ref="B352:C352"/>
    <mergeCell ref="B364:C364"/>
    <mergeCell ref="B367:C367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B330:C330"/>
    <mergeCell ref="B306:C306"/>
    <mergeCell ref="B307:C307"/>
    <mergeCell ref="B308:C308"/>
    <mergeCell ref="B309:C309"/>
    <mergeCell ref="B310:C310"/>
    <mergeCell ref="B311:C311"/>
    <mergeCell ref="B312:C312"/>
    <mergeCell ref="A346:H346"/>
  </mergeCells>
  <conditionalFormatting sqref="H34">
    <cfRule type="cellIs" dxfId="3" priority="2" operator="greaterThan">
      <formula>0</formula>
    </cfRule>
  </conditionalFormatting>
  <conditionalFormatting sqref="H35">
    <cfRule type="cellIs" dxfId="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A00-000000000000}">
      <formula1>$N$146:$N$148</formula1>
    </dataValidation>
    <dataValidation type="list" allowBlank="1" showInputMessage="1" showErrorMessage="1" sqref="B165:C174 B176:C179" xr:uid="{00000000-0002-0000-0A00-000001000000}">
      <formula1>$N$146:$N$147</formula1>
    </dataValidation>
    <dataValidation type="list" allowBlank="1" showInputMessage="1" showErrorMessage="1" sqref="B286:B298 B300:B303" xr:uid="{00000000-0002-0000-0A00-000002000000}">
      <formula1>$K$286:$K$288</formula1>
    </dataValidation>
    <dataValidation type="list" allowBlank="1" showInputMessage="1" showErrorMessage="1" sqref="B306:C312 B314:C317" xr:uid="{00000000-0002-0000-0A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A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0</xdr:row>
                <xdr:rowOff>219075</xdr:rowOff>
              </from>
              <to>
                <xdr:col>7</xdr:col>
                <xdr:colOff>1571625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0</xdr:rowOff>
              </from>
              <to>
                <xdr:col>7</xdr:col>
                <xdr:colOff>1571625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0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B427"/>
  <sheetViews>
    <sheetView topLeftCell="A37" zoomScale="70" zoomScaleNormal="70" zoomScaleSheetLayoutView="70" workbookViewId="0">
      <selection activeCell="A2" sqref="A2"/>
    </sheetView>
  </sheetViews>
  <sheetFormatPr baseColWidth="10" defaultRowHeight="15" x14ac:dyDescent="0.25"/>
  <cols>
    <col min="1" max="1" width="60.5703125" style="178" bestFit="1" customWidth="1"/>
    <col min="2" max="2" width="24.28515625" style="178" customWidth="1"/>
    <col min="3" max="3" width="12.7109375" style="178" customWidth="1"/>
    <col min="4" max="4" width="21.5703125" style="178" customWidth="1"/>
    <col min="5" max="5" width="12.7109375" style="178" customWidth="1"/>
    <col min="6" max="6" width="18.7109375" style="394" customWidth="1"/>
    <col min="7" max="7" width="13.28515625" style="178" customWidth="1"/>
    <col min="8" max="8" width="25.85546875" style="178" customWidth="1"/>
    <col min="9" max="9" width="11.42578125" style="177"/>
    <col min="10" max="10" width="11.42578125" style="348"/>
    <col min="11" max="12" width="11.42578125" style="177"/>
    <col min="13" max="13" width="11.42578125" style="176"/>
    <col min="14" max="20" width="11.42578125" style="177"/>
    <col min="21" max="16384" width="11.42578125" style="178"/>
  </cols>
  <sheetData>
    <row r="1" spans="1:28" ht="18" x14ac:dyDescent="0.25">
      <c r="A1" s="170"/>
      <c r="B1" s="171"/>
      <c r="C1" s="172"/>
      <c r="D1" s="172"/>
      <c r="E1" s="173"/>
      <c r="F1" s="357"/>
      <c r="G1" s="174"/>
      <c r="H1" s="175"/>
      <c r="J1" s="347"/>
      <c r="U1" s="177"/>
      <c r="V1" s="177"/>
      <c r="W1" s="177"/>
      <c r="X1" s="177"/>
      <c r="Y1" s="177"/>
      <c r="Z1" s="177"/>
      <c r="AA1" s="177"/>
      <c r="AB1" s="177"/>
    </row>
    <row r="2" spans="1:28" ht="18" x14ac:dyDescent="0.25">
      <c r="A2" s="179" t="s">
        <v>0</v>
      </c>
      <c r="B2" s="180"/>
      <c r="C2" s="181" t="s">
        <v>177</v>
      </c>
      <c r="D2" s="120"/>
      <c r="E2" s="182"/>
      <c r="F2" s="358"/>
      <c r="G2" s="35"/>
      <c r="H2" s="183"/>
      <c r="J2" s="347"/>
      <c r="U2" s="177"/>
      <c r="V2" s="177"/>
      <c r="W2" s="177"/>
      <c r="X2" s="177"/>
      <c r="Y2" s="177"/>
      <c r="Z2" s="177"/>
      <c r="AA2" s="177"/>
      <c r="AB2" s="177"/>
    </row>
    <row r="3" spans="1:28" ht="18" x14ac:dyDescent="0.25">
      <c r="A3" s="184"/>
      <c r="B3" s="52"/>
      <c r="C3" s="120"/>
      <c r="D3" s="120"/>
      <c r="E3" s="33"/>
      <c r="F3" s="359"/>
      <c r="G3" s="35"/>
      <c r="H3" s="183"/>
      <c r="J3" s="347"/>
      <c r="U3" s="177"/>
      <c r="V3" s="177"/>
      <c r="W3" s="177"/>
      <c r="X3" s="177"/>
      <c r="Y3" s="177"/>
      <c r="Z3" s="177"/>
      <c r="AA3" s="177"/>
      <c r="AB3" s="177"/>
    </row>
    <row r="4" spans="1:28" ht="18" x14ac:dyDescent="0.25">
      <c r="A4" s="179" t="s">
        <v>1</v>
      </c>
      <c r="B4" s="180"/>
      <c r="C4" s="185">
        <v>43835</v>
      </c>
      <c r="D4" s="120"/>
      <c r="E4" s="33"/>
      <c r="F4" s="359"/>
      <c r="G4" s="35"/>
      <c r="H4" s="183"/>
      <c r="J4" s="347"/>
      <c r="U4" s="177"/>
      <c r="V4" s="177"/>
      <c r="W4" s="177"/>
      <c r="X4" s="177"/>
      <c r="Y4" s="177"/>
      <c r="Z4" s="177"/>
      <c r="AA4" s="177"/>
      <c r="AB4" s="177"/>
    </row>
    <row r="5" spans="1:28" ht="18" x14ac:dyDescent="0.25">
      <c r="A5" s="179"/>
      <c r="B5" s="180"/>
      <c r="C5" s="186"/>
      <c r="D5" s="120"/>
      <c r="E5" s="33"/>
      <c r="F5" s="359"/>
      <c r="G5" s="35"/>
      <c r="H5" s="183"/>
      <c r="J5" s="347"/>
      <c r="U5" s="177"/>
      <c r="V5" s="177"/>
      <c r="W5" s="177"/>
      <c r="X5" s="177"/>
      <c r="Y5" s="177"/>
      <c r="Z5" s="177"/>
      <c r="AA5" s="177"/>
      <c r="AB5" s="177"/>
    </row>
    <row r="6" spans="1:28" ht="18.75" thickBot="1" x14ac:dyDescent="0.3">
      <c r="A6" s="187"/>
      <c r="B6" s="188"/>
      <c r="C6" s="189"/>
      <c r="D6" s="190"/>
      <c r="E6" s="191"/>
      <c r="F6" s="360"/>
      <c r="G6" s="192"/>
      <c r="H6" s="193"/>
      <c r="J6" s="347"/>
      <c r="U6" s="177"/>
      <c r="V6" s="177"/>
      <c r="W6" s="177"/>
      <c r="X6" s="177"/>
      <c r="Y6" s="177"/>
      <c r="Z6" s="177"/>
      <c r="AA6" s="177"/>
      <c r="AB6" s="177"/>
    </row>
    <row r="7" spans="1:28" ht="21" thickBot="1" x14ac:dyDescent="0.35">
      <c r="A7" s="194" t="s">
        <v>95</v>
      </c>
      <c r="B7" s="195"/>
      <c r="C7" s="196"/>
      <c r="D7" s="196"/>
      <c r="E7" s="197">
        <f>E94</f>
        <v>0</v>
      </c>
      <c r="F7" s="352">
        <f>F94</f>
        <v>0</v>
      </c>
      <c r="G7" s="199"/>
      <c r="H7" s="198">
        <f>H94</f>
        <v>0</v>
      </c>
      <c r="J7" s="347"/>
      <c r="U7" s="177"/>
      <c r="V7" s="177"/>
      <c r="W7" s="177"/>
      <c r="X7" s="177"/>
      <c r="Y7" s="177"/>
      <c r="Z7" s="177"/>
      <c r="AA7" s="177"/>
      <c r="AB7" s="177"/>
    </row>
    <row r="8" spans="1:28" ht="21" thickBot="1" x14ac:dyDescent="0.35">
      <c r="A8" s="200" t="s">
        <v>118</v>
      </c>
      <c r="B8" s="346">
        <f ca="1">SUMIF(B145:C156,N147,F145:F156)-SUMIF(B158:C161,N147,F158:F161)</f>
        <v>0</v>
      </c>
      <c r="C8" s="196"/>
      <c r="D8" s="196"/>
      <c r="E8" s="197">
        <f ca="1">SUMIF(B145:C156,N147,E145:E156)-SUMIF(B158:C161,N147,E158:E161)</f>
        <v>0</v>
      </c>
      <c r="F8" s="352">
        <f ca="1">SUMIF(B145:C156,N147,F145:F156)-SUMIF(B158:C161,N147,F158:F161)</f>
        <v>0</v>
      </c>
      <c r="G8" s="199"/>
      <c r="H8" s="198">
        <f ca="1">SUMIF(B145:C156,N147,H145:H156)-SUMIF(B158:C161,N147,H158:H161)</f>
        <v>0</v>
      </c>
      <c r="J8" s="347"/>
      <c r="U8" s="177"/>
      <c r="V8" s="177"/>
      <c r="W8" s="177"/>
      <c r="X8" s="177"/>
      <c r="Y8" s="177"/>
      <c r="Z8" s="177"/>
      <c r="AA8" s="177"/>
      <c r="AB8" s="177"/>
    </row>
    <row r="9" spans="1:28" ht="21" thickBot="1" x14ac:dyDescent="0.35">
      <c r="A9" s="200" t="s">
        <v>106</v>
      </c>
      <c r="B9" s="346">
        <f ca="1">SUMIF(B145:C156,N148,F145:F156)-SUMIF(B158:C161,N148,F158:F161)</f>
        <v>0</v>
      </c>
      <c r="C9" s="196"/>
      <c r="D9" s="196"/>
      <c r="E9" s="197">
        <f ca="1">SUMIF(B145:C156,N148,E145:E156)-SUMIF(B158:C161,N148,E158:E161)</f>
        <v>0</v>
      </c>
      <c r="F9" s="352">
        <f ca="1">SUMIF(B145:C156,N148,F145:F156)-SUMIF(B158:C161,N148,F158:F161)</f>
        <v>0</v>
      </c>
      <c r="G9" s="199"/>
      <c r="H9" s="198">
        <f ca="1">SUMIF(B145:C156,N148,H145:H156)-SUMIF(B158:C161,N148,H158:H161)</f>
        <v>0</v>
      </c>
      <c r="J9" s="347"/>
      <c r="U9" s="177"/>
      <c r="V9" s="177"/>
      <c r="W9" s="177"/>
      <c r="X9" s="177"/>
      <c r="Y9" s="177"/>
      <c r="Z9" s="177"/>
      <c r="AA9" s="177"/>
      <c r="AB9" s="177"/>
    </row>
    <row r="10" spans="1:28" ht="21" thickBot="1" x14ac:dyDescent="0.35">
      <c r="A10" s="200" t="s">
        <v>119</v>
      </c>
      <c r="B10" s="201"/>
      <c r="C10" s="196"/>
      <c r="D10" s="196"/>
      <c r="E10" s="197">
        <f>E180</f>
        <v>0</v>
      </c>
      <c r="F10" s="352">
        <f>F180</f>
        <v>0</v>
      </c>
      <c r="G10" s="199"/>
      <c r="H10" s="198">
        <f>H180</f>
        <v>0</v>
      </c>
      <c r="J10" s="347"/>
      <c r="U10" s="177"/>
      <c r="V10" s="177"/>
      <c r="W10" s="177"/>
      <c r="X10" s="177"/>
      <c r="Y10" s="177"/>
      <c r="Z10" s="177"/>
      <c r="AA10" s="177"/>
      <c r="AB10" s="177"/>
    </row>
    <row r="11" spans="1:28" ht="21" thickBot="1" x14ac:dyDescent="0.35">
      <c r="A11" s="200" t="s">
        <v>51</v>
      </c>
      <c r="B11" s="201"/>
      <c r="C11" s="196"/>
      <c r="D11" s="196"/>
      <c r="E11" s="197">
        <f>E141</f>
        <v>0</v>
      </c>
      <c r="F11" s="352">
        <f>F141</f>
        <v>0</v>
      </c>
      <c r="G11" s="199"/>
      <c r="H11" s="198">
        <f>H141</f>
        <v>0</v>
      </c>
      <c r="J11" s="347"/>
      <c r="U11" s="177"/>
      <c r="V11" s="177"/>
      <c r="W11" s="177"/>
      <c r="X11" s="177"/>
      <c r="Y11" s="177"/>
      <c r="Z11" s="177"/>
      <c r="AA11" s="177"/>
      <c r="AB11" s="177"/>
    </row>
    <row r="12" spans="1:28" ht="21" thickBot="1" x14ac:dyDescent="0.35">
      <c r="A12" s="200" t="s">
        <v>117</v>
      </c>
      <c r="B12" s="201"/>
      <c r="C12" s="196"/>
      <c r="D12" s="196"/>
      <c r="E12" s="202">
        <f>E381</f>
        <v>0</v>
      </c>
      <c r="F12" s="353">
        <f>F381</f>
        <v>0</v>
      </c>
      <c r="G12" s="204"/>
      <c r="H12" s="203">
        <f>H381</f>
        <v>0</v>
      </c>
      <c r="J12" s="347"/>
      <c r="U12" s="177"/>
      <c r="V12" s="177"/>
      <c r="W12" s="177"/>
      <c r="X12" s="177"/>
      <c r="Y12" s="177"/>
      <c r="Z12" s="177"/>
      <c r="AA12" s="177"/>
      <c r="AB12" s="177"/>
    </row>
    <row r="13" spans="1:28" ht="21" thickBot="1" x14ac:dyDescent="0.35">
      <c r="A13" s="194" t="s">
        <v>96</v>
      </c>
      <c r="B13" s="195"/>
      <c r="C13" s="196"/>
      <c r="D13" s="196"/>
      <c r="E13" s="202">
        <f>E382</f>
        <v>0</v>
      </c>
      <c r="F13" s="353">
        <f>F382</f>
        <v>0</v>
      </c>
      <c r="G13" s="204"/>
      <c r="H13" s="203">
        <f>H281</f>
        <v>0</v>
      </c>
      <c r="J13" s="347"/>
      <c r="U13" s="177"/>
      <c r="V13" s="177"/>
      <c r="W13" s="177"/>
      <c r="X13" s="177"/>
      <c r="Y13" s="177"/>
      <c r="Z13" s="177"/>
      <c r="AA13" s="177"/>
      <c r="AB13" s="177"/>
    </row>
    <row r="14" spans="1:28" ht="21" thickBot="1" x14ac:dyDescent="0.35">
      <c r="A14" s="194" t="s">
        <v>97</v>
      </c>
      <c r="B14" s="195"/>
      <c r="C14" s="196"/>
      <c r="D14" s="196"/>
      <c r="E14" s="202">
        <f>E402</f>
        <v>0</v>
      </c>
      <c r="F14" s="353">
        <f>F402</f>
        <v>0</v>
      </c>
      <c r="G14" s="204"/>
      <c r="H14" s="203">
        <f>H402</f>
        <v>0</v>
      </c>
      <c r="J14" s="347"/>
      <c r="U14" s="177"/>
      <c r="V14" s="177"/>
      <c r="W14" s="177"/>
      <c r="X14" s="177"/>
      <c r="Y14" s="177"/>
      <c r="Z14" s="177"/>
      <c r="AA14" s="177"/>
      <c r="AB14" s="177"/>
    </row>
    <row r="15" spans="1:28" ht="21" thickBot="1" x14ac:dyDescent="0.35">
      <c r="A15" s="194" t="s">
        <v>60</v>
      </c>
      <c r="B15" s="195"/>
      <c r="C15" s="196"/>
      <c r="D15" s="196"/>
      <c r="E15" s="197">
        <f>E388</f>
        <v>0</v>
      </c>
      <c r="F15" s="352">
        <f>F388</f>
        <v>0</v>
      </c>
      <c r="G15" s="199"/>
      <c r="H15" s="198">
        <f>H388</f>
        <v>0</v>
      </c>
      <c r="J15" s="347"/>
      <c r="U15" s="177"/>
      <c r="V15" s="177"/>
      <c r="W15" s="177"/>
      <c r="X15" s="177"/>
      <c r="Y15" s="177"/>
      <c r="Z15" s="177"/>
      <c r="AA15" s="177"/>
      <c r="AB15" s="177"/>
    </row>
    <row r="16" spans="1:28" ht="20.25" x14ac:dyDescent="0.3">
      <c r="A16" s="1" t="s">
        <v>5</v>
      </c>
      <c r="B16" s="22"/>
      <c r="C16" s="2"/>
      <c r="D16" s="3"/>
      <c r="E16" s="43"/>
      <c r="F16" s="354"/>
      <c r="G16" s="39"/>
      <c r="H16" s="44"/>
      <c r="J16" s="347"/>
      <c r="U16" s="177"/>
      <c r="V16" s="177"/>
      <c r="W16" s="177"/>
      <c r="X16" s="177"/>
      <c r="Y16" s="177"/>
      <c r="Z16" s="177"/>
      <c r="AA16" s="177"/>
      <c r="AB16" s="177"/>
    </row>
    <row r="17" spans="1:28" ht="20.25" x14ac:dyDescent="0.3">
      <c r="A17" s="4" t="s">
        <v>152</v>
      </c>
      <c r="B17" s="23"/>
      <c r="C17" s="3"/>
      <c r="D17" s="3"/>
      <c r="E17" s="43"/>
      <c r="F17" s="354"/>
      <c r="G17" s="39"/>
      <c r="H17" s="44"/>
      <c r="J17" s="347"/>
      <c r="S17" s="177" t="s">
        <v>150</v>
      </c>
      <c r="U17" s="177"/>
      <c r="V17" s="177"/>
      <c r="W17" s="177"/>
      <c r="X17" s="177"/>
      <c r="Y17" s="177"/>
      <c r="Z17" s="177"/>
      <c r="AA17" s="177"/>
      <c r="AB17" s="177"/>
    </row>
    <row r="18" spans="1:28" ht="20.25" x14ac:dyDescent="0.3">
      <c r="A18" s="4"/>
      <c r="B18" s="23"/>
      <c r="C18" s="3"/>
      <c r="D18" s="3"/>
      <c r="E18" s="43"/>
      <c r="F18" s="354"/>
      <c r="G18" s="39"/>
      <c r="H18" s="44"/>
      <c r="J18" s="347"/>
      <c r="S18" s="177" t="s">
        <v>138</v>
      </c>
      <c r="U18" s="177"/>
      <c r="V18" s="177"/>
      <c r="W18" s="177"/>
      <c r="X18" s="177"/>
      <c r="Y18" s="177"/>
      <c r="Z18" s="177"/>
      <c r="AA18" s="177"/>
      <c r="AB18" s="177"/>
    </row>
    <row r="19" spans="1:28" ht="20.25" x14ac:dyDescent="0.3">
      <c r="A19" s="4"/>
      <c r="B19" s="23"/>
      <c r="C19" s="3"/>
      <c r="D19" s="3"/>
      <c r="E19" s="43"/>
      <c r="F19" s="354"/>
      <c r="G19" s="39"/>
      <c r="H19" s="44"/>
      <c r="J19" s="347"/>
      <c r="S19" s="177" t="s">
        <v>139</v>
      </c>
      <c r="U19" s="177"/>
      <c r="V19" s="177"/>
      <c r="W19" s="177"/>
      <c r="X19" s="177"/>
      <c r="Y19" s="177"/>
      <c r="Z19" s="177"/>
      <c r="AA19" s="177"/>
      <c r="AB19" s="177"/>
    </row>
    <row r="20" spans="1:28" ht="20.25" x14ac:dyDescent="0.3">
      <c r="A20" s="4"/>
      <c r="B20" s="23"/>
      <c r="C20" s="3"/>
      <c r="D20" s="3"/>
      <c r="E20" s="43"/>
      <c r="F20" s="354"/>
      <c r="G20" s="39"/>
      <c r="H20" s="44"/>
      <c r="J20" s="347"/>
      <c r="S20" s="177" t="s">
        <v>140</v>
      </c>
      <c r="U20" s="177"/>
      <c r="V20" s="177"/>
      <c r="W20" s="177"/>
      <c r="X20" s="177"/>
      <c r="Y20" s="177"/>
      <c r="Z20" s="177"/>
      <c r="AA20" s="177"/>
      <c r="AB20" s="177"/>
    </row>
    <row r="21" spans="1:28" ht="20.25" x14ac:dyDescent="0.3">
      <c r="A21" s="4"/>
      <c r="B21" s="23"/>
      <c r="C21" s="3"/>
      <c r="D21" s="3"/>
      <c r="E21" s="43"/>
      <c r="F21" s="354"/>
      <c r="G21" s="39"/>
      <c r="H21" s="44"/>
      <c r="J21" s="347"/>
      <c r="S21" s="177" t="s">
        <v>141</v>
      </c>
      <c r="U21" s="177"/>
      <c r="V21" s="177"/>
      <c r="W21" s="177"/>
      <c r="X21" s="177"/>
      <c r="Y21" s="177"/>
      <c r="Z21" s="177"/>
      <c r="AA21" s="177"/>
      <c r="AB21" s="177"/>
    </row>
    <row r="22" spans="1:28" ht="20.25" x14ac:dyDescent="0.3">
      <c r="A22" s="4"/>
      <c r="B22" s="23"/>
      <c r="C22" s="3"/>
      <c r="D22" s="3"/>
      <c r="E22" s="43"/>
      <c r="F22" s="354"/>
      <c r="G22" s="39"/>
      <c r="H22" s="44"/>
      <c r="J22" s="347"/>
      <c r="S22" s="177" t="s">
        <v>151</v>
      </c>
      <c r="U22" s="177"/>
      <c r="V22" s="177"/>
      <c r="W22" s="177"/>
      <c r="X22" s="177"/>
      <c r="Y22" s="177"/>
      <c r="Z22" s="177"/>
      <c r="AA22" s="177"/>
      <c r="AB22" s="177"/>
    </row>
    <row r="23" spans="1:28" ht="20.25" x14ac:dyDescent="0.3">
      <c r="A23" s="4"/>
      <c r="B23" s="23"/>
      <c r="C23" s="3"/>
      <c r="D23" s="3"/>
      <c r="E23" s="43"/>
      <c r="F23" s="354"/>
      <c r="G23" s="39"/>
      <c r="H23" s="44"/>
      <c r="J23" s="347"/>
      <c r="S23" s="177" t="s">
        <v>151</v>
      </c>
      <c r="U23" s="177"/>
      <c r="V23" s="177"/>
      <c r="W23" s="177"/>
      <c r="X23" s="177"/>
      <c r="Y23" s="177"/>
      <c r="Z23" s="177"/>
      <c r="AA23" s="177"/>
      <c r="AB23" s="177"/>
    </row>
    <row r="24" spans="1:28" ht="20.25" x14ac:dyDescent="0.3">
      <c r="A24" s="4"/>
      <c r="B24" s="23"/>
      <c r="C24" s="3"/>
      <c r="D24" s="3"/>
      <c r="E24" s="43"/>
      <c r="F24" s="354"/>
      <c r="G24" s="39"/>
      <c r="H24" s="44"/>
      <c r="J24" s="347"/>
      <c r="S24" s="177" t="s">
        <v>148</v>
      </c>
      <c r="U24" s="177"/>
      <c r="V24" s="177"/>
      <c r="W24" s="177"/>
      <c r="X24" s="177"/>
      <c r="Y24" s="177"/>
      <c r="Z24" s="177"/>
      <c r="AA24" s="177"/>
      <c r="AB24" s="177"/>
    </row>
    <row r="25" spans="1:28" ht="20.25" x14ac:dyDescent="0.3">
      <c r="A25" s="4"/>
      <c r="B25" s="205"/>
      <c r="C25" s="3"/>
      <c r="D25" s="3"/>
      <c r="E25" s="43"/>
      <c r="F25" s="354"/>
      <c r="G25" s="39"/>
      <c r="H25" s="44"/>
      <c r="J25" s="347"/>
      <c r="S25" s="177" t="s">
        <v>142</v>
      </c>
      <c r="U25" s="177"/>
      <c r="V25" s="177"/>
      <c r="W25" s="177"/>
      <c r="X25" s="177"/>
      <c r="Y25" s="177"/>
      <c r="Z25" s="177"/>
      <c r="AA25" s="177"/>
      <c r="AB25" s="177"/>
    </row>
    <row r="26" spans="1:28" ht="20.25" x14ac:dyDescent="0.3">
      <c r="A26" s="4"/>
      <c r="B26" s="205"/>
      <c r="C26" s="3"/>
      <c r="D26" s="3"/>
      <c r="E26" s="43"/>
      <c r="F26" s="354"/>
      <c r="G26" s="39"/>
      <c r="H26" s="44"/>
      <c r="J26" s="347"/>
      <c r="S26" s="177" t="s">
        <v>153</v>
      </c>
      <c r="U26" s="177"/>
      <c r="V26" s="177"/>
      <c r="W26" s="177"/>
      <c r="X26" s="177"/>
      <c r="Y26" s="177"/>
      <c r="Z26" s="177"/>
      <c r="AA26" s="177"/>
      <c r="AB26" s="177"/>
    </row>
    <row r="27" spans="1:28" ht="20.25" x14ac:dyDescent="0.3">
      <c r="A27" s="4"/>
      <c r="B27" s="23"/>
      <c r="C27" s="3"/>
      <c r="D27" s="3"/>
      <c r="E27" s="43"/>
      <c r="F27" s="354"/>
      <c r="G27" s="39"/>
      <c r="H27" s="44"/>
      <c r="J27" s="347"/>
      <c r="S27" s="177" t="s">
        <v>143</v>
      </c>
      <c r="U27" s="177"/>
      <c r="V27" s="177"/>
      <c r="W27" s="177"/>
      <c r="X27" s="177"/>
      <c r="Y27" s="177"/>
      <c r="Z27" s="177"/>
      <c r="AA27" s="177"/>
      <c r="AB27" s="177"/>
    </row>
    <row r="28" spans="1:28" ht="20.25" x14ac:dyDescent="0.3">
      <c r="A28" s="24"/>
      <c r="B28" s="23"/>
      <c r="C28" s="3"/>
      <c r="D28" s="3"/>
      <c r="E28" s="43"/>
      <c r="F28" s="354"/>
      <c r="G28" s="39"/>
      <c r="H28" s="44"/>
      <c r="J28" s="347"/>
      <c r="S28" s="177" t="s">
        <v>144</v>
      </c>
      <c r="U28" s="177"/>
      <c r="V28" s="177"/>
      <c r="W28" s="177"/>
      <c r="X28" s="177"/>
      <c r="Y28" s="177"/>
      <c r="Z28" s="177"/>
      <c r="AA28" s="177"/>
      <c r="AB28" s="177"/>
    </row>
    <row r="29" spans="1:28" ht="21" thickBot="1" x14ac:dyDescent="0.35">
      <c r="A29" s="28" t="s">
        <v>76</v>
      </c>
      <c r="B29" s="25"/>
      <c r="C29" s="5"/>
      <c r="D29" s="5"/>
      <c r="E29" s="45"/>
      <c r="F29" s="355"/>
      <c r="G29" s="40"/>
      <c r="H29" s="46"/>
      <c r="J29" s="347"/>
      <c r="S29" s="177" t="s">
        <v>145</v>
      </c>
      <c r="U29" s="177"/>
      <c r="V29" s="177"/>
      <c r="W29" s="177"/>
      <c r="X29" s="177"/>
      <c r="Y29" s="177"/>
      <c r="Z29" s="177"/>
      <c r="AA29" s="177"/>
      <c r="AB29" s="177"/>
    </row>
    <row r="30" spans="1:28" ht="21" thickBot="1" x14ac:dyDescent="0.35">
      <c r="A30" s="206" t="s">
        <v>6</v>
      </c>
      <c r="B30" s="206"/>
      <c r="C30" s="207"/>
      <c r="D30" s="207"/>
      <c r="E30" s="208"/>
      <c r="F30" s="356">
        <f>SUM(F16:F29)</f>
        <v>0</v>
      </c>
      <c r="G30" s="209"/>
      <c r="H30" s="199">
        <f>SUM(H16:H29)</f>
        <v>0</v>
      </c>
      <c r="J30" s="347"/>
      <c r="S30" s="177" t="s">
        <v>146</v>
      </c>
      <c r="U30" s="177"/>
      <c r="V30" s="177"/>
      <c r="W30" s="177"/>
      <c r="X30" s="177"/>
      <c r="Y30" s="177"/>
      <c r="Z30" s="177"/>
      <c r="AA30" s="177"/>
      <c r="AB30" s="177"/>
    </row>
    <row r="31" spans="1:28" ht="26.25" x14ac:dyDescent="0.25">
      <c r="A31" s="510" t="s">
        <v>7</v>
      </c>
      <c r="B31" s="210"/>
      <c r="C31" s="512"/>
      <c r="D31" s="512"/>
      <c r="E31" s="514">
        <f ca="1">E7+E10+E11+E12+E13+E15+E8+E9</f>
        <v>0</v>
      </c>
      <c r="F31" s="516"/>
      <c r="G31" s="518"/>
      <c r="H31" s="498">
        <f ca="1">SUM(H7:H15)+H30</f>
        <v>0</v>
      </c>
      <c r="J31" s="347"/>
      <c r="S31" s="177" t="s">
        <v>147</v>
      </c>
      <c r="U31" s="177"/>
      <c r="V31" s="177"/>
      <c r="W31" s="177"/>
      <c r="X31" s="177"/>
      <c r="Y31" s="177"/>
      <c r="Z31" s="177"/>
      <c r="AA31" s="177"/>
      <c r="AB31" s="177"/>
    </row>
    <row r="32" spans="1:28" ht="27" thickBot="1" x14ac:dyDescent="0.3">
      <c r="A32" s="511"/>
      <c r="B32" s="211"/>
      <c r="C32" s="513"/>
      <c r="D32" s="513"/>
      <c r="E32" s="515"/>
      <c r="F32" s="517"/>
      <c r="G32" s="519"/>
      <c r="H32" s="499"/>
      <c r="J32" s="347"/>
      <c r="S32" s="177" t="s">
        <v>149</v>
      </c>
      <c r="U32" s="177"/>
      <c r="V32" s="177"/>
      <c r="W32" s="177"/>
      <c r="X32" s="177"/>
      <c r="Y32" s="177"/>
      <c r="Z32" s="177"/>
      <c r="AA32" s="177"/>
      <c r="AB32" s="177"/>
    </row>
    <row r="33" spans="1:28" ht="20.25" x14ac:dyDescent="0.25">
      <c r="A33" s="47"/>
      <c r="B33" s="47"/>
      <c r="C33" s="48"/>
      <c r="D33" s="48"/>
      <c r="E33" s="49"/>
      <c r="F33" s="361"/>
      <c r="G33" s="53"/>
      <c r="H33" s="50"/>
      <c r="J33" s="347"/>
      <c r="U33" s="177"/>
      <c r="V33" s="177"/>
      <c r="W33" s="177"/>
      <c r="X33" s="177"/>
      <c r="Y33" s="177"/>
      <c r="Z33" s="177"/>
      <c r="AA33" s="177"/>
      <c r="AB33" s="177"/>
    </row>
    <row r="34" spans="1:28" ht="20.25" x14ac:dyDescent="0.3">
      <c r="A34" s="47"/>
      <c r="B34" s="47"/>
      <c r="C34" s="48"/>
      <c r="D34" s="48"/>
      <c r="E34" s="49"/>
      <c r="F34" s="361"/>
      <c r="G34" s="212"/>
      <c r="H34" s="213"/>
      <c r="J34" s="347"/>
      <c r="U34" s="177"/>
      <c r="V34" s="177"/>
      <c r="W34" s="177"/>
      <c r="X34" s="177"/>
      <c r="Y34" s="177"/>
      <c r="Z34" s="177"/>
      <c r="AA34" s="177"/>
      <c r="AB34" s="177"/>
    </row>
    <row r="35" spans="1:28" ht="20.25" x14ac:dyDescent="0.25">
      <c r="A35" s="47"/>
      <c r="B35" s="47"/>
      <c r="C35" s="48"/>
      <c r="D35" s="48"/>
      <c r="E35" s="49"/>
      <c r="F35" s="361"/>
      <c r="G35" s="53"/>
      <c r="H35" s="41"/>
      <c r="J35" s="347"/>
      <c r="U35" s="177"/>
      <c r="V35" s="177"/>
      <c r="W35" s="177"/>
      <c r="X35" s="177"/>
      <c r="Y35" s="177"/>
      <c r="Z35" s="177"/>
      <c r="AA35" s="177"/>
      <c r="AB35" s="177"/>
    </row>
    <row r="36" spans="1:28" ht="21" thickBot="1" x14ac:dyDescent="0.3">
      <c r="A36" s="47"/>
      <c r="B36" s="47"/>
      <c r="C36" s="48"/>
      <c r="D36" s="48"/>
      <c r="E36" s="49"/>
      <c r="F36" s="361"/>
      <c r="G36" s="51"/>
      <c r="H36" s="54">
        <f>DECEMBRE!H35</f>
        <v>0</v>
      </c>
      <c r="J36" s="347"/>
      <c r="U36" s="177"/>
      <c r="V36" s="177"/>
      <c r="W36" s="177"/>
      <c r="X36" s="177"/>
      <c r="Y36" s="177"/>
      <c r="Z36" s="177"/>
      <c r="AA36" s="177"/>
      <c r="AB36" s="177"/>
    </row>
    <row r="37" spans="1:28" ht="24" thickBot="1" x14ac:dyDescent="0.4">
      <c r="A37" s="500" t="s">
        <v>8</v>
      </c>
      <c r="B37" s="501"/>
      <c r="C37" s="501"/>
      <c r="D37" s="501"/>
      <c r="E37" s="501"/>
      <c r="F37" s="501"/>
      <c r="G37" s="501"/>
      <c r="H37" s="502"/>
      <c r="J37" s="347"/>
      <c r="N37" s="177" t="s">
        <v>190</v>
      </c>
      <c r="U37" s="177"/>
      <c r="V37" s="177"/>
      <c r="W37" s="177"/>
      <c r="X37" s="177"/>
      <c r="Y37" s="177"/>
      <c r="Z37" s="177"/>
      <c r="AA37" s="177"/>
      <c r="AB37" s="177"/>
    </row>
    <row r="38" spans="1:28" ht="21" thickBot="1" x14ac:dyDescent="0.35">
      <c r="A38" s="405" t="s">
        <v>9</v>
      </c>
      <c r="B38" s="569" t="s">
        <v>120</v>
      </c>
      <c r="C38" s="503" t="s">
        <v>109</v>
      </c>
      <c r="D38" s="440" t="s">
        <v>11</v>
      </c>
      <c r="E38" s="450" t="s">
        <v>12</v>
      </c>
      <c r="F38" s="452" t="s">
        <v>13</v>
      </c>
      <c r="G38" s="454" t="s">
        <v>14</v>
      </c>
      <c r="H38" s="456" t="s">
        <v>15</v>
      </c>
      <c r="J38" s="347"/>
      <c r="N38" s="177" t="s">
        <v>82</v>
      </c>
      <c r="U38" s="177"/>
      <c r="V38" s="177"/>
      <c r="W38" s="177"/>
      <c r="X38" s="177"/>
      <c r="Y38" s="177"/>
      <c r="Z38" s="177"/>
      <c r="AA38" s="177"/>
      <c r="AB38" s="177"/>
    </row>
    <row r="39" spans="1:28" ht="21" thickBot="1" x14ac:dyDescent="0.35">
      <c r="A39" s="405" t="s">
        <v>16</v>
      </c>
      <c r="B39" s="570"/>
      <c r="C39" s="504"/>
      <c r="D39" s="505"/>
      <c r="E39" s="506"/>
      <c r="F39" s="507"/>
      <c r="G39" s="508"/>
      <c r="H39" s="509"/>
      <c r="J39" s="347"/>
      <c r="U39" s="177"/>
      <c r="V39" s="177"/>
      <c r="W39" s="177"/>
      <c r="X39" s="177" t="s">
        <v>86</v>
      </c>
      <c r="Y39" s="177"/>
      <c r="Z39" s="177"/>
      <c r="AA39" s="177"/>
      <c r="AB39" s="177"/>
    </row>
    <row r="40" spans="1:28" ht="18" x14ac:dyDescent="0.25">
      <c r="A40" s="215"/>
      <c r="B40" s="216"/>
      <c r="C40" s="217"/>
      <c r="D40" s="215"/>
      <c r="E40" s="13"/>
      <c r="F40" s="362"/>
      <c r="G40" s="11"/>
      <c r="H40" s="351">
        <f>SUM(F40*G40)</f>
        <v>0</v>
      </c>
      <c r="J40" s="347"/>
      <c r="U40" s="177"/>
      <c r="V40" s="177"/>
      <c r="W40" s="177"/>
      <c r="X40" s="177" t="s">
        <v>82</v>
      </c>
      <c r="Y40" s="177"/>
      <c r="Z40" s="177"/>
      <c r="AA40" s="177"/>
      <c r="AB40" s="177"/>
    </row>
    <row r="41" spans="1:28" ht="18" x14ac:dyDescent="0.25">
      <c r="A41" s="161"/>
      <c r="B41" s="218"/>
      <c r="C41" s="16"/>
      <c r="D41" s="164"/>
      <c r="E41" s="6"/>
      <c r="F41" s="363"/>
      <c r="G41" s="7"/>
      <c r="H41" s="63">
        <f t="shared" ref="H41:H81" si="0">SUM(F41*G41)</f>
        <v>0</v>
      </c>
      <c r="J41" s="347"/>
      <c r="U41" s="177"/>
      <c r="V41" s="177"/>
      <c r="W41" s="177"/>
      <c r="X41" s="177" t="s">
        <v>91</v>
      </c>
      <c r="Y41" s="177"/>
      <c r="Z41" s="177"/>
      <c r="AA41" s="177"/>
      <c r="AB41" s="177"/>
    </row>
    <row r="42" spans="1:28" ht="18" x14ac:dyDescent="0.25">
      <c r="A42" s="161"/>
      <c r="B42" s="218"/>
      <c r="C42" s="16"/>
      <c r="D42" s="164"/>
      <c r="E42" s="6"/>
      <c r="F42" s="363"/>
      <c r="G42" s="7"/>
      <c r="H42" s="63">
        <f t="shared" si="0"/>
        <v>0</v>
      </c>
      <c r="J42" s="347"/>
      <c r="U42" s="177"/>
      <c r="V42" s="177"/>
      <c r="W42" s="177"/>
      <c r="X42" s="177"/>
      <c r="Y42" s="177"/>
      <c r="Z42" s="177"/>
      <c r="AA42" s="177"/>
      <c r="AB42" s="177"/>
    </row>
    <row r="43" spans="1:28" ht="18" x14ac:dyDescent="0.25">
      <c r="A43" s="161"/>
      <c r="B43" s="218"/>
      <c r="C43" s="16"/>
      <c r="D43" s="164"/>
      <c r="E43" s="6"/>
      <c r="F43" s="363"/>
      <c r="G43" s="7"/>
      <c r="H43" s="63">
        <f t="shared" si="0"/>
        <v>0</v>
      </c>
      <c r="J43" s="347"/>
      <c r="U43" s="177"/>
      <c r="V43" s="177"/>
      <c r="W43" s="177"/>
      <c r="X43" s="177"/>
      <c r="Y43" s="177"/>
      <c r="Z43" s="177"/>
      <c r="AA43" s="177"/>
      <c r="AB43" s="177"/>
    </row>
    <row r="44" spans="1:28" ht="18" x14ac:dyDescent="0.25">
      <c r="A44" s="8"/>
      <c r="B44" s="218"/>
      <c r="C44" s="16"/>
      <c r="D44" s="164"/>
      <c r="E44" s="6"/>
      <c r="F44" s="363"/>
      <c r="G44" s="7"/>
      <c r="H44" s="63">
        <f t="shared" si="0"/>
        <v>0</v>
      </c>
      <c r="J44" s="347"/>
      <c r="U44" s="177"/>
      <c r="V44" s="177"/>
      <c r="W44" s="177"/>
      <c r="X44" s="177"/>
      <c r="Y44" s="177"/>
      <c r="Z44" s="177"/>
      <c r="AA44" s="177"/>
      <c r="AB44" s="177"/>
    </row>
    <row r="45" spans="1:28" ht="18" x14ac:dyDescent="0.25">
      <c r="A45" s="8"/>
      <c r="B45" s="218"/>
      <c r="C45" s="16"/>
      <c r="D45" s="164"/>
      <c r="E45" s="6"/>
      <c r="F45" s="363"/>
      <c r="G45" s="7"/>
      <c r="H45" s="63">
        <f t="shared" si="0"/>
        <v>0</v>
      </c>
      <c r="J45" s="347"/>
      <c r="U45" s="177"/>
      <c r="V45" s="177"/>
      <c r="W45" s="177"/>
      <c r="X45" s="177"/>
      <c r="Y45" s="177"/>
      <c r="Z45" s="177"/>
      <c r="AA45" s="177"/>
      <c r="AB45" s="177"/>
    </row>
    <row r="46" spans="1:28" ht="18" x14ac:dyDescent="0.25">
      <c r="A46" s="161"/>
      <c r="B46" s="218"/>
      <c r="C46" s="16"/>
      <c r="D46" s="164"/>
      <c r="E46" s="6"/>
      <c r="F46" s="363"/>
      <c r="G46" s="7"/>
      <c r="H46" s="63">
        <f t="shared" si="0"/>
        <v>0</v>
      </c>
      <c r="J46" s="347"/>
      <c r="U46" s="177"/>
      <c r="V46" s="177"/>
      <c r="W46" s="177"/>
      <c r="X46" s="177"/>
      <c r="Y46" s="177"/>
      <c r="Z46" s="177"/>
      <c r="AA46" s="177"/>
      <c r="AB46" s="177"/>
    </row>
    <row r="47" spans="1:28" ht="18" x14ac:dyDescent="0.25">
      <c r="A47" s="161"/>
      <c r="B47" s="218"/>
      <c r="C47" s="16"/>
      <c r="D47" s="164"/>
      <c r="E47" s="6"/>
      <c r="F47" s="363"/>
      <c r="G47" s="7"/>
      <c r="H47" s="63">
        <f t="shared" si="0"/>
        <v>0</v>
      </c>
      <c r="J47" s="347"/>
      <c r="U47" s="177"/>
      <c r="V47" s="177"/>
      <c r="W47" s="177"/>
      <c r="X47" s="177"/>
      <c r="Y47" s="177"/>
      <c r="Z47" s="177"/>
      <c r="AA47" s="177"/>
      <c r="AB47" s="177"/>
    </row>
    <row r="48" spans="1:28" ht="18" x14ac:dyDescent="0.25">
      <c r="A48" s="161"/>
      <c r="B48" s="218"/>
      <c r="C48" s="16"/>
      <c r="D48" s="164"/>
      <c r="E48" s="6"/>
      <c r="F48" s="363"/>
      <c r="G48" s="7"/>
      <c r="H48" s="63">
        <f t="shared" si="0"/>
        <v>0</v>
      </c>
      <c r="J48" s="347"/>
      <c r="U48" s="177"/>
      <c r="V48" s="177"/>
      <c r="W48" s="177"/>
      <c r="X48" s="177"/>
      <c r="Y48" s="177"/>
      <c r="Z48" s="177"/>
      <c r="AA48" s="177"/>
      <c r="AB48" s="177"/>
    </row>
    <row r="49" spans="1:28" ht="18" x14ac:dyDescent="0.25">
      <c r="A49" s="161"/>
      <c r="B49" s="218"/>
      <c r="C49" s="16"/>
      <c r="D49" s="164"/>
      <c r="E49" s="6"/>
      <c r="F49" s="363"/>
      <c r="G49" s="7"/>
      <c r="H49" s="63">
        <f t="shared" si="0"/>
        <v>0</v>
      </c>
      <c r="J49" s="347"/>
      <c r="U49" s="177"/>
      <c r="V49" s="177"/>
      <c r="W49" s="177"/>
      <c r="X49" s="177"/>
      <c r="Y49" s="177"/>
      <c r="Z49" s="177"/>
      <c r="AA49" s="177"/>
      <c r="AB49" s="177"/>
    </row>
    <row r="50" spans="1:28" ht="18" x14ac:dyDescent="0.25">
      <c r="A50" s="161"/>
      <c r="B50" s="218"/>
      <c r="C50" s="16"/>
      <c r="D50" s="164"/>
      <c r="E50" s="6"/>
      <c r="F50" s="363"/>
      <c r="G50" s="7"/>
      <c r="H50" s="63">
        <f t="shared" si="0"/>
        <v>0</v>
      </c>
      <c r="J50" s="347"/>
      <c r="U50" s="177"/>
      <c r="V50" s="177"/>
      <c r="W50" s="177"/>
      <c r="X50" s="177"/>
      <c r="Y50" s="177"/>
      <c r="Z50" s="177"/>
      <c r="AA50" s="177"/>
      <c r="AB50" s="177"/>
    </row>
    <row r="51" spans="1:28" ht="18" x14ac:dyDescent="0.25">
      <c r="A51" s="161"/>
      <c r="B51" s="218"/>
      <c r="C51" s="16"/>
      <c r="D51" s="164"/>
      <c r="E51" s="6"/>
      <c r="F51" s="363"/>
      <c r="G51" s="7"/>
      <c r="H51" s="63">
        <f t="shared" si="0"/>
        <v>0</v>
      </c>
      <c r="J51" s="347"/>
      <c r="U51" s="177"/>
      <c r="V51" s="177"/>
      <c r="W51" s="177"/>
      <c r="X51" s="177"/>
      <c r="Y51" s="177"/>
      <c r="Z51" s="177"/>
      <c r="AA51" s="177"/>
      <c r="AB51" s="177"/>
    </row>
    <row r="52" spans="1:28" ht="18.75" thickBot="1" x14ac:dyDescent="0.3">
      <c r="A52" s="162"/>
      <c r="B52" s="219"/>
      <c r="C52" s="27"/>
      <c r="D52" s="164"/>
      <c r="E52" s="9"/>
      <c r="F52" s="364"/>
      <c r="G52" s="10"/>
      <c r="H52" s="64">
        <f t="shared" si="0"/>
        <v>0</v>
      </c>
      <c r="J52" s="347"/>
      <c r="U52" s="177"/>
      <c r="V52" s="177"/>
      <c r="W52" s="177"/>
      <c r="X52" s="177"/>
      <c r="Y52" s="177"/>
      <c r="Z52" s="177"/>
      <c r="AA52" s="177"/>
      <c r="AB52" s="177"/>
    </row>
    <row r="53" spans="1:28" ht="21" thickBot="1" x14ac:dyDescent="0.35">
      <c r="A53" s="220" t="s">
        <v>17</v>
      </c>
      <c r="B53" s="221"/>
      <c r="C53" s="222" t="e">
        <f>AVERAGEIF(C40:C52,"&lt;&gt;0")</f>
        <v>#DIV/0!</v>
      </c>
      <c r="D53" s="223"/>
      <c r="E53" s="224">
        <f>SUM(E40:E52)</f>
        <v>0</v>
      </c>
      <c r="F53" s="365">
        <f>SUM(F40:F52)</f>
        <v>0</v>
      </c>
      <c r="G53" s="225"/>
      <c r="H53" s="226">
        <f>SUM(H40:H52)</f>
        <v>0</v>
      </c>
      <c r="J53" s="347"/>
      <c r="U53" s="177"/>
      <c r="V53" s="177"/>
      <c r="W53" s="177"/>
      <c r="X53" s="177"/>
      <c r="Y53" s="177"/>
      <c r="Z53" s="177"/>
      <c r="AA53" s="177"/>
      <c r="AB53" s="177"/>
    </row>
    <row r="54" spans="1:28" ht="21" thickBot="1" x14ac:dyDescent="0.35">
      <c r="A54" s="227" t="s">
        <v>122</v>
      </c>
      <c r="B54" s="227"/>
      <c r="C54" s="228"/>
      <c r="D54" s="229"/>
      <c r="E54" s="230"/>
      <c r="F54" s="366">
        <f>SUMIF(B40:B52,N77,F40:F52)</f>
        <v>0</v>
      </c>
      <c r="G54" s="230"/>
      <c r="H54" s="231">
        <f>SUMIF(B40:B52,N77,H40:H52)</f>
        <v>0</v>
      </c>
      <c r="J54" s="347"/>
      <c r="U54" s="177"/>
      <c r="V54" s="177"/>
      <c r="W54" s="177"/>
      <c r="X54" s="177"/>
      <c r="Y54" s="177"/>
      <c r="Z54" s="177"/>
      <c r="AA54" s="177"/>
      <c r="AB54" s="177"/>
    </row>
    <row r="55" spans="1:28" ht="21" customHeight="1" x14ac:dyDescent="0.25">
      <c r="A55" s="436" t="s">
        <v>18</v>
      </c>
      <c r="B55" s="571" t="s">
        <v>120</v>
      </c>
      <c r="C55" s="438" t="s">
        <v>109</v>
      </c>
      <c r="D55" s="440" t="s">
        <v>11</v>
      </c>
      <c r="E55" s="442" t="s">
        <v>12</v>
      </c>
      <c r="F55" s="444" t="s">
        <v>13</v>
      </c>
      <c r="G55" s="446" t="s">
        <v>14</v>
      </c>
      <c r="H55" s="448" t="s">
        <v>15</v>
      </c>
      <c r="J55" s="347"/>
      <c r="U55" s="177"/>
      <c r="V55" s="177"/>
      <c r="W55" s="177"/>
      <c r="X55" s="177"/>
      <c r="Y55" s="177"/>
      <c r="Z55" s="177"/>
      <c r="AA55" s="177"/>
      <c r="AB55" s="177"/>
    </row>
    <row r="56" spans="1:28" ht="18" customHeight="1" thickBot="1" x14ac:dyDescent="0.3">
      <c r="A56" s="437"/>
      <c r="B56" s="572"/>
      <c r="C56" s="439"/>
      <c r="D56" s="441"/>
      <c r="E56" s="443"/>
      <c r="F56" s="445"/>
      <c r="G56" s="447"/>
      <c r="H56" s="449"/>
      <c r="J56" s="347"/>
      <c r="U56" s="177"/>
      <c r="V56" s="177"/>
      <c r="W56" s="177"/>
      <c r="X56" s="177"/>
      <c r="Y56" s="177"/>
      <c r="Z56" s="177"/>
      <c r="AA56" s="177"/>
      <c r="AB56" s="177"/>
    </row>
    <row r="57" spans="1:28" ht="18" x14ac:dyDescent="0.25">
      <c r="A57" s="164"/>
      <c r="B57" s="216"/>
      <c r="C57" s="16"/>
      <c r="D57" s="164"/>
      <c r="E57" s="13"/>
      <c r="F57" s="362"/>
      <c r="G57" s="11"/>
      <c r="H57" s="62">
        <f t="shared" si="0"/>
        <v>0</v>
      </c>
      <c r="J57" s="347"/>
      <c r="U57" s="177"/>
      <c r="V57" s="177"/>
      <c r="W57" s="177"/>
      <c r="X57" s="177"/>
      <c r="Y57" s="177"/>
      <c r="Z57" s="177"/>
      <c r="AA57" s="177"/>
      <c r="AB57" s="177"/>
    </row>
    <row r="58" spans="1:28" ht="18" x14ac:dyDescent="0.25">
      <c r="A58" s="161"/>
      <c r="B58" s="218"/>
      <c r="C58" s="16"/>
      <c r="D58" s="164"/>
      <c r="E58" s="6"/>
      <c r="F58" s="363"/>
      <c r="G58" s="7"/>
      <c r="H58" s="63">
        <f t="shared" si="0"/>
        <v>0</v>
      </c>
      <c r="J58" s="347"/>
      <c r="U58" s="177"/>
      <c r="V58" s="177"/>
      <c r="W58" s="177"/>
      <c r="X58" s="177"/>
      <c r="Y58" s="177"/>
      <c r="Z58" s="177"/>
      <c r="AA58" s="177"/>
      <c r="AB58" s="177"/>
    </row>
    <row r="59" spans="1:28" ht="18" x14ac:dyDescent="0.25">
      <c r="A59" s="161"/>
      <c r="B59" s="218"/>
      <c r="C59" s="16"/>
      <c r="D59" s="164"/>
      <c r="E59" s="6"/>
      <c r="F59" s="362"/>
      <c r="G59" s="11"/>
      <c r="H59" s="63">
        <f t="shared" si="0"/>
        <v>0</v>
      </c>
      <c r="J59" s="347"/>
      <c r="U59" s="177"/>
      <c r="V59" s="177"/>
      <c r="W59" s="177"/>
      <c r="X59" s="177"/>
      <c r="Y59" s="177"/>
      <c r="Z59" s="177"/>
      <c r="AA59" s="177"/>
      <c r="AB59" s="177"/>
    </row>
    <row r="60" spans="1:28" ht="18" x14ac:dyDescent="0.25">
      <c r="A60" s="161"/>
      <c r="B60" s="218"/>
      <c r="C60" s="16"/>
      <c r="D60" s="164"/>
      <c r="E60" s="6"/>
      <c r="F60" s="363"/>
      <c r="G60" s="7"/>
      <c r="H60" s="63">
        <f t="shared" si="0"/>
        <v>0</v>
      </c>
      <c r="J60" s="347"/>
      <c r="U60" s="177"/>
      <c r="V60" s="177"/>
      <c r="W60" s="177"/>
      <c r="X60" s="177"/>
      <c r="Y60" s="177"/>
      <c r="Z60" s="177"/>
      <c r="AA60" s="177"/>
      <c r="AB60" s="177"/>
    </row>
    <row r="61" spans="1:28" ht="18" x14ac:dyDescent="0.25">
      <c r="A61" s="161"/>
      <c r="B61" s="218"/>
      <c r="C61" s="16"/>
      <c r="D61" s="164"/>
      <c r="E61" s="6"/>
      <c r="F61" s="363"/>
      <c r="G61" s="7"/>
      <c r="H61" s="63">
        <f t="shared" si="0"/>
        <v>0</v>
      </c>
      <c r="J61" s="347"/>
      <c r="U61" s="177"/>
      <c r="V61" s="177"/>
      <c r="W61" s="177"/>
      <c r="X61" s="177"/>
      <c r="Y61" s="177"/>
      <c r="Z61" s="177"/>
      <c r="AA61" s="177"/>
      <c r="AB61" s="177"/>
    </row>
    <row r="62" spans="1:28" ht="18" x14ac:dyDescent="0.25">
      <c r="A62" s="161"/>
      <c r="B62" s="218"/>
      <c r="C62" s="16"/>
      <c r="D62" s="164"/>
      <c r="E62" s="6"/>
      <c r="F62" s="363"/>
      <c r="G62" s="7"/>
      <c r="H62" s="63">
        <f t="shared" si="0"/>
        <v>0</v>
      </c>
      <c r="J62" s="347"/>
      <c r="U62" s="177"/>
      <c r="V62" s="177"/>
      <c r="W62" s="177"/>
      <c r="X62" s="177"/>
      <c r="Y62" s="177"/>
      <c r="Z62" s="177"/>
      <c r="AA62" s="177"/>
      <c r="AB62" s="177"/>
    </row>
    <row r="63" spans="1:28" ht="18" x14ac:dyDescent="0.25">
      <c r="A63" s="161"/>
      <c r="B63" s="218"/>
      <c r="C63" s="16"/>
      <c r="D63" s="164"/>
      <c r="E63" s="6"/>
      <c r="F63" s="363"/>
      <c r="G63" s="7"/>
      <c r="H63" s="63">
        <f t="shared" si="0"/>
        <v>0</v>
      </c>
      <c r="J63" s="347"/>
      <c r="U63" s="177"/>
      <c r="V63" s="177"/>
      <c r="W63" s="177"/>
      <c r="X63" s="177"/>
      <c r="Y63" s="177"/>
      <c r="Z63" s="177"/>
      <c r="AA63" s="177"/>
      <c r="AB63" s="177"/>
    </row>
    <row r="64" spans="1:28" ht="18" x14ac:dyDescent="0.25">
      <c r="A64" s="161"/>
      <c r="B64" s="218"/>
      <c r="C64" s="16"/>
      <c r="D64" s="164"/>
      <c r="E64" s="6"/>
      <c r="F64" s="363"/>
      <c r="G64" s="7"/>
      <c r="H64" s="63">
        <f t="shared" si="0"/>
        <v>0</v>
      </c>
      <c r="J64" s="347"/>
      <c r="U64" s="177"/>
      <c r="V64" s="177"/>
      <c r="W64" s="177"/>
      <c r="X64" s="177"/>
      <c r="Y64" s="177"/>
      <c r="Z64" s="177"/>
      <c r="AA64" s="177"/>
      <c r="AB64" s="177"/>
    </row>
    <row r="65" spans="1:28" ht="18" x14ac:dyDescent="0.25">
      <c r="A65" s="161"/>
      <c r="B65" s="218"/>
      <c r="C65" s="16"/>
      <c r="D65" s="164"/>
      <c r="E65" s="6"/>
      <c r="F65" s="363"/>
      <c r="G65" s="7"/>
      <c r="H65" s="63">
        <f t="shared" si="0"/>
        <v>0</v>
      </c>
      <c r="J65" s="347"/>
      <c r="U65" s="177"/>
      <c r="V65" s="177"/>
      <c r="W65" s="177"/>
      <c r="X65" s="177"/>
      <c r="Y65" s="177"/>
      <c r="Z65" s="177"/>
      <c r="AA65" s="177"/>
      <c r="AB65" s="177"/>
    </row>
    <row r="66" spans="1:28" ht="18" x14ac:dyDescent="0.25">
      <c r="A66" s="161"/>
      <c r="B66" s="218"/>
      <c r="C66" s="16"/>
      <c r="D66" s="164"/>
      <c r="E66" s="6"/>
      <c r="F66" s="363"/>
      <c r="G66" s="7"/>
      <c r="H66" s="63">
        <f t="shared" si="0"/>
        <v>0</v>
      </c>
      <c r="J66" s="347"/>
      <c r="U66" s="177"/>
      <c r="V66" s="177"/>
      <c r="W66" s="177"/>
      <c r="X66" s="177"/>
      <c r="Y66" s="177"/>
      <c r="Z66" s="177"/>
      <c r="AA66" s="177"/>
      <c r="AB66" s="177"/>
    </row>
    <row r="67" spans="1:28" ht="18" x14ac:dyDescent="0.25">
      <c r="A67" s="161"/>
      <c r="B67" s="218"/>
      <c r="C67" s="16"/>
      <c r="D67" s="164"/>
      <c r="E67" s="6"/>
      <c r="F67" s="363"/>
      <c r="G67" s="7"/>
      <c r="H67" s="63">
        <f t="shared" si="0"/>
        <v>0</v>
      </c>
      <c r="J67" s="347"/>
      <c r="U67" s="177"/>
      <c r="V67" s="177"/>
      <c r="W67" s="177"/>
      <c r="X67" s="177"/>
      <c r="Y67" s="177"/>
      <c r="Z67" s="177"/>
      <c r="AA67" s="177"/>
      <c r="AB67" s="177"/>
    </row>
    <row r="68" spans="1:28" ht="18" x14ac:dyDescent="0.25">
      <c r="A68" s="161"/>
      <c r="B68" s="218"/>
      <c r="C68" s="16"/>
      <c r="D68" s="164"/>
      <c r="E68" s="6"/>
      <c r="F68" s="363"/>
      <c r="G68" s="7"/>
      <c r="H68" s="63">
        <f t="shared" si="0"/>
        <v>0</v>
      </c>
      <c r="J68" s="347"/>
      <c r="U68" s="177"/>
      <c r="V68" s="177"/>
      <c r="W68" s="177"/>
      <c r="X68" s="177"/>
      <c r="Y68" s="177"/>
      <c r="Z68" s="177"/>
      <c r="AA68" s="177"/>
      <c r="AB68" s="177"/>
    </row>
    <row r="69" spans="1:28" ht="18" x14ac:dyDescent="0.25">
      <c r="A69" s="161"/>
      <c r="B69" s="218"/>
      <c r="C69" s="16"/>
      <c r="D69" s="164"/>
      <c r="E69" s="6"/>
      <c r="F69" s="363"/>
      <c r="G69" s="7"/>
      <c r="H69" s="63">
        <f t="shared" si="0"/>
        <v>0</v>
      </c>
      <c r="J69" s="347"/>
      <c r="U69" s="177"/>
      <c r="V69" s="177"/>
      <c r="W69" s="177"/>
      <c r="X69" s="177"/>
      <c r="Y69" s="177"/>
      <c r="Z69" s="177"/>
      <c r="AA69" s="177"/>
      <c r="AB69" s="177"/>
    </row>
    <row r="70" spans="1:28" ht="18.75" thickBot="1" x14ac:dyDescent="0.3">
      <c r="A70" s="162"/>
      <c r="B70" s="218"/>
      <c r="C70" s="27"/>
      <c r="D70" s="164"/>
      <c r="E70" s="9"/>
      <c r="F70" s="364"/>
      <c r="G70" s="10"/>
      <c r="H70" s="63">
        <f t="shared" si="0"/>
        <v>0</v>
      </c>
      <c r="J70" s="347"/>
      <c r="U70" s="177"/>
      <c r="V70" s="177"/>
      <c r="W70" s="177"/>
      <c r="X70" s="177"/>
      <c r="Y70" s="177"/>
      <c r="Z70" s="177"/>
      <c r="AA70" s="177"/>
      <c r="AB70" s="177"/>
    </row>
    <row r="71" spans="1:28" ht="21" thickBot="1" x14ac:dyDescent="0.35">
      <c r="A71" s="220" t="s">
        <v>19</v>
      </c>
      <c r="B71" s="232"/>
      <c r="C71" s="222" t="e">
        <f>AVERAGEIF(C57:C70,"&lt;&gt;0")</f>
        <v>#DIV/0!</v>
      </c>
      <c r="D71" s="233"/>
      <c r="E71" s="224">
        <f>SUM(E57:E70)</f>
        <v>0</v>
      </c>
      <c r="F71" s="367">
        <f>SUM(F57:F70)</f>
        <v>0</v>
      </c>
      <c r="G71" s="234"/>
      <c r="H71" s="235">
        <f>SUM(H57:H70)</f>
        <v>0</v>
      </c>
      <c r="J71" s="347"/>
      <c r="U71" s="177"/>
      <c r="V71" s="177"/>
      <c r="W71" s="177"/>
      <c r="X71" s="177"/>
      <c r="Y71" s="177"/>
      <c r="Z71" s="177"/>
      <c r="AA71" s="177"/>
      <c r="AB71" s="177"/>
    </row>
    <row r="72" spans="1:28" ht="21" thickBot="1" x14ac:dyDescent="0.35">
      <c r="A72" s="214" t="s">
        <v>123</v>
      </c>
      <c r="B72" s="232"/>
      <c r="C72" s="236"/>
      <c r="D72" s="233"/>
      <c r="E72" s="237"/>
      <c r="F72" s="367">
        <f>SUMIF(B57:B70,N77,F57:F70)</f>
        <v>0</v>
      </c>
      <c r="G72" s="234"/>
      <c r="H72" s="238">
        <f>SUMIF(B57:B70,N77,H57:H70)</f>
        <v>0</v>
      </c>
      <c r="J72" s="347"/>
      <c r="U72" s="177"/>
      <c r="V72" s="177"/>
      <c r="W72" s="177"/>
      <c r="X72" s="177"/>
      <c r="Y72" s="177"/>
      <c r="Z72" s="177"/>
      <c r="AA72" s="177"/>
      <c r="AB72" s="177"/>
    </row>
    <row r="73" spans="1:28" ht="21" thickBot="1" x14ac:dyDescent="0.35">
      <c r="A73" s="397" t="s">
        <v>20</v>
      </c>
      <c r="B73" s="398" t="s">
        <v>121</v>
      </c>
      <c r="C73" s="399" t="s">
        <v>110</v>
      </c>
      <c r="D73" s="400" t="s">
        <v>11</v>
      </c>
      <c r="E73" s="401" t="s">
        <v>12</v>
      </c>
      <c r="F73" s="402" t="s">
        <v>13</v>
      </c>
      <c r="G73" s="403" t="s">
        <v>14</v>
      </c>
      <c r="H73" s="404" t="s">
        <v>15</v>
      </c>
      <c r="J73" s="347"/>
      <c r="U73" s="177"/>
      <c r="V73" s="177"/>
      <c r="W73" s="177"/>
      <c r="X73" s="177"/>
      <c r="Y73" s="177"/>
      <c r="Z73" s="177"/>
      <c r="AA73" s="177"/>
      <c r="AB73" s="177"/>
    </row>
    <row r="74" spans="1:28" ht="18" x14ac:dyDescent="0.25">
      <c r="A74" s="161"/>
      <c r="B74" s="218"/>
      <c r="C74" s="16"/>
      <c r="D74" s="164"/>
      <c r="E74" s="6"/>
      <c r="F74" s="363"/>
      <c r="G74" s="7"/>
      <c r="H74" s="63">
        <f t="shared" si="0"/>
        <v>0</v>
      </c>
      <c r="J74" s="347"/>
      <c r="U74" s="177"/>
      <c r="V74" s="177"/>
      <c r="W74" s="177"/>
      <c r="X74" s="177"/>
      <c r="Y74" s="177"/>
      <c r="Z74" s="177"/>
      <c r="AA74" s="177"/>
      <c r="AB74" s="177"/>
    </row>
    <row r="75" spans="1:28" ht="18" x14ac:dyDescent="0.25">
      <c r="A75" s="161"/>
      <c r="B75" s="218"/>
      <c r="C75" s="16"/>
      <c r="D75" s="164"/>
      <c r="E75" s="6"/>
      <c r="F75" s="363"/>
      <c r="G75" s="7"/>
      <c r="H75" s="63">
        <f t="shared" si="0"/>
        <v>0</v>
      </c>
      <c r="J75" s="347"/>
      <c r="U75" s="177"/>
      <c r="V75" s="177"/>
      <c r="W75" s="177"/>
      <c r="X75" s="177"/>
      <c r="Y75" s="177"/>
      <c r="Z75" s="177"/>
      <c r="AA75" s="177"/>
      <c r="AB75" s="177"/>
    </row>
    <row r="76" spans="1:28" ht="18" x14ac:dyDescent="0.25">
      <c r="A76" s="161"/>
      <c r="B76" s="218"/>
      <c r="C76" s="16"/>
      <c r="D76" s="164"/>
      <c r="E76" s="6"/>
      <c r="F76" s="363"/>
      <c r="G76" s="7"/>
      <c r="H76" s="63">
        <f t="shared" si="0"/>
        <v>0</v>
      </c>
      <c r="J76" s="347"/>
      <c r="U76" s="177"/>
      <c r="V76" s="177"/>
      <c r="W76" s="177"/>
      <c r="X76" s="177"/>
      <c r="Y76" s="177"/>
      <c r="Z76" s="177"/>
      <c r="AA76" s="177"/>
      <c r="AB76" s="177"/>
    </row>
    <row r="77" spans="1:28" ht="18" x14ac:dyDescent="0.25">
      <c r="A77" s="161"/>
      <c r="B77" s="218"/>
      <c r="C77" s="16"/>
      <c r="D77" s="164"/>
      <c r="E77" s="6"/>
      <c r="F77" s="363"/>
      <c r="G77" s="7"/>
      <c r="H77" s="64">
        <f t="shared" si="0"/>
        <v>0</v>
      </c>
      <c r="J77" s="347"/>
      <c r="N77" s="177" t="s">
        <v>98</v>
      </c>
      <c r="U77" s="177"/>
      <c r="V77" s="177"/>
      <c r="W77" s="177"/>
      <c r="X77" s="177"/>
      <c r="Y77" s="177"/>
      <c r="Z77" s="177"/>
      <c r="AA77" s="177"/>
      <c r="AB77" s="177"/>
    </row>
    <row r="78" spans="1:28" ht="18" x14ac:dyDescent="0.25">
      <c r="A78" s="161"/>
      <c r="B78" s="218"/>
      <c r="C78" s="16"/>
      <c r="D78" s="164"/>
      <c r="E78" s="6"/>
      <c r="F78" s="363"/>
      <c r="G78" s="7"/>
      <c r="H78" s="63">
        <f t="shared" si="0"/>
        <v>0</v>
      </c>
      <c r="J78" s="347"/>
      <c r="U78" s="177"/>
      <c r="V78" s="177"/>
      <c r="W78" s="177"/>
      <c r="X78" s="177"/>
      <c r="Y78" s="177"/>
      <c r="Z78" s="177"/>
      <c r="AA78" s="177"/>
      <c r="AB78" s="177"/>
    </row>
    <row r="79" spans="1:28" ht="18" x14ac:dyDescent="0.25">
      <c r="A79" s="161"/>
      <c r="B79" s="218"/>
      <c r="C79" s="27"/>
      <c r="D79" s="164"/>
      <c r="E79" s="9"/>
      <c r="F79" s="364"/>
      <c r="G79" s="10"/>
      <c r="H79" s="63">
        <f t="shared" si="0"/>
        <v>0</v>
      </c>
      <c r="J79" s="347"/>
      <c r="U79" s="177"/>
      <c r="V79" s="177"/>
      <c r="W79" s="177"/>
      <c r="X79" s="177"/>
      <c r="Y79" s="177"/>
      <c r="Z79" s="177"/>
      <c r="AA79" s="177"/>
      <c r="AB79" s="177"/>
    </row>
    <row r="80" spans="1:28" ht="18" x14ac:dyDescent="0.25">
      <c r="A80" s="215"/>
      <c r="B80" s="218"/>
      <c r="C80" s="16"/>
      <c r="D80" s="164"/>
      <c r="E80" s="6"/>
      <c r="F80" s="363"/>
      <c r="G80" s="7"/>
      <c r="H80" s="65">
        <f t="shared" si="0"/>
        <v>0</v>
      </c>
      <c r="J80" s="347"/>
      <c r="U80" s="177"/>
      <c r="V80" s="177"/>
      <c r="W80" s="177"/>
      <c r="X80" s="177"/>
      <c r="Y80" s="177"/>
      <c r="Z80" s="177"/>
      <c r="AA80" s="177"/>
      <c r="AB80" s="177"/>
    </row>
    <row r="81" spans="1:28" ht="18.75" thickBot="1" x14ac:dyDescent="0.3">
      <c r="A81" s="162"/>
      <c r="B81" s="218"/>
      <c r="C81" s="27"/>
      <c r="D81" s="164"/>
      <c r="E81" s="9"/>
      <c r="F81" s="364"/>
      <c r="G81" s="10"/>
      <c r="H81" s="64">
        <f t="shared" si="0"/>
        <v>0</v>
      </c>
      <c r="J81" s="347"/>
      <c r="U81" s="177"/>
      <c r="V81" s="177"/>
      <c r="W81" s="177"/>
      <c r="X81" s="177"/>
      <c r="Y81" s="177"/>
      <c r="Z81" s="177"/>
      <c r="AA81" s="177"/>
      <c r="AB81" s="177"/>
    </row>
    <row r="82" spans="1:28" ht="21" thickBot="1" x14ac:dyDescent="0.35">
      <c r="A82" s="220" t="s">
        <v>21</v>
      </c>
      <c r="B82" s="221"/>
      <c r="C82" s="222" t="e">
        <f>AVERAGEIF(C74:C81,"&lt;&gt;0")</f>
        <v>#DIV/0!</v>
      </c>
      <c r="D82" s="239"/>
      <c r="E82" s="240">
        <f>SUM(E74:E81)</f>
        <v>0</v>
      </c>
      <c r="F82" s="368">
        <f>SUM(F74:F81)</f>
        <v>0</v>
      </c>
      <c r="G82" s="241"/>
      <c r="H82" s="242">
        <f>SUM(H74:H81)</f>
        <v>0</v>
      </c>
      <c r="J82" s="347"/>
      <c r="U82" s="177"/>
      <c r="V82" s="177"/>
      <c r="W82" s="177"/>
      <c r="X82" s="177"/>
      <c r="Y82" s="177"/>
      <c r="Z82" s="177"/>
      <c r="AA82" s="177"/>
      <c r="AB82" s="177"/>
    </row>
    <row r="83" spans="1:28" ht="21" customHeight="1" x14ac:dyDescent="0.25">
      <c r="A83" s="440" t="s">
        <v>22</v>
      </c>
      <c r="B83" s="569" t="s">
        <v>120</v>
      </c>
      <c r="C83" s="438" t="s">
        <v>109</v>
      </c>
      <c r="D83" s="440" t="s">
        <v>11</v>
      </c>
      <c r="E83" s="450" t="s">
        <v>12</v>
      </c>
      <c r="F83" s="452" t="s">
        <v>13</v>
      </c>
      <c r="G83" s="454" t="s">
        <v>14</v>
      </c>
      <c r="H83" s="456" t="s">
        <v>15</v>
      </c>
      <c r="J83" s="347"/>
      <c r="U83" s="177"/>
      <c r="V83" s="177"/>
      <c r="W83" s="177"/>
      <c r="X83" s="177"/>
      <c r="Y83" s="177"/>
      <c r="Z83" s="177"/>
      <c r="AA83" s="177"/>
      <c r="AB83" s="177"/>
    </row>
    <row r="84" spans="1:28" ht="18" customHeight="1" thickBot="1" x14ac:dyDescent="0.3">
      <c r="A84" s="441"/>
      <c r="B84" s="570"/>
      <c r="C84" s="439"/>
      <c r="D84" s="441"/>
      <c r="E84" s="451"/>
      <c r="F84" s="453"/>
      <c r="G84" s="455"/>
      <c r="H84" s="457"/>
      <c r="J84" s="347"/>
      <c r="U84" s="177"/>
      <c r="V84" s="177"/>
      <c r="W84" s="177"/>
      <c r="X84" s="177"/>
      <c r="Y84" s="177"/>
      <c r="Z84" s="177"/>
      <c r="AA84" s="177"/>
      <c r="AB84" s="177"/>
    </row>
    <row r="85" spans="1:28" ht="18" x14ac:dyDescent="0.25">
      <c r="A85" s="164"/>
      <c r="B85" s="216"/>
      <c r="C85" s="16"/>
      <c r="D85" s="164"/>
      <c r="E85" s="13"/>
      <c r="F85" s="362"/>
      <c r="G85" s="11"/>
      <c r="H85" s="62">
        <f t="shared" ref="H85:H90" si="1">SUM(F85*G85)</f>
        <v>0</v>
      </c>
      <c r="J85" s="347"/>
      <c r="U85" s="177"/>
      <c r="V85" s="177"/>
      <c r="W85" s="177"/>
      <c r="X85" s="177"/>
      <c r="Y85" s="177"/>
      <c r="Z85" s="177"/>
      <c r="AA85" s="177"/>
      <c r="AB85" s="177"/>
    </row>
    <row r="86" spans="1:28" ht="18" x14ac:dyDescent="0.25">
      <c r="A86" s="161"/>
      <c r="B86" s="218"/>
      <c r="C86" s="16"/>
      <c r="D86" s="164"/>
      <c r="E86" s="6"/>
      <c r="F86" s="363"/>
      <c r="G86" s="7"/>
      <c r="H86" s="63">
        <f t="shared" si="1"/>
        <v>0</v>
      </c>
      <c r="J86" s="347"/>
      <c r="U86" s="177"/>
      <c r="V86" s="177"/>
      <c r="W86" s="177"/>
      <c r="X86" s="177"/>
      <c r="Y86" s="177"/>
      <c r="Z86" s="177"/>
      <c r="AA86" s="177"/>
      <c r="AB86" s="177"/>
    </row>
    <row r="87" spans="1:28" ht="18" x14ac:dyDescent="0.25">
      <c r="A87" s="161"/>
      <c r="B87" s="218"/>
      <c r="C87" s="16"/>
      <c r="D87" s="164"/>
      <c r="E87" s="6"/>
      <c r="F87" s="363"/>
      <c r="G87" s="7"/>
      <c r="H87" s="63">
        <f t="shared" si="1"/>
        <v>0</v>
      </c>
      <c r="J87" s="347"/>
      <c r="U87" s="177"/>
      <c r="V87" s="177"/>
      <c r="W87" s="177"/>
      <c r="X87" s="177"/>
      <c r="Y87" s="177"/>
      <c r="Z87" s="177"/>
      <c r="AA87" s="177"/>
      <c r="AB87" s="177"/>
    </row>
    <row r="88" spans="1:28" ht="18" x14ac:dyDescent="0.25">
      <c r="A88" s="161"/>
      <c r="B88" s="218"/>
      <c r="C88" s="16"/>
      <c r="D88" s="164"/>
      <c r="E88" s="6"/>
      <c r="F88" s="363"/>
      <c r="G88" s="7"/>
      <c r="H88" s="63">
        <f t="shared" si="1"/>
        <v>0</v>
      </c>
      <c r="J88" s="347"/>
      <c r="U88" s="177"/>
      <c r="V88" s="177"/>
      <c r="W88" s="177"/>
      <c r="X88" s="177"/>
      <c r="Y88" s="177"/>
      <c r="Z88" s="177"/>
      <c r="AA88" s="177"/>
      <c r="AB88" s="177"/>
    </row>
    <row r="89" spans="1:28" ht="18" x14ac:dyDescent="0.25">
      <c r="A89" s="161"/>
      <c r="B89" s="218"/>
      <c r="C89" s="16"/>
      <c r="D89" s="164"/>
      <c r="E89" s="6"/>
      <c r="F89" s="363"/>
      <c r="G89" s="7"/>
      <c r="H89" s="63">
        <f t="shared" si="1"/>
        <v>0</v>
      </c>
      <c r="J89" s="347"/>
      <c r="U89" s="177"/>
      <c r="V89" s="177"/>
      <c r="W89" s="177"/>
      <c r="X89" s="177"/>
      <c r="Y89" s="177"/>
      <c r="Z89" s="177"/>
      <c r="AA89" s="177"/>
      <c r="AB89" s="177"/>
    </row>
    <row r="90" spans="1:28" ht="18.75" thickBot="1" x14ac:dyDescent="0.3">
      <c r="A90" s="162"/>
      <c r="B90" s="218"/>
      <c r="C90" s="27"/>
      <c r="D90" s="164"/>
      <c r="E90" s="9"/>
      <c r="F90" s="364"/>
      <c r="G90" s="10"/>
      <c r="H90" s="64">
        <f t="shared" si="1"/>
        <v>0</v>
      </c>
      <c r="J90" s="347"/>
      <c r="U90" s="177"/>
      <c r="V90" s="177"/>
      <c r="W90" s="177"/>
      <c r="X90" s="177"/>
      <c r="Y90" s="177"/>
      <c r="Z90" s="177"/>
      <c r="AA90" s="177"/>
      <c r="AB90" s="177"/>
    </row>
    <row r="91" spans="1:28" ht="21" thickBot="1" x14ac:dyDescent="0.35">
      <c r="A91" s="220" t="s">
        <v>23</v>
      </c>
      <c r="B91" s="221"/>
      <c r="C91" s="222" t="e">
        <f>AVERAGEIF(C85:C90,"&lt;&gt;0")</f>
        <v>#DIV/0!</v>
      </c>
      <c r="D91" s="239"/>
      <c r="E91" s="240">
        <f>SUM(E85:E90)</f>
        <v>0</v>
      </c>
      <c r="F91" s="368">
        <f>SUM(F85:F90)</f>
        <v>0</v>
      </c>
      <c r="G91" s="241"/>
      <c r="H91" s="242">
        <f>SUM(H85:H90)</f>
        <v>0</v>
      </c>
      <c r="J91" s="347"/>
      <c r="U91" s="177"/>
      <c r="V91" s="177"/>
      <c r="W91" s="177"/>
      <c r="X91" s="177"/>
      <c r="Y91" s="177"/>
      <c r="Z91" s="177"/>
      <c r="AA91" s="177"/>
      <c r="AB91" s="177"/>
    </row>
    <row r="92" spans="1:28" ht="21" thickBot="1" x14ac:dyDescent="0.35">
      <c r="A92" s="214" t="s">
        <v>124</v>
      </c>
      <c r="B92" s="243"/>
      <c r="C92" s="244"/>
      <c r="D92" s="243"/>
      <c r="E92" s="245"/>
      <c r="F92" s="369">
        <f>SUMIF(B85:B90,N77,F85:F90)</f>
        <v>0</v>
      </c>
      <c r="G92" s="246"/>
      <c r="H92" s="247">
        <f>SUMIF(B85:B90,N77,H85:H90)</f>
        <v>0</v>
      </c>
      <c r="J92" s="347"/>
      <c r="U92" s="177"/>
      <c r="V92" s="177"/>
      <c r="W92" s="177"/>
      <c r="X92" s="177"/>
      <c r="Y92" s="177"/>
      <c r="Z92" s="177"/>
      <c r="AA92" s="177"/>
      <c r="AB92" s="177"/>
    </row>
    <row r="93" spans="1:28" ht="21" thickBot="1" x14ac:dyDescent="0.35">
      <c r="A93" s="214" t="s">
        <v>81</v>
      </c>
      <c r="B93" s="573" t="e">
        <f>AVERAGE(C83:C89,C73:C80,C55:C69,C39:C53)</f>
        <v>#DIV/0!</v>
      </c>
      <c r="C93" s="573"/>
      <c r="D93" s="243"/>
      <c r="E93" s="248"/>
      <c r="F93" s="370"/>
      <c r="G93" s="249"/>
      <c r="H93" s="248"/>
      <c r="J93" s="347"/>
      <c r="U93" s="177"/>
      <c r="V93" s="177"/>
      <c r="W93" s="177"/>
      <c r="X93" s="177"/>
      <c r="Y93" s="177"/>
      <c r="Z93" s="177"/>
      <c r="AA93" s="177"/>
      <c r="AB93" s="177"/>
    </row>
    <row r="94" spans="1:28" ht="21" thickBot="1" x14ac:dyDescent="0.35">
      <c r="A94" s="206" t="s">
        <v>2</v>
      </c>
      <c r="B94" s="250"/>
      <c r="C94" s="207"/>
      <c r="D94" s="207"/>
      <c r="E94" s="251">
        <f>E82+E71+E53+E91</f>
        <v>0</v>
      </c>
      <c r="F94" s="371">
        <f>F82+F71+F53+F91</f>
        <v>0</v>
      </c>
      <c r="G94" s="253"/>
      <c r="H94" s="252">
        <f>H82+H71+H53+H91</f>
        <v>0</v>
      </c>
      <c r="J94" s="347"/>
      <c r="U94" s="177"/>
      <c r="V94" s="177"/>
      <c r="W94" s="177"/>
      <c r="X94" s="177"/>
      <c r="Y94" s="177"/>
      <c r="Z94" s="177"/>
      <c r="AA94" s="177"/>
      <c r="AB94" s="177"/>
    </row>
    <row r="95" spans="1:28" ht="24" thickBot="1" x14ac:dyDescent="0.4">
      <c r="A95" s="500" t="s">
        <v>51</v>
      </c>
      <c r="B95" s="534"/>
      <c r="C95" s="534"/>
      <c r="D95" s="501"/>
      <c r="E95" s="501"/>
      <c r="F95" s="501"/>
      <c r="G95" s="501"/>
      <c r="H95" s="502"/>
      <c r="J95" s="347"/>
      <c r="U95" s="177"/>
      <c r="V95" s="177"/>
      <c r="W95" s="177"/>
      <c r="X95" s="177"/>
      <c r="Y95" s="177"/>
      <c r="Z95" s="177"/>
      <c r="AA95" s="177"/>
      <c r="AB95" s="177"/>
    </row>
    <row r="96" spans="1:28" x14ac:dyDescent="0.25">
      <c r="A96" s="440" t="s">
        <v>9</v>
      </c>
      <c r="B96" s="532" t="s">
        <v>53</v>
      </c>
      <c r="C96" s="533"/>
      <c r="D96" s="440" t="s">
        <v>11</v>
      </c>
      <c r="E96" s="450" t="s">
        <v>12</v>
      </c>
      <c r="F96" s="452" t="s">
        <v>13</v>
      </c>
      <c r="G96" s="454" t="s">
        <v>14</v>
      </c>
      <c r="H96" s="520" t="s">
        <v>15</v>
      </c>
      <c r="J96" s="347"/>
      <c r="U96" s="177"/>
      <c r="V96" s="177"/>
      <c r="W96" s="177"/>
      <c r="X96" s="177"/>
      <c r="Y96" s="177"/>
      <c r="Z96" s="177"/>
      <c r="AA96" s="177"/>
      <c r="AB96" s="177"/>
    </row>
    <row r="97" spans="1:28" ht="15.75" thickBot="1" x14ac:dyDescent="0.3">
      <c r="A97" s="441"/>
      <c r="B97" s="523"/>
      <c r="C97" s="504"/>
      <c r="D97" s="441"/>
      <c r="E97" s="451"/>
      <c r="F97" s="453"/>
      <c r="G97" s="455"/>
      <c r="H97" s="521"/>
      <c r="J97" s="347"/>
      <c r="U97" s="177"/>
      <c r="V97" s="177"/>
      <c r="W97" s="177"/>
      <c r="X97" s="177"/>
      <c r="Y97" s="177"/>
      <c r="Z97" s="177"/>
      <c r="AA97" s="177"/>
      <c r="AB97" s="177"/>
    </row>
    <row r="98" spans="1:28" ht="20.25" x14ac:dyDescent="0.25">
      <c r="A98" s="254"/>
      <c r="B98" s="542"/>
      <c r="C98" s="542"/>
      <c r="D98" s="164"/>
      <c r="E98" s="255"/>
      <c r="F98" s="372"/>
      <c r="G98" s="20"/>
      <c r="H98" s="55">
        <f>SUM(F98*G98)</f>
        <v>0</v>
      </c>
      <c r="J98" s="347"/>
      <c r="U98" s="177"/>
      <c r="V98" s="177"/>
      <c r="W98" s="177"/>
      <c r="X98" s="177"/>
      <c r="Y98" s="177"/>
      <c r="Z98" s="177"/>
      <c r="AA98" s="177"/>
      <c r="AB98" s="177"/>
    </row>
    <row r="99" spans="1:28" ht="20.25" x14ac:dyDescent="0.25">
      <c r="A99" s="256"/>
      <c r="B99" s="490"/>
      <c r="C99" s="490"/>
      <c r="D99" s="164"/>
      <c r="E99" s="257"/>
      <c r="F99" s="373"/>
      <c r="G99" s="15"/>
      <c r="H99" s="56">
        <f t="shared" ref="H99:H129" si="2">SUM(F99*G99)</f>
        <v>0</v>
      </c>
      <c r="J99" s="347"/>
      <c r="U99" s="177"/>
      <c r="V99" s="177"/>
      <c r="W99" s="177"/>
      <c r="X99" s="177"/>
      <c r="Y99" s="177"/>
      <c r="Z99" s="177"/>
      <c r="AA99" s="177"/>
      <c r="AB99" s="177"/>
    </row>
    <row r="100" spans="1:28" ht="20.25" x14ac:dyDescent="0.25">
      <c r="A100" s="256"/>
      <c r="B100" s="490"/>
      <c r="C100" s="490"/>
      <c r="D100" s="164"/>
      <c r="E100" s="257"/>
      <c r="F100" s="373"/>
      <c r="G100" s="15"/>
      <c r="H100" s="56">
        <f t="shared" si="2"/>
        <v>0</v>
      </c>
      <c r="J100" s="347"/>
      <c r="U100" s="177"/>
      <c r="V100" s="177"/>
      <c r="W100" s="177"/>
      <c r="X100" s="177"/>
      <c r="Y100" s="177"/>
      <c r="Z100" s="177"/>
      <c r="AA100" s="177"/>
      <c r="AB100" s="177"/>
    </row>
    <row r="101" spans="1:28" ht="20.25" x14ac:dyDescent="0.25">
      <c r="A101" s="256"/>
      <c r="B101" s="490"/>
      <c r="C101" s="490"/>
      <c r="D101" s="164"/>
      <c r="E101" s="257"/>
      <c r="F101" s="373"/>
      <c r="G101" s="15"/>
      <c r="H101" s="56">
        <f t="shared" si="2"/>
        <v>0</v>
      </c>
      <c r="J101" s="347"/>
      <c r="U101" s="177"/>
      <c r="V101" s="177"/>
      <c r="W101" s="177"/>
      <c r="X101" s="177"/>
      <c r="Y101" s="177"/>
      <c r="Z101" s="177"/>
      <c r="AA101" s="177"/>
      <c r="AB101" s="177"/>
    </row>
    <row r="102" spans="1:28" ht="20.25" x14ac:dyDescent="0.25">
      <c r="A102" s="256"/>
      <c r="B102" s="490"/>
      <c r="C102" s="490"/>
      <c r="D102" s="164"/>
      <c r="E102" s="257"/>
      <c r="F102" s="373"/>
      <c r="G102" s="15"/>
      <c r="H102" s="56">
        <f t="shared" si="2"/>
        <v>0</v>
      </c>
      <c r="J102" s="347"/>
      <c r="U102" s="177"/>
      <c r="V102" s="177"/>
      <c r="W102" s="177"/>
      <c r="X102" s="177"/>
      <c r="Y102" s="177"/>
      <c r="Z102" s="177"/>
      <c r="AA102" s="177"/>
      <c r="AB102" s="177"/>
    </row>
    <row r="103" spans="1:28" ht="20.25" x14ac:dyDescent="0.25">
      <c r="A103" s="256"/>
      <c r="B103" s="490"/>
      <c r="C103" s="490"/>
      <c r="D103" s="164"/>
      <c r="E103" s="257"/>
      <c r="F103" s="373"/>
      <c r="G103" s="15"/>
      <c r="H103" s="56">
        <f t="shared" si="2"/>
        <v>0</v>
      </c>
      <c r="J103" s="347"/>
      <c r="U103" s="177"/>
      <c r="V103" s="177"/>
      <c r="W103" s="177"/>
      <c r="X103" s="177"/>
      <c r="Y103" s="177"/>
      <c r="Z103" s="177"/>
      <c r="AA103" s="177"/>
      <c r="AB103" s="177"/>
    </row>
    <row r="104" spans="1:28" ht="20.25" x14ac:dyDescent="0.25">
      <c r="A104" s="256"/>
      <c r="B104" s="490"/>
      <c r="C104" s="490"/>
      <c r="D104" s="164"/>
      <c r="E104" s="257"/>
      <c r="F104" s="373"/>
      <c r="G104" s="15"/>
      <c r="H104" s="56">
        <f t="shared" si="2"/>
        <v>0</v>
      </c>
      <c r="J104" s="347"/>
      <c r="U104" s="177"/>
      <c r="V104" s="177"/>
      <c r="W104" s="177"/>
      <c r="X104" s="177"/>
      <c r="Y104" s="177"/>
      <c r="Z104" s="177"/>
      <c r="AA104" s="177"/>
      <c r="AB104" s="177"/>
    </row>
    <row r="105" spans="1:28" ht="20.25" x14ac:dyDescent="0.25">
      <c r="A105" s="256"/>
      <c r="B105" s="490"/>
      <c r="C105" s="490"/>
      <c r="D105" s="164"/>
      <c r="E105" s="257"/>
      <c r="F105" s="373"/>
      <c r="G105" s="15"/>
      <c r="H105" s="56">
        <f t="shared" si="2"/>
        <v>0</v>
      </c>
      <c r="J105" s="347"/>
      <c r="U105" s="177"/>
      <c r="V105" s="177"/>
      <c r="W105" s="177"/>
      <c r="X105" s="177"/>
      <c r="Y105" s="177"/>
      <c r="Z105" s="177"/>
      <c r="AA105" s="177"/>
      <c r="AB105" s="177"/>
    </row>
    <row r="106" spans="1:28" ht="20.25" x14ac:dyDescent="0.25">
      <c r="A106" s="256"/>
      <c r="B106" s="568"/>
      <c r="C106" s="568"/>
      <c r="D106" s="164"/>
      <c r="E106" s="257"/>
      <c r="F106" s="373"/>
      <c r="G106" s="15"/>
      <c r="H106" s="56">
        <f t="shared" si="2"/>
        <v>0</v>
      </c>
      <c r="J106" s="347"/>
      <c r="U106" s="177"/>
      <c r="V106" s="177"/>
      <c r="W106" s="177"/>
      <c r="X106" s="177"/>
      <c r="Y106" s="177"/>
      <c r="Z106" s="177"/>
      <c r="AA106" s="177"/>
      <c r="AB106" s="177"/>
    </row>
    <row r="107" spans="1:28" ht="20.25" x14ac:dyDescent="0.25">
      <c r="A107" s="258"/>
      <c r="B107" s="490"/>
      <c r="C107" s="490"/>
      <c r="D107" s="259"/>
      <c r="E107" s="257"/>
      <c r="F107" s="373"/>
      <c r="G107" s="15"/>
      <c r="H107" s="56">
        <f t="shared" si="2"/>
        <v>0</v>
      </c>
      <c r="J107" s="347"/>
      <c r="U107" s="177"/>
      <c r="V107" s="177"/>
      <c r="W107" s="177"/>
      <c r="X107" s="177"/>
      <c r="Y107" s="177"/>
      <c r="Z107" s="177"/>
      <c r="AA107" s="177"/>
      <c r="AB107" s="177"/>
    </row>
    <row r="108" spans="1:28" ht="20.25" x14ac:dyDescent="0.25">
      <c r="A108" s="256"/>
      <c r="B108" s="542"/>
      <c r="C108" s="542"/>
      <c r="D108" s="164"/>
      <c r="E108" s="257"/>
      <c r="F108" s="373"/>
      <c r="G108" s="15"/>
      <c r="H108" s="56">
        <f t="shared" si="2"/>
        <v>0</v>
      </c>
      <c r="J108" s="347"/>
      <c r="U108" s="177"/>
      <c r="V108" s="177"/>
      <c r="W108" s="177"/>
      <c r="X108" s="177"/>
      <c r="Y108" s="177"/>
      <c r="Z108" s="177"/>
      <c r="AA108" s="177"/>
      <c r="AB108" s="177"/>
    </row>
    <row r="109" spans="1:28" ht="20.25" x14ac:dyDescent="0.25">
      <c r="A109" s="256"/>
      <c r="B109" s="490"/>
      <c r="C109" s="490"/>
      <c r="D109" s="164"/>
      <c r="E109" s="257"/>
      <c r="F109" s="373"/>
      <c r="G109" s="15"/>
      <c r="H109" s="56">
        <f t="shared" si="2"/>
        <v>0</v>
      </c>
      <c r="J109" s="347"/>
      <c r="U109" s="177"/>
      <c r="V109" s="177"/>
      <c r="W109" s="177"/>
      <c r="X109" s="177"/>
      <c r="Y109" s="177"/>
      <c r="Z109" s="177"/>
      <c r="AA109" s="177"/>
      <c r="AB109" s="177"/>
    </row>
    <row r="110" spans="1:28" ht="20.25" x14ac:dyDescent="0.25">
      <c r="A110" s="256"/>
      <c r="B110" s="490"/>
      <c r="C110" s="490"/>
      <c r="D110" s="164"/>
      <c r="E110" s="257"/>
      <c r="F110" s="373"/>
      <c r="G110" s="15"/>
      <c r="H110" s="56">
        <f t="shared" si="2"/>
        <v>0</v>
      </c>
      <c r="J110" s="347"/>
      <c r="U110" s="177"/>
      <c r="V110" s="177"/>
      <c r="W110" s="177"/>
      <c r="X110" s="177"/>
      <c r="Y110" s="177"/>
      <c r="Z110" s="177"/>
      <c r="AA110" s="177"/>
      <c r="AB110" s="177"/>
    </row>
    <row r="111" spans="1:28" ht="20.25" x14ac:dyDescent="0.25">
      <c r="A111" s="256"/>
      <c r="B111" s="490"/>
      <c r="C111" s="490"/>
      <c r="D111" s="164"/>
      <c r="E111" s="257"/>
      <c r="F111" s="373"/>
      <c r="G111" s="15"/>
      <c r="H111" s="56">
        <f t="shared" si="2"/>
        <v>0</v>
      </c>
      <c r="J111" s="347"/>
      <c r="U111" s="177"/>
      <c r="V111" s="177"/>
      <c r="W111" s="177"/>
      <c r="X111" s="177"/>
      <c r="Y111" s="177"/>
      <c r="Z111" s="177"/>
      <c r="AA111" s="177"/>
      <c r="AB111" s="177"/>
    </row>
    <row r="112" spans="1:28" ht="20.25" x14ac:dyDescent="0.25">
      <c r="A112" s="256"/>
      <c r="B112" s="490"/>
      <c r="C112" s="490"/>
      <c r="D112" s="164"/>
      <c r="E112" s="257"/>
      <c r="F112" s="373"/>
      <c r="G112" s="15"/>
      <c r="H112" s="56">
        <f t="shared" si="2"/>
        <v>0</v>
      </c>
      <c r="J112" s="347"/>
      <c r="U112" s="177"/>
      <c r="V112" s="177"/>
      <c r="W112" s="177"/>
      <c r="X112" s="177"/>
      <c r="Y112" s="177"/>
      <c r="Z112" s="177"/>
      <c r="AA112" s="177"/>
      <c r="AB112" s="177"/>
    </row>
    <row r="113" spans="1:28" ht="20.25" x14ac:dyDescent="0.25">
      <c r="A113" s="256"/>
      <c r="B113" s="490"/>
      <c r="C113" s="490"/>
      <c r="D113" s="164"/>
      <c r="E113" s="257"/>
      <c r="F113" s="373"/>
      <c r="G113" s="15"/>
      <c r="H113" s="56">
        <f t="shared" si="2"/>
        <v>0</v>
      </c>
      <c r="J113" s="347"/>
      <c r="U113" s="177"/>
      <c r="V113" s="177"/>
      <c r="W113" s="177"/>
      <c r="X113" s="177"/>
      <c r="Y113" s="177"/>
      <c r="Z113" s="177"/>
      <c r="AA113" s="177"/>
      <c r="AB113" s="177"/>
    </row>
    <row r="114" spans="1:28" ht="20.25" x14ac:dyDescent="0.25">
      <c r="A114" s="256"/>
      <c r="B114" s="490"/>
      <c r="C114" s="490"/>
      <c r="D114" s="164"/>
      <c r="E114" s="257"/>
      <c r="F114" s="373"/>
      <c r="G114" s="15"/>
      <c r="H114" s="56">
        <f t="shared" si="2"/>
        <v>0</v>
      </c>
      <c r="J114" s="347"/>
      <c r="U114" s="177"/>
      <c r="V114" s="177"/>
      <c r="W114" s="177"/>
      <c r="X114" s="177"/>
      <c r="Y114" s="177"/>
      <c r="Z114" s="177"/>
      <c r="AA114" s="177"/>
      <c r="AB114" s="177"/>
    </row>
    <row r="115" spans="1:28" ht="20.25" x14ac:dyDescent="0.25">
      <c r="A115" s="256"/>
      <c r="B115" s="490"/>
      <c r="C115" s="490"/>
      <c r="D115" s="164"/>
      <c r="E115" s="257"/>
      <c r="F115" s="373"/>
      <c r="G115" s="15"/>
      <c r="H115" s="56">
        <f t="shared" si="2"/>
        <v>0</v>
      </c>
      <c r="J115" s="347"/>
      <c r="U115" s="177"/>
      <c r="V115" s="177"/>
      <c r="W115" s="177"/>
      <c r="X115" s="177"/>
      <c r="Y115" s="177"/>
      <c r="Z115" s="177"/>
      <c r="AA115" s="177"/>
      <c r="AB115" s="177"/>
    </row>
    <row r="116" spans="1:28" ht="20.25" x14ac:dyDescent="0.25">
      <c r="A116" s="256"/>
      <c r="B116" s="490"/>
      <c r="C116" s="490"/>
      <c r="D116" s="164"/>
      <c r="E116" s="257"/>
      <c r="F116" s="373"/>
      <c r="G116" s="15"/>
      <c r="H116" s="56">
        <f t="shared" si="2"/>
        <v>0</v>
      </c>
      <c r="J116" s="347"/>
      <c r="U116" s="177"/>
      <c r="V116" s="177"/>
      <c r="W116" s="177"/>
      <c r="X116" s="177"/>
      <c r="Y116" s="177"/>
      <c r="Z116" s="177"/>
      <c r="AA116" s="177"/>
      <c r="AB116" s="177"/>
    </row>
    <row r="117" spans="1:28" ht="20.25" x14ac:dyDescent="0.25">
      <c r="A117" s="256"/>
      <c r="B117" s="490"/>
      <c r="C117" s="490"/>
      <c r="D117" s="164"/>
      <c r="E117" s="257"/>
      <c r="F117" s="373"/>
      <c r="G117" s="15"/>
      <c r="H117" s="56">
        <f t="shared" si="2"/>
        <v>0</v>
      </c>
      <c r="J117" s="347"/>
      <c r="U117" s="177"/>
      <c r="V117" s="177"/>
      <c r="W117" s="177"/>
      <c r="X117" s="177"/>
      <c r="Y117" s="177"/>
      <c r="Z117" s="177"/>
      <c r="AA117" s="177"/>
      <c r="AB117" s="177"/>
    </row>
    <row r="118" spans="1:28" ht="20.25" x14ac:dyDescent="0.25">
      <c r="A118" s="256"/>
      <c r="B118" s="490"/>
      <c r="C118" s="490"/>
      <c r="D118" s="164"/>
      <c r="E118" s="257"/>
      <c r="F118" s="373"/>
      <c r="G118" s="15"/>
      <c r="H118" s="56">
        <f t="shared" si="2"/>
        <v>0</v>
      </c>
      <c r="J118" s="347"/>
      <c r="U118" s="177"/>
      <c r="V118" s="177"/>
      <c r="W118" s="177"/>
      <c r="X118" s="177"/>
      <c r="Y118" s="177"/>
      <c r="Z118" s="177"/>
      <c r="AA118" s="177"/>
      <c r="AB118" s="177"/>
    </row>
    <row r="119" spans="1:28" ht="20.25" x14ac:dyDescent="0.25">
      <c r="A119" s="256"/>
      <c r="B119" s="490"/>
      <c r="C119" s="490"/>
      <c r="D119" s="164"/>
      <c r="E119" s="257"/>
      <c r="F119" s="373"/>
      <c r="G119" s="15"/>
      <c r="H119" s="56">
        <f t="shared" si="2"/>
        <v>0</v>
      </c>
      <c r="J119" s="347"/>
      <c r="U119" s="177"/>
      <c r="V119" s="177"/>
      <c r="W119" s="177"/>
      <c r="X119" s="177"/>
      <c r="Y119" s="177"/>
      <c r="Z119" s="177"/>
      <c r="AA119" s="177"/>
      <c r="AB119" s="177"/>
    </row>
    <row r="120" spans="1:28" ht="20.25" x14ac:dyDescent="0.25">
      <c r="A120" s="256"/>
      <c r="B120" s="490"/>
      <c r="C120" s="490"/>
      <c r="D120" s="164"/>
      <c r="E120" s="257"/>
      <c r="F120" s="373"/>
      <c r="G120" s="15"/>
      <c r="H120" s="56">
        <f t="shared" si="2"/>
        <v>0</v>
      </c>
      <c r="J120" s="347"/>
      <c r="U120" s="177"/>
      <c r="V120" s="177"/>
      <c r="W120" s="177"/>
      <c r="X120" s="177"/>
      <c r="Y120" s="177"/>
      <c r="Z120" s="177"/>
      <c r="AA120" s="177"/>
      <c r="AB120" s="177"/>
    </row>
    <row r="121" spans="1:28" ht="20.25" x14ac:dyDescent="0.25">
      <c r="A121" s="256"/>
      <c r="B121" s="490"/>
      <c r="C121" s="490"/>
      <c r="D121" s="164"/>
      <c r="E121" s="257"/>
      <c r="F121" s="373"/>
      <c r="G121" s="15"/>
      <c r="H121" s="56">
        <f t="shared" si="2"/>
        <v>0</v>
      </c>
      <c r="J121" s="347"/>
      <c r="U121" s="177"/>
      <c r="V121" s="177"/>
      <c r="W121" s="177"/>
      <c r="X121" s="177"/>
      <c r="Y121" s="177"/>
      <c r="Z121" s="177"/>
      <c r="AA121" s="177"/>
      <c r="AB121" s="177"/>
    </row>
    <row r="122" spans="1:28" ht="20.25" x14ac:dyDescent="0.25">
      <c r="A122" s="256"/>
      <c r="B122" s="490"/>
      <c r="C122" s="490"/>
      <c r="D122" s="164"/>
      <c r="E122" s="257"/>
      <c r="F122" s="373"/>
      <c r="G122" s="15"/>
      <c r="H122" s="56">
        <f t="shared" si="2"/>
        <v>0</v>
      </c>
      <c r="J122" s="347"/>
      <c r="U122" s="177"/>
      <c r="V122" s="177"/>
      <c r="W122" s="177"/>
      <c r="X122" s="177"/>
      <c r="Y122" s="177"/>
      <c r="Z122" s="177"/>
      <c r="AA122" s="177"/>
      <c r="AB122" s="177"/>
    </row>
    <row r="123" spans="1:28" ht="20.25" x14ac:dyDescent="0.25">
      <c r="A123" s="256"/>
      <c r="B123" s="490"/>
      <c r="C123" s="490"/>
      <c r="D123" s="164"/>
      <c r="E123" s="257"/>
      <c r="F123" s="373"/>
      <c r="G123" s="15"/>
      <c r="H123" s="56">
        <f t="shared" si="2"/>
        <v>0</v>
      </c>
      <c r="J123" s="347"/>
      <c r="U123" s="177"/>
      <c r="V123" s="177"/>
      <c r="W123" s="177"/>
      <c r="X123" s="177"/>
      <c r="Y123" s="177"/>
      <c r="Z123" s="177"/>
      <c r="AA123" s="177"/>
      <c r="AB123" s="177"/>
    </row>
    <row r="124" spans="1:28" ht="20.25" x14ac:dyDescent="0.25">
      <c r="A124" s="256"/>
      <c r="B124" s="490"/>
      <c r="C124" s="490"/>
      <c r="D124" s="164"/>
      <c r="E124" s="257"/>
      <c r="F124" s="373"/>
      <c r="G124" s="15"/>
      <c r="H124" s="56">
        <f t="shared" si="2"/>
        <v>0</v>
      </c>
      <c r="J124" s="347"/>
      <c r="U124" s="177"/>
      <c r="V124" s="177"/>
      <c r="W124" s="177"/>
      <c r="X124" s="177"/>
      <c r="Y124" s="177"/>
      <c r="Z124" s="177"/>
      <c r="AA124" s="177"/>
      <c r="AB124" s="177"/>
    </row>
    <row r="125" spans="1:28" ht="20.25" x14ac:dyDescent="0.25">
      <c r="A125" s="256"/>
      <c r="B125" s="490"/>
      <c r="C125" s="490"/>
      <c r="D125" s="164"/>
      <c r="E125" s="257"/>
      <c r="F125" s="373"/>
      <c r="G125" s="15"/>
      <c r="H125" s="56">
        <f t="shared" si="2"/>
        <v>0</v>
      </c>
      <c r="J125" s="347"/>
      <c r="U125" s="177"/>
      <c r="V125" s="177"/>
      <c r="W125" s="177"/>
      <c r="X125" s="177"/>
      <c r="Y125" s="177"/>
      <c r="Z125" s="177"/>
      <c r="AA125" s="177"/>
      <c r="AB125" s="177"/>
    </row>
    <row r="126" spans="1:28" ht="20.25" x14ac:dyDescent="0.25">
      <c r="A126" s="256"/>
      <c r="B126" s="490"/>
      <c r="C126" s="490"/>
      <c r="D126" s="164"/>
      <c r="E126" s="257"/>
      <c r="F126" s="373"/>
      <c r="G126" s="15"/>
      <c r="H126" s="56">
        <f t="shared" si="2"/>
        <v>0</v>
      </c>
      <c r="J126" s="347"/>
      <c r="U126" s="177"/>
      <c r="V126" s="177"/>
      <c r="W126" s="177"/>
      <c r="X126" s="177"/>
      <c r="Y126" s="177"/>
      <c r="Z126" s="177"/>
      <c r="AA126" s="177"/>
      <c r="AB126" s="177"/>
    </row>
    <row r="127" spans="1:28" ht="20.25" x14ac:dyDescent="0.25">
      <c r="A127" s="256"/>
      <c r="B127" s="490"/>
      <c r="C127" s="490"/>
      <c r="D127" s="164"/>
      <c r="E127" s="257"/>
      <c r="F127" s="373"/>
      <c r="G127" s="15"/>
      <c r="H127" s="56">
        <f t="shared" si="2"/>
        <v>0</v>
      </c>
      <c r="J127" s="347"/>
      <c r="U127" s="177"/>
      <c r="V127" s="177"/>
      <c r="W127" s="177"/>
      <c r="X127" s="177"/>
      <c r="Y127" s="177"/>
      <c r="Z127" s="177"/>
      <c r="AA127" s="177"/>
      <c r="AB127" s="177"/>
    </row>
    <row r="128" spans="1:28" ht="20.25" x14ac:dyDescent="0.25">
      <c r="A128" s="256"/>
      <c r="B128" s="490"/>
      <c r="C128" s="490"/>
      <c r="D128" s="164"/>
      <c r="E128" s="257"/>
      <c r="F128" s="373"/>
      <c r="G128" s="15"/>
      <c r="H128" s="56">
        <f t="shared" si="2"/>
        <v>0</v>
      </c>
      <c r="J128" s="347"/>
      <c r="U128" s="177"/>
      <c r="V128" s="177"/>
      <c r="W128" s="177"/>
      <c r="X128" s="177"/>
      <c r="Y128" s="177"/>
      <c r="Z128" s="177"/>
      <c r="AA128" s="177"/>
      <c r="AB128" s="177"/>
    </row>
    <row r="129" spans="1:28" ht="20.25" x14ac:dyDescent="0.25">
      <c r="A129" s="256"/>
      <c r="B129" s="490"/>
      <c r="C129" s="490"/>
      <c r="D129" s="164"/>
      <c r="E129" s="257"/>
      <c r="F129" s="373"/>
      <c r="G129" s="15"/>
      <c r="H129" s="56">
        <f t="shared" si="2"/>
        <v>0</v>
      </c>
      <c r="J129" s="347"/>
      <c r="U129" s="177"/>
      <c r="V129" s="177"/>
      <c r="W129" s="177"/>
      <c r="X129" s="177"/>
      <c r="Y129" s="177"/>
      <c r="Z129" s="177"/>
      <c r="AA129" s="177"/>
      <c r="AB129" s="177"/>
    </row>
    <row r="130" spans="1:28" ht="20.25" x14ac:dyDescent="0.25">
      <c r="A130" s="256"/>
      <c r="B130" s="490"/>
      <c r="C130" s="490"/>
      <c r="D130" s="164"/>
      <c r="E130" s="257"/>
      <c r="F130" s="373"/>
      <c r="G130" s="15"/>
      <c r="H130" s="56">
        <f t="shared" ref="H130:H133" si="3">SUM(F130*G130)</f>
        <v>0</v>
      </c>
      <c r="J130" s="347"/>
      <c r="U130" s="177"/>
      <c r="V130" s="177"/>
      <c r="W130" s="177"/>
      <c r="X130" s="177"/>
      <c r="Y130" s="177"/>
      <c r="Z130" s="177"/>
      <c r="AA130" s="177"/>
      <c r="AB130" s="177"/>
    </row>
    <row r="131" spans="1:28" ht="20.25" x14ac:dyDescent="0.25">
      <c r="A131" s="256"/>
      <c r="B131" s="490"/>
      <c r="C131" s="490"/>
      <c r="D131" s="164"/>
      <c r="E131" s="257"/>
      <c r="F131" s="373"/>
      <c r="G131" s="15"/>
      <c r="H131" s="56">
        <f t="shared" si="3"/>
        <v>0</v>
      </c>
      <c r="J131" s="347"/>
      <c r="U131" s="177"/>
      <c r="V131" s="177"/>
      <c r="W131" s="177"/>
      <c r="X131" s="177"/>
      <c r="Y131" s="177"/>
      <c r="Z131" s="177"/>
      <c r="AA131" s="177"/>
      <c r="AB131" s="177"/>
    </row>
    <row r="132" spans="1:28" ht="20.25" x14ac:dyDescent="0.25">
      <c r="A132" s="256"/>
      <c r="B132" s="490"/>
      <c r="C132" s="490"/>
      <c r="D132" s="164"/>
      <c r="E132" s="257"/>
      <c r="F132" s="373"/>
      <c r="G132" s="15"/>
      <c r="H132" s="56">
        <f t="shared" si="3"/>
        <v>0</v>
      </c>
      <c r="J132" s="347"/>
      <c r="U132" s="177"/>
      <c r="V132" s="177"/>
      <c r="W132" s="177"/>
      <c r="X132" s="177"/>
      <c r="Y132" s="177"/>
      <c r="Z132" s="177"/>
      <c r="AA132" s="177"/>
      <c r="AB132" s="177"/>
    </row>
    <row r="133" spans="1:28" ht="20.25" x14ac:dyDescent="0.25">
      <c r="A133" s="256"/>
      <c r="B133" s="490"/>
      <c r="C133" s="490"/>
      <c r="D133" s="164"/>
      <c r="E133" s="257"/>
      <c r="F133" s="373"/>
      <c r="G133" s="15"/>
      <c r="H133" s="56">
        <f t="shared" si="3"/>
        <v>0</v>
      </c>
      <c r="J133" s="347"/>
      <c r="U133" s="177"/>
      <c r="V133" s="177"/>
      <c r="W133" s="177"/>
      <c r="X133" s="177"/>
      <c r="Y133" s="177"/>
      <c r="Z133" s="177"/>
      <c r="AA133" s="177"/>
      <c r="AB133" s="177"/>
    </row>
    <row r="134" spans="1:28" ht="20.25" x14ac:dyDescent="0.25">
      <c r="A134" s="256"/>
      <c r="B134" s="490"/>
      <c r="C134" s="490"/>
      <c r="D134" s="164"/>
      <c r="E134" s="257"/>
      <c r="F134" s="373"/>
      <c r="G134" s="15"/>
      <c r="H134" s="56">
        <f>SUM(F134*G134)</f>
        <v>0</v>
      </c>
      <c r="J134" s="347"/>
      <c r="U134" s="177"/>
      <c r="V134" s="177"/>
      <c r="W134" s="177"/>
      <c r="X134" s="177"/>
      <c r="Y134" s="177"/>
      <c r="Z134" s="177"/>
      <c r="AA134" s="177"/>
      <c r="AB134" s="177"/>
    </row>
    <row r="135" spans="1:28" ht="20.25" x14ac:dyDescent="0.25">
      <c r="A135" s="256"/>
      <c r="B135" s="490"/>
      <c r="C135" s="490"/>
      <c r="D135" s="164"/>
      <c r="E135" s="257"/>
      <c r="F135" s="373"/>
      <c r="G135" s="15"/>
      <c r="H135" s="56">
        <f>SUM(F135*G135)</f>
        <v>0</v>
      </c>
      <c r="J135" s="347"/>
      <c r="U135" s="177"/>
      <c r="V135" s="177"/>
      <c r="W135" s="177"/>
      <c r="X135" s="177"/>
      <c r="Y135" s="177"/>
      <c r="Z135" s="177"/>
      <c r="AA135" s="177"/>
      <c r="AB135" s="177"/>
    </row>
    <row r="136" spans="1:28" ht="18" x14ac:dyDescent="0.25">
      <c r="A136" s="161"/>
      <c r="B136" s="491"/>
      <c r="C136" s="491"/>
      <c r="D136" s="164"/>
      <c r="E136" s="6"/>
      <c r="F136" s="363"/>
      <c r="G136" s="7"/>
      <c r="H136" s="63">
        <f t="shared" ref="H136:H140" si="4">SUM(F136*G136)</f>
        <v>0</v>
      </c>
      <c r="J136" s="347"/>
      <c r="U136" s="177"/>
      <c r="V136" s="177"/>
      <c r="W136" s="177"/>
      <c r="X136" s="177"/>
      <c r="Y136" s="177"/>
      <c r="Z136" s="177"/>
      <c r="AA136" s="177"/>
      <c r="AB136" s="177"/>
    </row>
    <row r="137" spans="1:28" ht="18" x14ac:dyDescent="0.25">
      <c r="A137" s="161"/>
      <c r="B137" s="491"/>
      <c r="C137" s="491"/>
      <c r="D137" s="164"/>
      <c r="E137" s="6"/>
      <c r="F137" s="363"/>
      <c r="G137" s="7"/>
      <c r="H137" s="63">
        <f t="shared" si="4"/>
        <v>0</v>
      </c>
      <c r="J137" s="347"/>
      <c r="U137" s="177"/>
      <c r="V137" s="177"/>
      <c r="W137" s="177"/>
      <c r="X137" s="177"/>
      <c r="Y137" s="177"/>
      <c r="Z137" s="177"/>
      <c r="AA137" s="177"/>
      <c r="AB137" s="177"/>
    </row>
    <row r="138" spans="1:28" ht="18" x14ac:dyDescent="0.25">
      <c r="A138" s="161"/>
      <c r="B138" s="491"/>
      <c r="C138" s="491"/>
      <c r="D138" s="164"/>
      <c r="E138" s="6"/>
      <c r="F138" s="363"/>
      <c r="G138" s="7"/>
      <c r="H138" s="63">
        <f t="shared" si="4"/>
        <v>0</v>
      </c>
      <c r="J138" s="347"/>
      <c r="U138" s="177"/>
      <c r="V138" s="177"/>
      <c r="W138" s="177"/>
      <c r="X138" s="177"/>
      <c r="Y138" s="177"/>
      <c r="Z138" s="177"/>
      <c r="AA138" s="177"/>
      <c r="AB138" s="177"/>
    </row>
    <row r="139" spans="1:28" ht="18" x14ac:dyDescent="0.25">
      <c r="A139" s="161"/>
      <c r="B139" s="491"/>
      <c r="C139" s="491"/>
      <c r="D139" s="164"/>
      <c r="E139" s="6"/>
      <c r="F139" s="363"/>
      <c r="G139" s="7"/>
      <c r="H139" s="63">
        <f t="shared" si="4"/>
        <v>0</v>
      </c>
      <c r="J139" s="347"/>
      <c r="U139" s="177"/>
      <c r="V139" s="177"/>
      <c r="W139" s="177"/>
      <c r="X139" s="177"/>
      <c r="Y139" s="177"/>
      <c r="Z139" s="177"/>
      <c r="AA139" s="177"/>
      <c r="AB139" s="177"/>
    </row>
    <row r="140" spans="1:28" ht="18.75" thickBot="1" x14ac:dyDescent="0.3">
      <c r="A140" s="260"/>
      <c r="B140" s="543"/>
      <c r="C140" s="543"/>
      <c r="D140" s="261"/>
      <c r="E140" s="9"/>
      <c r="F140" s="364"/>
      <c r="G140" s="10"/>
      <c r="H140" s="64">
        <f t="shared" si="4"/>
        <v>0</v>
      </c>
      <c r="J140" s="347"/>
      <c r="U140" s="177"/>
      <c r="V140" s="177"/>
      <c r="W140" s="177"/>
      <c r="X140" s="177"/>
      <c r="Y140" s="177"/>
      <c r="Z140" s="177"/>
      <c r="AA140" s="177"/>
      <c r="AB140" s="177"/>
    </row>
    <row r="141" spans="1:28" ht="21" thickBot="1" x14ac:dyDescent="0.35">
      <c r="A141" s="206" t="s">
        <v>52</v>
      </c>
      <c r="B141" s="529"/>
      <c r="C141" s="531"/>
      <c r="D141" s="207"/>
      <c r="E141" s="262">
        <f>SUM(E98:E140)</f>
        <v>0</v>
      </c>
      <c r="F141" s="374">
        <f>SUM(F98:F140)</f>
        <v>0</v>
      </c>
      <c r="G141" s="169"/>
      <c r="H141" s="168">
        <f>SUM(H98:H140)</f>
        <v>0</v>
      </c>
      <c r="J141" s="347"/>
      <c r="U141" s="177"/>
      <c r="V141" s="177"/>
      <c r="W141" s="177"/>
      <c r="X141" s="177"/>
      <c r="Y141" s="177"/>
      <c r="Z141" s="177"/>
      <c r="AA141" s="177"/>
      <c r="AB141" s="177"/>
    </row>
    <row r="142" spans="1:28" ht="24" thickBot="1" x14ac:dyDescent="0.4">
      <c r="A142" s="500" t="s">
        <v>24</v>
      </c>
      <c r="B142" s="501"/>
      <c r="C142" s="501"/>
      <c r="D142" s="501"/>
      <c r="E142" s="501"/>
      <c r="F142" s="501"/>
      <c r="G142" s="501"/>
      <c r="H142" s="502"/>
      <c r="J142" s="347"/>
      <c r="U142" s="177"/>
      <c r="V142" s="177"/>
      <c r="W142" s="177"/>
      <c r="X142" s="177"/>
      <c r="Y142" s="177"/>
      <c r="Z142" s="177"/>
      <c r="AA142" s="177"/>
      <c r="AB142" s="177"/>
    </row>
    <row r="143" spans="1:28" ht="21" thickBot="1" x14ac:dyDescent="0.35">
      <c r="A143" s="397" t="s">
        <v>25</v>
      </c>
      <c r="B143" s="522" t="s">
        <v>10</v>
      </c>
      <c r="C143" s="503"/>
      <c r="D143" s="440" t="s">
        <v>11</v>
      </c>
      <c r="E143" s="450" t="s">
        <v>12</v>
      </c>
      <c r="F143" s="452" t="s">
        <v>13</v>
      </c>
      <c r="G143" s="454" t="s">
        <v>14</v>
      </c>
      <c r="H143" s="520" t="s">
        <v>15</v>
      </c>
      <c r="J143" s="347"/>
      <c r="U143" s="177"/>
      <c r="V143" s="177"/>
      <c r="W143" s="177"/>
      <c r="X143" s="177"/>
      <c r="Y143" s="177"/>
      <c r="Z143" s="177"/>
      <c r="AA143" s="177"/>
      <c r="AB143" s="177"/>
    </row>
    <row r="144" spans="1:28" ht="21" thickBot="1" x14ac:dyDescent="0.35">
      <c r="A144" s="397" t="s">
        <v>9</v>
      </c>
      <c r="B144" s="523"/>
      <c r="C144" s="504"/>
      <c r="D144" s="441"/>
      <c r="E144" s="451"/>
      <c r="F144" s="453"/>
      <c r="G144" s="455"/>
      <c r="H144" s="521"/>
      <c r="J144" s="347"/>
      <c r="U144" s="177"/>
      <c r="V144" s="177"/>
      <c r="W144" s="177"/>
      <c r="X144" s="177"/>
      <c r="Y144" s="177"/>
      <c r="Z144" s="177"/>
      <c r="AA144" s="177"/>
      <c r="AB144" s="177"/>
    </row>
    <row r="145" spans="1:28" ht="18" x14ac:dyDescent="0.25">
      <c r="A145" s="164"/>
      <c r="B145" s="524"/>
      <c r="C145" s="525"/>
      <c r="D145" s="164"/>
      <c r="E145" s="13"/>
      <c r="F145" s="362"/>
      <c r="G145" s="11"/>
      <c r="H145" s="62">
        <f t="shared" ref="H145:H179" si="5">SUM(F145*G145)</f>
        <v>0</v>
      </c>
      <c r="J145" s="347"/>
      <c r="U145" s="177"/>
      <c r="V145" s="177"/>
      <c r="W145" s="177"/>
      <c r="X145" s="177"/>
      <c r="Y145" s="177"/>
      <c r="Z145" s="177"/>
      <c r="AA145" s="177"/>
      <c r="AB145" s="177"/>
    </row>
    <row r="146" spans="1:28" ht="18" x14ac:dyDescent="0.25">
      <c r="A146" s="161"/>
      <c r="B146" s="526"/>
      <c r="C146" s="527"/>
      <c r="D146" s="164"/>
      <c r="E146" s="6"/>
      <c r="F146" s="363"/>
      <c r="G146" s="7"/>
      <c r="H146" s="63">
        <f t="shared" si="5"/>
        <v>0</v>
      </c>
      <c r="J146" s="347"/>
      <c r="U146" s="177"/>
      <c r="V146" s="177"/>
      <c r="W146" s="177"/>
      <c r="X146" s="177"/>
      <c r="Y146" s="177"/>
      <c r="Z146" s="177"/>
      <c r="AA146" s="177"/>
      <c r="AB146" s="177"/>
    </row>
    <row r="147" spans="1:28" ht="18.75" x14ac:dyDescent="0.3">
      <c r="A147" s="164"/>
      <c r="B147" s="526"/>
      <c r="C147" s="527"/>
      <c r="D147" s="164"/>
      <c r="E147" s="13"/>
      <c r="F147" s="362"/>
      <c r="G147" s="11"/>
      <c r="H147" s="63">
        <f t="shared" si="5"/>
        <v>0</v>
      </c>
      <c r="J147" s="347"/>
      <c r="N147" s="263" t="s">
        <v>111</v>
      </c>
      <c r="U147" s="177"/>
      <c r="V147" s="177"/>
      <c r="W147" s="177"/>
      <c r="X147" s="177"/>
      <c r="Y147" s="177"/>
      <c r="Z147" s="177"/>
      <c r="AA147" s="177"/>
      <c r="AB147" s="177"/>
    </row>
    <row r="148" spans="1:28" ht="18.75" x14ac:dyDescent="0.3">
      <c r="A148" s="161"/>
      <c r="B148" s="526"/>
      <c r="C148" s="527"/>
      <c r="D148" s="164"/>
      <c r="E148" s="6"/>
      <c r="F148" s="363"/>
      <c r="G148" s="7"/>
      <c r="H148" s="63">
        <f t="shared" si="5"/>
        <v>0</v>
      </c>
      <c r="J148" s="347"/>
      <c r="N148" s="263" t="s">
        <v>112</v>
      </c>
      <c r="U148" s="177"/>
      <c r="V148" s="177"/>
      <c r="W148" s="177"/>
      <c r="X148" s="177"/>
      <c r="Y148" s="177"/>
      <c r="Z148" s="177"/>
      <c r="AA148" s="177"/>
      <c r="AB148" s="177"/>
    </row>
    <row r="149" spans="1:28" ht="18" x14ac:dyDescent="0.25">
      <c r="A149" s="161"/>
      <c r="B149" s="526"/>
      <c r="C149" s="527"/>
      <c r="D149" s="164"/>
      <c r="E149" s="6"/>
      <c r="F149" s="363"/>
      <c r="G149" s="7"/>
      <c r="H149" s="63">
        <f t="shared" si="5"/>
        <v>0</v>
      </c>
      <c r="J149" s="347"/>
      <c r="U149" s="177"/>
      <c r="V149" s="177"/>
      <c r="W149" s="177"/>
      <c r="X149" s="177"/>
      <c r="Y149" s="177"/>
      <c r="Z149" s="177"/>
      <c r="AA149" s="177"/>
      <c r="AB149" s="177"/>
    </row>
    <row r="150" spans="1:28" ht="18" x14ac:dyDescent="0.25">
      <c r="A150" s="161"/>
      <c r="B150" s="526"/>
      <c r="C150" s="527"/>
      <c r="D150" s="164"/>
      <c r="E150" s="6"/>
      <c r="F150" s="363"/>
      <c r="G150" s="7"/>
      <c r="H150" s="63">
        <f t="shared" si="5"/>
        <v>0</v>
      </c>
      <c r="J150" s="347"/>
      <c r="U150" s="177"/>
      <c r="V150" s="177"/>
      <c r="W150" s="177"/>
      <c r="X150" s="177"/>
      <c r="Y150" s="177"/>
      <c r="Z150" s="177"/>
      <c r="AA150" s="177"/>
      <c r="AB150" s="177"/>
    </row>
    <row r="151" spans="1:28" ht="18" x14ac:dyDescent="0.25">
      <c r="A151" s="161"/>
      <c r="B151" s="526"/>
      <c r="C151" s="527"/>
      <c r="D151" s="164"/>
      <c r="E151" s="6"/>
      <c r="F151" s="363"/>
      <c r="G151" s="7"/>
      <c r="H151" s="63">
        <f t="shared" si="5"/>
        <v>0</v>
      </c>
      <c r="J151" s="347"/>
      <c r="U151" s="177"/>
      <c r="V151" s="177"/>
      <c r="W151" s="177"/>
      <c r="X151" s="177"/>
      <c r="Y151" s="177"/>
      <c r="Z151" s="177"/>
      <c r="AA151" s="177"/>
      <c r="AB151" s="177"/>
    </row>
    <row r="152" spans="1:28" ht="18" x14ac:dyDescent="0.25">
      <c r="A152" s="161"/>
      <c r="B152" s="526"/>
      <c r="C152" s="527"/>
      <c r="D152" s="164"/>
      <c r="E152" s="6"/>
      <c r="F152" s="363"/>
      <c r="G152" s="7"/>
      <c r="H152" s="63">
        <f t="shared" si="5"/>
        <v>0</v>
      </c>
      <c r="J152" s="347"/>
      <c r="U152" s="177"/>
      <c r="V152" s="177"/>
      <c r="W152" s="177"/>
      <c r="X152" s="177"/>
      <c r="Y152" s="177"/>
      <c r="Z152" s="177"/>
      <c r="AA152" s="177"/>
      <c r="AB152" s="177"/>
    </row>
    <row r="153" spans="1:28" ht="18" x14ac:dyDescent="0.25">
      <c r="A153" s="161"/>
      <c r="B153" s="526"/>
      <c r="C153" s="527"/>
      <c r="D153" s="164"/>
      <c r="E153" s="6"/>
      <c r="F153" s="363"/>
      <c r="G153" s="7"/>
      <c r="H153" s="63">
        <f t="shared" si="5"/>
        <v>0</v>
      </c>
      <c r="J153" s="347"/>
      <c r="U153" s="177"/>
      <c r="V153" s="177"/>
      <c r="W153" s="177"/>
      <c r="X153" s="177"/>
      <c r="Y153" s="177"/>
      <c r="Z153" s="177"/>
      <c r="AA153" s="177"/>
      <c r="AB153" s="177"/>
    </row>
    <row r="154" spans="1:28" ht="18" x14ac:dyDescent="0.25">
      <c r="A154" s="12"/>
      <c r="B154" s="526"/>
      <c r="C154" s="527"/>
      <c r="D154" s="164"/>
      <c r="E154" s="6"/>
      <c r="F154" s="363"/>
      <c r="G154" s="7"/>
      <c r="H154" s="63">
        <f t="shared" si="5"/>
        <v>0</v>
      </c>
      <c r="J154" s="347"/>
      <c r="U154" s="177"/>
      <c r="V154" s="177"/>
      <c r="W154" s="177"/>
      <c r="X154" s="177"/>
      <c r="Y154" s="177"/>
      <c r="Z154" s="177"/>
      <c r="AA154" s="177"/>
      <c r="AB154" s="177"/>
    </row>
    <row r="155" spans="1:28" ht="18" x14ac:dyDescent="0.25">
      <c r="A155" s="161"/>
      <c r="B155" s="526"/>
      <c r="C155" s="527"/>
      <c r="D155" s="164"/>
      <c r="E155" s="6"/>
      <c r="F155" s="363"/>
      <c r="G155" s="7"/>
      <c r="H155" s="63">
        <f t="shared" si="5"/>
        <v>0</v>
      </c>
      <c r="J155" s="347"/>
      <c r="U155" s="177"/>
      <c r="V155" s="177"/>
      <c r="W155" s="177"/>
      <c r="X155" s="177"/>
      <c r="Y155" s="177"/>
      <c r="Z155" s="177"/>
      <c r="AA155" s="177"/>
      <c r="AB155" s="177"/>
    </row>
    <row r="156" spans="1:28" ht="18.75" thickBot="1" x14ac:dyDescent="0.3">
      <c r="A156" s="162"/>
      <c r="B156" s="549"/>
      <c r="C156" s="550"/>
      <c r="D156" s="164"/>
      <c r="E156" s="9"/>
      <c r="F156" s="364"/>
      <c r="G156" s="10"/>
      <c r="H156" s="64">
        <f t="shared" si="5"/>
        <v>0</v>
      </c>
      <c r="J156" s="347"/>
      <c r="U156" s="177"/>
      <c r="V156" s="177"/>
      <c r="W156" s="177"/>
      <c r="X156" s="177"/>
      <c r="Y156" s="177"/>
      <c r="Z156" s="177"/>
      <c r="AA156" s="177"/>
      <c r="AB156" s="177"/>
    </row>
    <row r="157" spans="1:28" ht="21" thickBot="1" x14ac:dyDescent="0.35">
      <c r="A157" s="206" t="s">
        <v>26</v>
      </c>
      <c r="B157" s="529"/>
      <c r="C157" s="530"/>
      <c r="D157" s="530"/>
      <c r="E157" s="530"/>
      <c r="F157" s="530"/>
      <c r="G157" s="530"/>
      <c r="H157" s="531"/>
      <c r="J157" s="347"/>
      <c r="U157" s="177"/>
      <c r="V157" s="177"/>
      <c r="W157" s="177"/>
      <c r="X157" s="177"/>
      <c r="Y157" s="177"/>
      <c r="Z157" s="177"/>
      <c r="AA157" s="177"/>
      <c r="AB157" s="177"/>
    </row>
    <row r="158" spans="1:28" ht="18" x14ac:dyDescent="0.25">
      <c r="A158" s="161"/>
      <c r="B158" s="528"/>
      <c r="C158" s="528"/>
      <c r="D158" s="164"/>
      <c r="E158" s="13"/>
      <c r="F158" s="362"/>
      <c r="G158" s="11"/>
      <c r="H158" s="62">
        <f t="shared" si="5"/>
        <v>0</v>
      </c>
      <c r="J158" s="347"/>
      <c r="U158" s="177"/>
      <c r="V158" s="177"/>
      <c r="W158" s="177"/>
      <c r="X158" s="177"/>
      <c r="Y158" s="177"/>
      <c r="Z158" s="177"/>
      <c r="AA158" s="177"/>
      <c r="AB158" s="177"/>
    </row>
    <row r="159" spans="1:28" ht="18" x14ac:dyDescent="0.25">
      <c r="A159" s="161"/>
      <c r="B159" s="544"/>
      <c r="C159" s="544"/>
      <c r="D159" s="164"/>
      <c r="E159" s="6"/>
      <c r="F159" s="363"/>
      <c r="G159" s="7"/>
      <c r="H159" s="63">
        <f t="shared" si="5"/>
        <v>0</v>
      </c>
      <c r="J159" s="347"/>
      <c r="U159" s="177"/>
      <c r="V159" s="177"/>
      <c r="W159" s="177"/>
      <c r="X159" s="177"/>
      <c r="Y159" s="177"/>
      <c r="Z159" s="177"/>
      <c r="AA159" s="177"/>
      <c r="AB159" s="177"/>
    </row>
    <row r="160" spans="1:28" ht="18" x14ac:dyDescent="0.25">
      <c r="A160" s="161"/>
      <c r="B160" s="544"/>
      <c r="C160" s="544"/>
      <c r="D160" s="164"/>
      <c r="E160" s="6"/>
      <c r="F160" s="363"/>
      <c r="G160" s="7"/>
      <c r="H160" s="63">
        <f t="shared" si="5"/>
        <v>0</v>
      </c>
      <c r="J160" s="347"/>
      <c r="U160" s="177"/>
      <c r="V160" s="177"/>
      <c r="W160" s="177"/>
      <c r="X160" s="177"/>
      <c r="Y160" s="177"/>
      <c r="Z160" s="177"/>
      <c r="AA160" s="177"/>
      <c r="AB160" s="177"/>
    </row>
    <row r="161" spans="1:28" ht="18.75" thickBot="1" x14ac:dyDescent="0.3">
      <c r="A161" s="162"/>
      <c r="B161" s="545"/>
      <c r="C161" s="545"/>
      <c r="D161" s="164"/>
      <c r="E161" s="9"/>
      <c r="F161" s="364"/>
      <c r="G161" s="10"/>
      <c r="H161" s="64">
        <f t="shared" si="5"/>
        <v>0</v>
      </c>
      <c r="J161" s="347"/>
      <c r="U161" s="177"/>
      <c r="V161" s="177"/>
      <c r="W161" s="177"/>
      <c r="X161" s="177"/>
      <c r="Y161" s="177"/>
      <c r="Z161" s="177"/>
      <c r="AA161" s="177"/>
      <c r="AB161" s="177"/>
    </row>
    <row r="162" spans="1:28" ht="21" thickBot="1" x14ac:dyDescent="0.35">
      <c r="A162" s="264" t="s">
        <v>27</v>
      </c>
      <c r="B162" s="485"/>
      <c r="C162" s="485"/>
      <c r="D162" s="265"/>
      <c r="E162" s="167">
        <f>SUM(E145:E156)-SUM(E158:E161)</f>
        <v>0</v>
      </c>
      <c r="F162" s="374">
        <f>SUM(F145:F156)-SUM(F158:F161)</f>
        <v>0</v>
      </c>
      <c r="G162" s="169"/>
      <c r="H162" s="168">
        <f>SUM(H145:H156)-SUM(H158:H161)</f>
        <v>0</v>
      </c>
      <c r="J162" s="347"/>
      <c r="U162" s="177"/>
      <c r="V162" s="177"/>
      <c r="W162" s="177"/>
      <c r="X162" s="177"/>
      <c r="Y162" s="177"/>
      <c r="Z162" s="177"/>
      <c r="AA162" s="177"/>
      <c r="AB162" s="177"/>
    </row>
    <row r="163" spans="1:28" ht="18.75" thickBot="1" x14ac:dyDescent="0.3">
      <c r="A163" s="121"/>
      <c r="B163" s="122"/>
      <c r="C163" s="122"/>
      <c r="D163" s="122"/>
      <c r="E163" s="123"/>
      <c r="F163" s="375"/>
      <c r="G163" s="124"/>
      <c r="H163" s="125"/>
      <c r="J163" s="347"/>
      <c r="U163" s="177"/>
      <c r="V163" s="177"/>
      <c r="W163" s="177"/>
      <c r="X163" s="177"/>
      <c r="Y163" s="177"/>
      <c r="Z163" s="177"/>
      <c r="AA163" s="177"/>
      <c r="AB163" s="177"/>
    </row>
    <row r="164" spans="1:28" ht="21" thickBot="1" x14ac:dyDescent="0.35">
      <c r="A164" s="406" t="s">
        <v>119</v>
      </c>
      <c r="B164" s="546"/>
      <c r="C164" s="547"/>
      <c r="D164" s="547"/>
      <c r="E164" s="547"/>
      <c r="F164" s="547"/>
      <c r="G164" s="547"/>
      <c r="H164" s="548"/>
      <c r="J164" s="347"/>
      <c r="U164" s="177"/>
      <c r="V164" s="177"/>
      <c r="W164" s="177"/>
      <c r="X164" s="177"/>
      <c r="Y164" s="177"/>
      <c r="Z164" s="177"/>
      <c r="AA164" s="177"/>
      <c r="AB164" s="177"/>
    </row>
    <row r="165" spans="1:28" ht="18" x14ac:dyDescent="0.25">
      <c r="A165" s="164"/>
      <c r="B165" s="528"/>
      <c r="C165" s="528"/>
      <c r="D165" s="164"/>
      <c r="E165" s="13"/>
      <c r="F165" s="362"/>
      <c r="G165" s="11"/>
      <c r="H165" s="62">
        <f t="shared" si="5"/>
        <v>0</v>
      </c>
      <c r="J165" s="347"/>
      <c r="U165" s="177"/>
      <c r="V165" s="177"/>
      <c r="W165" s="177"/>
      <c r="X165" s="177"/>
      <c r="Y165" s="177"/>
      <c r="Z165" s="177"/>
      <c r="AA165" s="177"/>
      <c r="AB165" s="177"/>
    </row>
    <row r="166" spans="1:28" ht="18" x14ac:dyDescent="0.25">
      <c r="A166" s="161"/>
      <c r="B166" s="528"/>
      <c r="C166" s="528"/>
      <c r="D166" s="164"/>
      <c r="E166" s="6"/>
      <c r="F166" s="363"/>
      <c r="G166" s="7"/>
      <c r="H166" s="63">
        <f t="shared" si="5"/>
        <v>0</v>
      </c>
      <c r="J166" s="347"/>
      <c r="U166" s="177"/>
      <c r="V166" s="177"/>
      <c r="W166" s="177"/>
      <c r="X166" s="177"/>
      <c r="Y166" s="177"/>
      <c r="Z166" s="177"/>
      <c r="AA166" s="177"/>
      <c r="AB166" s="177"/>
    </row>
    <row r="167" spans="1:28" ht="18" x14ac:dyDescent="0.25">
      <c r="A167" s="161"/>
      <c r="B167" s="528"/>
      <c r="C167" s="528"/>
      <c r="D167" s="164"/>
      <c r="E167" s="6"/>
      <c r="F167" s="363"/>
      <c r="G167" s="7"/>
      <c r="H167" s="63">
        <f t="shared" si="5"/>
        <v>0</v>
      </c>
      <c r="J167" s="347"/>
      <c r="U167" s="177"/>
      <c r="V167" s="177"/>
      <c r="W167" s="177"/>
      <c r="X167" s="177"/>
      <c r="Y167" s="177"/>
      <c r="Z167" s="177"/>
      <c r="AA167" s="177"/>
      <c r="AB167" s="177"/>
    </row>
    <row r="168" spans="1:28" ht="18" x14ac:dyDescent="0.25">
      <c r="A168" s="161"/>
      <c r="B168" s="528"/>
      <c r="C168" s="528"/>
      <c r="D168" s="164"/>
      <c r="E168" s="6"/>
      <c r="F168" s="363"/>
      <c r="G168" s="7"/>
      <c r="H168" s="63">
        <f t="shared" si="5"/>
        <v>0</v>
      </c>
      <c r="J168" s="347"/>
      <c r="U168" s="177"/>
      <c r="V168" s="177"/>
      <c r="W168" s="177"/>
      <c r="X168" s="177"/>
      <c r="Y168" s="177"/>
      <c r="Z168" s="177"/>
      <c r="AA168" s="177"/>
      <c r="AB168" s="177"/>
    </row>
    <row r="169" spans="1:28" ht="18" x14ac:dyDescent="0.25">
      <c r="A169" s="161"/>
      <c r="B169" s="528"/>
      <c r="C169" s="528"/>
      <c r="D169" s="164"/>
      <c r="E169" s="6"/>
      <c r="F169" s="363"/>
      <c r="G169" s="7"/>
      <c r="H169" s="63">
        <f t="shared" si="5"/>
        <v>0</v>
      </c>
      <c r="J169" s="347"/>
      <c r="U169" s="177"/>
      <c r="V169" s="177"/>
      <c r="W169" s="177"/>
      <c r="X169" s="177"/>
      <c r="Y169" s="177"/>
      <c r="Z169" s="177"/>
      <c r="AA169" s="177"/>
      <c r="AB169" s="177"/>
    </row>
    <row r="170" spans="1:28" ht="18" x14ac:dyDescent="0.25">
      <c r="A170" s="12"/>
      <c r="B170" s="528"/>
      <c r="C170" s="528"/>
      <c r="D170" s="164"/>
      <c r="E170" s="6"/>
      <c r="F170" s="363"/>
      <c r="G170" s="7"/>
      <c r="H170" s="63">
        <f t="shared" si="5"/>
        <v>0</v>
      </c>
      <c r="J170" s="347"/>
      <c r="U170" s="177"/>
      <c r="V170" s="177"/>
      <c r="W170" s="177"/>
      <c r="X170" s="177"/>
      <c r="Y170" s="177"/>
      <c r="Z170" s="177"/>
      <c r="AA170" s="177"/>
      <c r="AB170" s="177"/>
    </row>
    <row r="171" spans="1:28" ht="18" x14ac:dyDescent="0.25">
      <c r="A171" s="12"/>
      <c r="B171" s="528"/>
      <c r="C171" s="528"/>
      <c r="D171" s="164"/>
      <c r="E171" s="6"/>
      <c r="F171" s="363"/>
      <c r="G171" s="7"/>
      <c r="H171" s="63">
        <f t="shared" si="5"/>
        <v>0</v>
      </c>
      <c r="J171" s="347"/>
      <c r="U171" s="177"/>
      <c r="V171" s="177"/>
      <c r="W171" s="177"/>
      <c r="X171" s="177"/>
      <c r="Y171" s="177"/>
      <c r="Z171" s="177"/>
      <c r="AA171" s="177"/>
      <c r="AB171" s="177"/>
    </row>
    <row r="172" spans="1:28" ht="18" x14ac:dyDescent="0.25">
      <c r="A172" s="161"/>
      <c r="B172" s="528"/>
      <c r="C172" s="528"/>
      <c r="D172" s="164"/>
      <c r="E172" s="6"/>
      <c r="F172" s="363"/>
      <c r="G172" s="7"/>
      <c r="H172" s="63">
        <f t="shared" si="5"/>
        <v>0</v>
      </c>
      <c r="J172" s="347"/>
      <c r="U172" s="177"/>
      <c r="V172" s="177"/>
      <c r="W172" s="177"/>
      <c r="X172" s="177"/>
      <c r="Y172" s="177"/>
      <c r="Z172" s="177"/>
      <c r="AA172" s="177"/>
      <c r="AB172" s="177"/>
    </row>
    <row r="173" spans="1:28" ht="18" x14ac:dyDescent="0.25">
      <c r="A173" s="12"/>
      <c r="B173" s="528"/>
      <c r="C173" s="528"/>
      <c r="D173" s="164"/>
      <c r="E173" s="6"/>
      <c r="F173" s="363"/>
      <c r="G173" s="7"/>
      <c r="H173" s="63">
        <f t="shared" si="5"/>
        <v>0</v>
      </c>
      <c r="J173" s="347"/>
      <c r="U173" s="177"/>
      <c r="V173" s="177"/>
      <c r="W173" s="177"/>
      <c r="X173" s="177"/>
      <c r="Y173" s="177"/>
      <c r="Z173" s="177"/>
      <c r="AA173" s="177"/>
      <c r="AB173" s="177"/>
    </row>
    <row r="174" spans="1:28" ht="18.75" thickBot="1" x14ac:dyDescent="0.3">
      <c r="A174" s="162"/>
      <c r="B174" s="528"/>
      <c r="C174" s="528"/>
      <c r="D174" s="164"/>
      <c r="E174" s="9"/>
      <c r="F174" s="364"/>
      <c r="G174" s="10"/>
      <c r="H174" s="64">
        <f t="shared" si="5"/>
        <v>0</v>
      </c>
      <c r="J174" s="347"/>
      <c r="U174" s="177"/>
      <c r="V174" s="177"/>
      <c r="W174" s="177"/>
      <c r="X174" s="177"/>
      <c r="Y174" s="177"/>
      <c r="Z174" s="177"/>
      <c r="AA174" s="177"/>
      <c r="AB174" s="177"/>
    </row>
    <row r="175" spans="1:28" ht="21" thickBot="1" x14ac:dyDescent="0.35">
      <c r="A175" s="206" t="s">
        <v>28</v>
      </c>
      <c r="B175" s="529"/>
      <c r="C175" s="530"/>
      <c r="D175" s="530"/>
      <c r="E175" s="530"/>
      <c r="F175" s="530"/>
      <c r="G175" s="530"/>
      <c r="H175" s="531"/>
      <c r="J175" s="347"/>
      <c r="U175" s="177"/>
      <c r="V175" s="177"/>
      <c r="W175" s="177"/>
      <c r="X175" s="177"/>
      <c r="Y175" s="177"/>
      <c r="Z175" s="177"/>
      <c r="AA175" s="177"/>
      <c r="AB175" s="177"/>
    </row>
    <row r="176" spans="1:28" ht="18" x14ac:dyDescent="0.25">
      <c r="A176" s="36"/>
      <c r="B176" s="528"/>
      <c r="C176" s="528"/>
      <c r="D176" s="259"/>
      <c r="E176" s="13"/>
      <c r="F176" s="362"/>
      <c r="G176" s="11"/>
      <c r="H176" s="62">
        <f t="shared" si="5"/>
        <v>0</v>
      </c>
      <c r="J176" s="347"/>
      <c r="U176" s="177"/>
      <c r="V176" s="177"/>
      <c r="W176" s="177"/>
      <c r="X176" s="177"/>
      <c r="Y176" s="177"/>
      <c r="Z176" s="177"/>
      <c r="AA176" s="177"/>
      <c r="AB176" s="177"/>
    </row>
    <row r="177" spans="1:28" ht="18" x14ac:dyDescent="0.25">
      <c r="A177" s="163"/>
      <c r="B177" s="544"/>
      <c r="C177" s="544"/>
      <c r="D177" s="259"/>
      <c r="E177" s="6"/>
      <c r="F177" s="363"/>
      <c r="G177" s="7"/>
      <c r="H177" s="63">
        <f t="shared" si="5"/>
        <v>0</v>
      </c>
      <c r="J177" s="347"/>
      <c r="U177" s="177"/>
      <c r="V177" s="177"/>
      <c r="W177" s="177"/>
      <c r="X177" s="177"/>
      <c r="Y177" s="177"/>
      <c r="Z177" s="177"/>
      <c r="AA177" s="177"/>
      <c r="AB177" s="177"/>
    </row>
    <row r="178" spans="1:28" ht="18" x14ac:dyDescent="0.25">
      <c r="A178" s="32"/>
      <c r="B178" s="544"/>
      <c r="C178" s="544"/>
      <c r="D178" s="259"/>
      <c r="E178" s="6"/>
      <c r="F178" s="363"/>
      <c r="G178" s="7"/>
      <c r="H178" s="63">
        <f t="shared" si="5"/>
        <v>0</v>
      </c>
      <c r="J178" s="347"/>
      <c r="U178" s="177"/>
      <c r="V178" s="177"/>
      <c r="W178" s="177"/>
      <c r="X178" s="177"/>
      <c r="Y178" s="177"/>
      <c r="Z178" s="177"/>
      <c r="AA178" s="177"/>
      <c r="AB178" s="177"/>
    </row>
    <row r="179" spans="1:28" ht="18.75" thickBot="1" x14ac:dyDescent="0.3">
      <c r="A179" s="18"/>
      <c r="B179" s="545"/>
      <c r="C179" s="545"/>
      <c r="D179" s="259"/>
      <c r="E179" s="9"/>
      <c r="F179" s="364"/>
      <c r="G179" s="10"/>
      <c r="H179" s="64">
        <f t="shared" si="5"/>
        <v>0</v>
      </c>
      <c r="J179" s="347"/>
      <c r="U179" s="177"/>
      <c r="V179" s="177"/>
      <c r="W179" s="177"/>
      <c r="X179" s="177"/>
      <c r="Y179" s="177"/>
      <c r="Z179" s="177"/>
      <c r="AA179" s="177"/>
      <c r="AB179" s="177"/>
    </row>
    <row r="180" spans="1:28" ht="21" thickBot="1" x14ac:dyDescent="0.35">
      <c r="A180" s="206" t="s">
        <v>29</v>
      </c>
      <c r="B180" s="529"/>
      <c r="C180" s="531"/>
      <c r="D180" s="207"/>
      <c r="E180" s="167">
        <f>SUM(E165:E174)-SUM(E176:E179)</f>
        <v>0</v>
      </c>
      <c r="F180" s="374">
        <f>SUM(F165:F174)-SUM(F176:F179)</f>
        <v>0</v>
      </c>
      <c r="G180" s="169"/>
      <c r="H180" s="168">
        <f>SUM(H165:H174)-SUM(H176:H179)</f>
        <v>0</v>
      </c>
      <c r="J180" s="347"/>
      <c r="U180" s="177"/>
      <c r="V180" s="177"/>
      <c r="W180" s="177"/>
      <c r="X180" s="177"/>
      <c r="Y180" s="177"/>
      <c r="Z180" s="177"/>
      <c r="AA180" s="177"/>
      <c r="AB180" s="177"/>
    </row>
    <row r="181" spans="1:28" ht="18.75" thickBot="1" x14ac:dyDescent="0.3">
      <c r="A181" s="52"/>
      <c r="B181" s="52"/>
      <c r="C181" s="120"/>
      <c r="D181" s="120"/>
      <c r="E181" s="33"/>
      <c r="F181" s="359"/>
      <c r="G181" s="35"/>
      <c r="H181" s="34"/>
      <c r="J181" s="347"/>
      <c r="U181" s="177"/>
      <c r="V181" s="177"/>
      <c r="W181" s="177"/>
      <c r="X181" s="177"/>
      <c r="Y181" s="177"/>
      <c r="Z181" s="177"/>
      <c r="AA181" s="177"/>
      <c r="AB181" s="177"/>
    </row>
    <row r="182" spans="1:28" ht="21" thickBot="1" x14ac:dyDescent="0.35">
      <c r="A182" s="206" t="s">
        <v>3</v>
      </c>
      <c r="B182" s="529"/>
      <c r="C182" s="531"/>
      <c r="D182" s="206"/>
      <c r="E182" s="167">
        <f>E180+E162</f>
        <v>0</v>
      </c>
      <c r="F182" s="374">
        <f>F180+F162</f>
        <v>0</v>
      </c>
      <c r="G182" s="266"/>
      <c r="H182" s="168">
        <f>H180+H162</f>
        <v>0</v>
      </c>
      <c r="J182" s="347"/>
      <c r="U182" s="177"/>
      <c r="V182" s="177"/>
      <c r="W182" s="177"/>
      <c r="X182" s="177"/>
      <c r="Y182" s="177"/>
      <c r="Z182" s="177"/>
      <c r="AA182" s="177"/>
      <c r="AB182" s="177"/>
    </row>
    <row r="183" spans="1:28" ht="24" thickBot="1" x14ac:dyDescent="0.4">
      <c r="A183" s="500" t="s">
        <v>30</v>
      </c>
      <c r="B183" s="501"/>
      <c r="C183" s="501"/>
      <c r="D183" s="501"/>
      <c r="E183" s="501"/>
      <c r="F183" s="501"/>
      <c r="G183" s="501"/>
      <c r="H183" s="502"/>
      <c r="J183" s="347"/>
      <c r="U183" s="177"/>
      <c r="V183" s="177"/>
      <c r="W183" s="177"/>
      <c r="X183" s="177"/>
      <c r="Y183" s="177"/>
      <c r="Z183" s="177"/>
      <c r="AA183" s="177"/>
      <c r="AB183" s="177"/>
    </row>
    <row r="184" spans="1:28" x14ac:dyDescent="0.25">
      <c r="A184" s="440" t="s">
        <v>9</v>
      </c>
      <c r="B184" s="522" t="s">
        <v>10</v>
      </c>
      <c r="C184" s="503"/>
      <c r="D184" s="440" t="s">
        <v>11</v>
      </c>
      <c r="E184" s="520" t="s">
        <v>12</v>
      </c>
      <c r="F184" s="452" t="s">
        <v>13</v>
      </c>
      <c r="G184" s="454" t="s">
        <v>14</v>
      </c>
      <c r="H184" s="520" t="s">
        <v>15</v>
      </c>
      <c r="J184" s="347"/>
      <c r="U184" s="177"/>
      <c r="V184" s="177"/>
      <c r="W184" s="177"/>
      <c r="X184" s="177"/>
      <c r="Y184" s="177"/>
      <c r="Z184" s="177"/>
      <c r="AA184" s="177"/>
      <c r="AB184" s="177"/>
    </row>
    <row r="185" spans="1:28" ht="15.75" thickBot="1" x14ac:dyDescent="0.3">
      <c r="A185" s="441"/>
      <c r="B185" s="523"/>
      <c r="C185" s="504"/>
      <c r="D185" s="441"/>
      <c r="E185" s="521"/>
      <c r="F185" s="453"/>
      <c r="G185" s="455"/>
      <c r="H185" s="521"/>
      <c r="J185" s="347"/>
      <c r="U185" s="177"/>
      <c r="V185" s="177"/>
      <c r="W185" s="177"/>
      <c r="X185" s="177"/>
      <c r="Y185" s="177"/>
      <c r="Z185" s="177"/>
      <c r="AA185" s="177"/>
      <c r="AB185" s="177"/>
    </row>
    <row r="186" spans="1:28" ht="21" thickBot="1" x14ac:dyDescent="0.3">
      <c r="A186" s="407" t="s">
        <v>31</v>
      </c>
      <c r="B186" s="421"/>
      <c r="C186" s="555"/>
      <c r="D186" s="555"/>
      <c r="E186" s="555"/>
      <c r="F186" s="555"/>
      <c r="G186" s="555"/>
      <c r="H186" s="422"/>
      <c r="J186" s="347"/>
      <c r="U186" s="177"/>
      <c r="V186" s="177"/>
      <c r="W186" s="177"/>
      <c r="X186" s="177"/>
      <c r="Y186" s="177"/>
      <c r="Z186" s="177"/>
      <c r="AA186" s="177"/>
      <c r="AB186" s="177"/>
    </row>
    <row r="187" spans="1:28" ht="20.25" x14ac:dyDescent="0.3">
      <c r="A187" s="268"/>
      <c r="B187" s="538"/>
      <c r="C187" s="539"/>
      <c r="D187" s="164"/>
      <c r="E187" s="19"/>
      <c r="F187" s="372"/>
      <c r="G187" s="269"/>
      <c r="H187" s="55">
        <f>SUM(F187*G187)</f>
        <v>0</v>
      </c>
      <c r="J187" s="347"/>
      <c r="U187" s="177"/>
      <c r="V187" s="177"/>
      <c r="W187" s="177"/>
      <c r="X187" s="177"/>
      <c r="Y187" s="177"/>
      <c r="Z187" s="177"/>
      <c r="AA187" s="177"/>
      <c r="AB187" s="177"/>
    </row>
    <row r="188" spans="1:28" ht="20.25" x14ac:dyDescent="0.25">
      <c r="A188" s="256"/>
      <c r="B188" s="540"/>
      <c r="C188" s="541"/>
      <c r="D188" s="164"/>
      <c r="E188" s="270"/>
      <c r="F188" s="373"/>
      <c r="G188" s="271"/>
      <c r="H188" s="56">
        <f t="shared" ref="H188:H196" si="6">SUM(F188*G188)</f>
        <v>0</v>
      </c>
      <c r="J188" s="347"/>
      <c r="U188" s="177"/>
      <c r="V188" s="177"/>
      <c r="W188" s="177"/>
      <c r="X188" s="177"/>
      <c r="Y188" s="177"/>
      <c r="Z188" s="177"/>
      <c r="AA188" s="177"/>
      <c r="AB188" s="177"/>
    </row>
    <row r="189" spans="1:28" ht="20.25" x14ac:dyDescent="0.25">
      <c r="A189" s="256"/>
      <c r="B189" s="540"/>
      <c r="C189" s="541"/>
      <c r="D189" s="164"/>
      <c r="E189" s="270"/>
      <c r="F189" s="373"/>
      <c r="G189" s="271"/>
      <c r="H189" s="56">
        <f t="shared" si="6"/>
        <v>0</v>
      </c>
      <c r="J189" s="347"/>
      <c r="U189" s="177"/>
      <c r="V189" s="177"/>
      <c r="W189" s="177"/>
      <c r="X189" s="177"/>
      <c r="Y189" s="177"/>
      <c r="Z189" s="177"/>
      <c r="AA189" s="177"/>
      <c r="AB189" s="177"/>
    </row>
    <row r="190" spans="1:28" ht="20.25" x14ac:dyDescent="0.25">
      <c r="A190" s="256"/>
      <c r="B190" s="540"/>
      <c r="C190" s="541"/>
      <c r="D190" s="164"/>
      <c r="E190" s="270"/>
      <c r="F190" s="373"/>
      <c r="G190" s="271"/>
      <c r="H190" s="56">
        <f t="shared" si="6"/>
        <v>0</v>
      </c>
      <c r="J190" s="347"/>
      <c r="U190" s="177"/>
      <c r="V190" s="177"/>
      <c r="W190" s="177"/>
      <c r="X190" s="177"/>
      <c r="Y190" s="177"/>
      <c r="Z190" s="177"/>
      <c r="AA190" s="177"/>
      <c r="AB190" s="177"/>
    </row>
    <row r="191" spans="1:28" ht="18" x14ac:dyDescent="0.25">
      <c r="A191" s="157"/>
      <c r="B191" s="458"/>
      <c r="C191" s="459"/>
      <c r="D191" s="164"/>
      <c r="E191" s="14"/>
      <c r="F191" s="373"/>
      <c r="G191" s="15"/>
      <c r="H191" s="56">
        <f t="shared" si="6"/>
        <v>0</v>
      </c>
      <c r="J191" s="347"/>
      <c r="U191" s="177"/>
      <c r="V191" s="177"/>
      <c r="W191" s="177"/>
      <c r="X191" s="177"/>
      <c r="Y191" s="177"/>
      <c r="Z191" s="177"/>
      <c r="AA191" s="177"/>
      <c r="AB191" s="177"/>
    </row>
    <row r="192" spans="1:28" ht="18" x14ac:dyDescent="0.25">
      <c r="A192" s="157"/>
      <c r="B192" s="395"/>
      <c r="C192" s="396"/>
      <c r="D192" s="164"/>
      <c r="E192" s="14"/>
      <c r="F192" s="373"/>
      <c r="G192" s="15"/>
      <c r="H192" s="56">
        <f t="shared" si="6"/>
        <v>0</v>
      </c>
      <c r="J192" s="347"/>
      <c r="U192" s="177"/>
      <c r="V192" s="177"/>
      <c r="W192" s="177"/>
      <c r="X192" s="177"/>
      <c r="Y192" s="177"/>
      <c r="Z192" s="177"/>
      <c r="AA192" s="177"/>
      <c r="AB192" s="177"/>
    </row>
    <row r="193" spans="1:28" ht="18" x14ac:dyDescent="0.25">
      <c r="A193" s="157"/>
      <c r="B193" s="458"/>
      <c r="C193" s="459"/>
      <c r="D193" s="164"/>
      <c r="E193" s="14"/>
      <c r="F193" s="373"/>
      <c r="G193" s="15"/>
      <c r="H193" s="56">
        <f t="shared" si="6"/>
        <v>0</v>
      </c>
      <c r="J193" s="347"/>
      <c r="U193" s="177"/>
      <c r="V193" s="177"/>
      <c r="W193" s="177"/>
      <c r="X193" s="177"/>
      <c r="Y193" s="177"/>
      <c r="Z193" s="177"/>
      <c r="AA193" s="177"/>
      <c r="AB193" s="177"/>
    </row>
    <row r="194" spans="1:28" ht="18" x14ac:dyDescent="0.25">
      <c r="A194" s="157"/>
      <c r="B194" s="458"/>
      <c r="C194" s="459"/>
      <c r="D194" s="164"/>
      <c r="E194" s="14"/>
      <c r="F194" s="373"/>
      <c r="G194" s="15"/>
      <c r="H194" s="56">
        <f t="shared" si="6"/>
        <v>0</v>
      </c>
      <c r="J194" s="347"/>
      <c r="U194" s="177"/>
      <c r="V194" s="177"/>
      <c r="W194" s="177"/>
      <c r="X194" s="177"/>
      <c r="Y194" s="177"/>
      <c r="Z194" s="177"/>
      <c r="AA194" s="177"/>
      <c r="AB194" s="177"/>
    </row>
    <row r="195" spans="1:28" ht="18" x14ac:dyDescent="0.25">
      <c r="A195" s="161"/>
      <c r="B195" s="494"/>
      <c r="C195" s="495"/>
      <c r="D195" s="164"/>
      <c r="E195" s="14"/>
      <c r="F195" s="373"/>
      <c r="G195" s="7"/>
      <c r="H195" s="56">
        <f t="shared" si="6"/>
        <v>0</v>
      </c>
      <c r="J195" s="347"/>
      <c r="U195" s="177"/>
      <c r="V195" s="177"/>
      <c r="W195" s="177"/>
      <c r="X195" s="177"/>
      <c r="Y195" s="177"/>
      <c r="Z195" s="177"/>
      <c r="AA195" s="177"/>
      <c r="AB195" s="177"/>
    </row>
    <row r="196" spans="1:28" ht="18" x14ac:dyDescent="0.25">
      <c r="A196" s="161"/>
      <c r="B196" s="494"/>
      <c r="C196" s="495"/>
      <c r="D196" s="164"/>
      <c r="E196" s="14"/>
      <c r="F196" s="373"/>
      <c r="G196" s="7"/>
      <c r="H196" s="56">
        <f t="shared" si="6"/>
        <v>0</v>
      </c>
      <c r="J196" s="347"/>
      <c r="U196" s="177"/>
      <c r="V196" s="177"/>
      <c r="W196" s="177"/>
      <c r="X196" s="177"/>
      <c r="Y196" s="177"/>
      <c r="Z196" s="177"/>
      <c r="AA196" s="177"/>
      <c r="AB196" s="177"/>
    </row>
    <row r="197" spans="1:28" ht="18" x14ac:dyDescent="0.25">
      <c r="A197" s="161"/>
      <c r="B197" s="494"/>
      <c r="C197" s="495"/>
      <c r="D197" s="164"/>
      <c r="E197" s="14"/>
      <c r="F197" s="373"/>
      <c r="G197" s="16"/>
      <c r="H197" s="56">
        <f>SUM(F197*G197)</f>
        <v>0</v>
      </c>
      <c r="J197" s="347"/>
      <c r="U197" s="177"/>
      <c r="V197" s="177"/>
      <c r="W197" s="177"/>
      <c r="X197" s="177"/>
      <c r="Y197" s="177"/>
      <c r="Z197" s="177"/>
      <c r="AA197" s="177"/>
      <c r="AB197" s="177"/>
    </row>
    <row r="198" spans="1:28" ht="18" x14ac:dyDescent="0.25">
      <c r="A198" s="161"/>
      <c r="B198" s="494"/>
      <c r="C198" s="495"/>
      <c r="D198" s="164"/>
      <c r="E198" s="14"/>
      <c r="F198" s="373"/>
      <c r="G198" s="16"/>
      <c r="H198" s="55">
        <f t="shared" ref="H198:H209" si="7">SUM(F198*G198)</f>
        <v>0</v>
      </c>
      <c r="J198" s="347"/>
      <c r="U198" s="177"/>
      <c r="V198" s="177"/>
      <c r="W198" s="177"/>
      <c r="X198" s="177"/>
      <c r="Y198" s="177"/>
      <c r="Z198" s="177"/>
      <c r="AA198" s="177"/>
      <c r="AB198" s="177"/>
    </row>
    <row r="199" spans="1:28" ht="18" x14ac:dyDescent="0.25">
      <c r="A199" s="161"/>
      <c r="B199" s="494"/>
      <c r="C199" s="495"/>
      <c r="D199" s="164"/>
      <c r="E199" s="14"/>
      <c r="F199" s="373"/>
      <c r="G199" s="16"/>
      <c r="H199" s="56">
        <f t="shared" si="7"/>
        <v>0</v>
      </c>
      <c r="J199" s="347"/>
      <c r="U199" s="177"/>
      <c r="V199" s="177"/>
      <c r="W199" s="177"/>
      <c r="X199" s="177"/>
      <c r="Y199" s="177"/>
      <c r="Z199" s="177"/>
      <c r="AA199" s="177"/>
      <c r="AB199" s="177"/>
    </row>
    <row r="200" spans="1:28" ht="18" x14ac:dyDescent="0.25">
      <c r="A200" s="161"/>
      <c r="B200" s="494"/>
      <c r="C200" s="495"/>
      <c r="D200" s="164"/>
      <c r="E200" s="14"/>
      <c r="F200" s="373"/>
      <c r="G200" s="7"/>
      <c r="H200" s="56">
        <f t="shared" si="7"/>
        <v>0</v>
      </c>
      <c r="J200" s="347"/>
      <c r="U200" s="177"/>
      <c r="V200" s="177"/>
      <c r="W200" s="177"/>
      <c r="X200" s="177"/>
      <c r="Y200" s="177"/>
      <c r="Z200" s="177"/>
      <c r="AA200" s="177"/>
      <c r="AB200" s="177"/>
    </row>
    <row r="201" spans="1:28" ht="18" x14ac:dyDescent="0.25">
      <c r="A201" s="161"/>
      <c r="B201" s="494"/>
      <c r="C201" s="495"/>
      <c r="D201" s="164"/>
      <c r="E201" s="14"/>
      <c r="F201" s="373"/>
      <c r="G201" s="7"/>
      <c r="H201" s="56">
        <f t="shared" si="7"/>
        <v>0</v>
      </c>
      <c r="J201" s="347"/>
      <c r="U201" s="177"/>
      <c r="V201" s="177"/>
      <c r="W201" s="177"/>
      <c r="X201" s="177"/>
      <c r="Y201" s="177"/>
      <c r="Z201" s="177"/>
      <c r="AA201" s="177"/>
      <c r="AB201" s="177"/>
    </row>
    <row r="202" spans="1:28" ht="18" x14ac:dyDescent="0.25">
      <c r="A202" s="161"/>
      <c r="B202" s="494"/>
      <c r="C202" s="495"/>
      <c r="D202" s="164"/>
      <c r="E202" s="14"/>
      <c r="F202" s="373"/>
      <c r="G202" s="7"/>
      <c r="H202" s="56">
        <f>SUM(F202*G202)</f>
        <v>0</v>
      </c>
      <c r="J202" s="347"/>
      <c r="U202" s="177"/>
      <c r="V202" s="177"/>
      <c r="W202" s="177"/>
      <c r="X202" s="177"/>
      <c r="Y202" s="177"/>
      <c r="Z202" s="177"/>
      <c r="AA202" s="177"/>
      <c r="AB202" s="177"/>
    </row>
    <row r="203" spans="1:28" ht="18" x14ac:dyDescent="0.25">
      <c r="A203" s="161"/>
      <c r="B203" s="494"/>
      <c r="C203" s="495"/>
      <c r="D203" s="164"/>
      <c r="E203" s="14"/>
      <c r="F203" s="373"/>
      <c r="G203" s="7"/>
      <c r="H203" s="56">
        <f t="shared" si="7"/>
        <v>0</v>
      </c>
      <c r="J203" s="347"/>
      <c r="U203" s="177"/>
      <c r="V203" s="177"/>
      <c r="W203" s="177"/>
      <c r="X203" s="177"/>
      <c r="Y203" s="177"/>
      <c r="Z203" s="177"/>
      <c r="AA203" s="177"/>
      <c r="AB203" s="177"/>
    </row>
    <row r="204" spans="1:28" ht="18" x14ac:dyDescent="0.25">
      <c r="A204" s="161"/>
      <c r="B204" s="494"/>
      <c r="C204" s="495"/>
      <c r="D204" s="164"/>
      <c r="E204" s="14"/>
      <c r="F204" s="373"/>
      <c r="G204" s="7"/>
      <c r="H204" s="56">
        <f t="shared" si="7"/>
        <v>0</v>
      </c>
      <c r="J204" s="347"/>
      <c r="U204" s="177"/>
      <c r="V204" s="177"/>
      <c r="W204" s="177"/>
      <c r="X204" s="177"/>
      <c r="Y204" s="177"/>
      <c r="Z204" s="177"/>
      <c r="AA204" s="177"/>
      <c r="AB204" s="177"/>
    </row>
    <row r="205" spans="1:28" ht="18" x14ac:dyDescent="0.25">
      <c r="A205" s="161"/>
      <c r="B205" s="494"/>
      <c r="C205" s="495"/>
      <c r="D205" s="164"/>
      <c r="E205" s="14"/>
      <c r="F205" s="373"/>
      <c r="G205" s="7"/>
      <c r="H205" s="55">
        <f t="shared" si="7"/>
        <v>0</v>
      </c>
      <c r="J205" s="347"/>
      <c r="U205" s="177"/>
      <c r="V205" s="177"/>
      <c r="W205" s="177"/>
      <c r="X205" s="177"/>
      <c r="Y205" s="177"/>
      <c r="Z205" s="177"/>
      <c r="AA205" s="177"/>
      <c r="AB205" s="177"/>
    </row>
    <row r="206" spans="1:28" ht="18" x14ac:dyDescent="0.25">
      <c r="A206" s="161"/>
      <c r="B206" s="494"/>
      <c r="C206" s="495"/>
      <c r="D206" s="164"/>
      <c r="E206" s="14"/>
      <c r="F206" s="373"/>
      <c r="G206" s="7"/>
      <c r="H206" s="56">
        <f t="shared" si="7"/>
        <v>0</v>
      </c>
      <c r="J206" s="347"/>
      <c r="U206" s="177"/>
      <c r="V206" s="177"/>
      <c r="W206" s="177"/>
      <c r="X206" s="177"/>
      <c r="Y206" s="177"/>
      <c r="Z206" s="177"/>
      <c r="AA206" s="177"/>
      <c r="AB206" s="177"/>
    </row>
    <row r="207" spans="1:28" ht="18" x14ac:dyDescent="0.25">
      <c r="A207" s="161"/>
      <c r="B207" s="494"/>
      <c r="C207" s="495"/>
      <c r="D207" s="164"/>
      <c r="E207" s="14"/>
      <c r="F207" s="373"/>
      <c r="G207" s="7"/>
      <c r="H207" s="56">
        <f t="shared" si="7"/>
        <v>0</v>
      </c>
      <c r="J207" s="347"/>
      <c r="U207" s="177"/>
      <c r="V207" s="177"/>
      <c r="W207" s="177"/>
      <c r="X207" s="177"/>
      <c r="Y207" s="177"/>
      <c r="Z207" s="177"/>
      <c r="AA207" s="177"/>
      <c r="AB207" s="177"/>
    </row>
    <row r="208" spans="1:28" ht="18" x14ac:dyDescent="0.25">
      <c r="A208" s="161"/>
      <c r="B208" s="494"/>
      <c r="C208" s="495"/>
      <c r="D208" s="164"/>
      <c r="E208" s="14"/>
      <c r="F208" s="373"/>
      <c r="G208" s="7"/>
      <c r="H208" s="56">
        <f t="shared" si="7"/>
        <v>0</v>
      </c>
      <c r="J208" s="347"/>
      <c r="U208" s="177"/>
      <c r="V208" s="177"/>
      <c r="W208" s="177"/>
      <c r="X208" s="177"/>
      <c r="Y208" s="177"/>
      <c r="Z208" s="177"/>
      <c r="AA208" s="177"/>
      <c r="AB208" s="177"/>
    </row>
    <row r="209" spans="1:28" ht="18.75" thickBot="1" x14ac:dyDescent="0.3">
      <c r="A209" s="162"/>
      <c r="B209" s="556"/>
      <c r="C209" s="557"/>
      <c r="D209" s="164"/>
      <c r="E209" s="17"/>
      <c r="F209" s="376"/>
      <c r="G209" s="10"/>
      <c r="H209" s="57">
        <f t="shared" si="7"/>
        <v>0</v>
      </c>
      <c r="J209" s="347"/>
      <c r="U209" s="177"/>
      <c r="V209" s="177"/>
      <c r="W209" s="177"/>
      <c r="X209" s="177"/>
      <c r="Y209" s="177"/>
      <c r="Z209" s="177"/>
      <c r="AA209" s="177"/>
      <c r="AB209" s="177"/>
    </row>
    <row r="210" spans="1:28" ht="21" thickBot="1" x14ac:dyDescent="0.35">
      <c r="A210" s="264" t="s">
        <v>32</v>
      </c>
      <c r="B210" s="484"/>
      <c r="C210" s="485"/>
      <c r="D210" s="485"/>
      <c r="E210" s="485"/>
      <c r="F210" s="485"/>
      <c r="G210" s="485"/>
      <c r="H210" s="486"/>
      <c r="J210" s="347"/>
      <c r="U210" s="177"/>
      <c r="V210" s="177"/>
      <c r="W210" s="177"/>
      <c r="X210" s="177"/>
      <c r="Y210" s="177"/>
      <c r="Z210" s="177"/>
      <c r="AA210" s="177"/>
      <c r="AB210" s="177"/>
    </row>
    <row r="211" spans="1:28" ht="18" x14ac:dyDescent="0.25">
      <c r="A211" s="119"/>
      <c r="B211" s="558"/>
      <c r="C211" s="558"/>
      <c r="D211" s="165"/>
      <c r="E211" s="127"/>
      <c r="F211" s="377"/>
      <c r="G211" s="130"/>
      <c r="H211" s="131">
        <f t="shared" ref="H211:H216" si="8">SUM(F211*G211)</f>
        <v>0</v>
      </c>
      <c r="J211" s="347"/>
      <c r="U211" s="177"/>
      <c r="V211" s="177"/>
      <c r="W211" s="177"/>
      <c r="X211" s="177"/>
      <c r="Y211" s="177"/>
      <c r="Z211" s="177"/>
      <c r="AA211" s="177"/>
      <c r="AB211" s="177"/>
    </row>
    <row r="212" spans="1:28" ht="18" x14ac:dyDescent="0.25">
      <c r="A212" s="118"/>
      <c r="B212" s="491"/>
      <c r="C212" s="491"/>
      <c r="D212" s="161"/>
      <c r="E212" s="14"/>
      <c r="F212" s="373"/>
      <c r="G212" s="7"/>
      <c r="H212" s="61">
        <f t="shared" si="8"/>
        <v>0</v>
      </c>
      <c r="J212" s="347"/>
      <c r="U212" s="177"/>
      <c r="V212" s="177"/>
      <c r="W212" s="177"/>
      <c r="X212" s="177"/>
      <c r="Y212" s="177"/>
      <c r="Z212" s="177"/>
      <c r="AA212" s="177"/>
      <c r="AB212" s="177"/>
    </row>
    <row r="213" spans="1:28" ht="18" x14ac:dyDescent="0.25">
      <c r="A213" s="118"/>
      <c r="B213" s="491"/>
      <c r="C213" s="491"/>
      <c r="D213" s="161"/>
      <c r="E213" s="14"/>
      <c r="F213" s="373"/>
      <c r="G213" s="7"/>
      <c r="H213" s="61">
        <f t="shared" si="8"/>
        <v>0</v>
      </c>
      <c r="J213" s="347"/>
      <c r="U213" s="177"/>
      <c r="V213" s="177"/>
      <c r="W213" s="177"/>
      <c r="X213" s="177"/>
      <c r="Y213" s="177"/>
      <c r="Z213" s="177"/>
      <c r="AA213" s="177"/>
      <c r="AB213" s="177"/>
    </row>
    <row r="214" spans="1:28" ht="18" x14ac:dyDescent="0.25">
      <c r="A214" s="118"/>
      <c r="B214" s="491"/>
      <c r="C214" s="491"/>
      <c r="D214" s="161"/>
      <c r="E214" s="14"/>
      <c r="F214" s="373"/>
      <c r="G214" s="7"/>
      <c r="H214" s="61">
        <f t="shared" si="8"/>
        <v>0</v>
      </c>
      <c r="J214" s="347"/>
      <c r="U214" s="177"/>
      <c r="V214" s="177"/>
      <c r="W214" s="177"/>
      <c r="X214" s="177"/>
      <c r="Y214" s="177"/>
      <c r="Z214" s="177"/>
      <c r="AA214" s="177"/>
      <c r="AB214" s="177"/>
    </row>
    <row r="215" spans="1:28" ht="18" x14ac:dyDescent="0.25">
      <c r="A215" s="118"/>
      <c r="B215" s="491"/>
      <c r="C215" s="491"/>
      <c r="D215" s="161"/>
      <c r="E215" s="14"/>
      <c r="F215" s="373"/>
      <c r="G215" s="7"/>
      <c r="H215" s="61">
        <f t="shared" si="8"/>
        <v>0</v>
      </c>
      <c r="J215" s="347"/>
      <c r="U215" s="177"/>
      <c r="V215" s="177"/>
      <c r="W215" s="177"/>
      <c r="X215" s="177"/>
      <c r="Y215" s="177"/>
      <c r="Z215" s="177"/>
      <c r="AA215" s="177"/>
      <c r="AB215" s="177"/>
    </row>
    <row r="216" spans="1:28" ht="18.75" thickBot="1" x14ac:dyDescent="0.3">
      <c r="A216" s="117"/>
      <c r="B216" s="556"/>
      <c r="C216" s="557"/>
      <c r="D216" s="128"/>
      <c r="E216" s="129"/>
      <c r="F216" s="378"/>
      <c r="G216" s="132"/>
      <c r="H216" s="133">
        <f t="shared" si="8"/>
        <v>0</v>
      </c>
      <c r="J216" s="347"/>
      <c r="U216" s="177"/>
      <c r="V216" s="177"/>
      <c r="W216" s="177"/>
      <c r="X216" s="177"/>
      <c r="Y216" s="177"/>
      <c r="Z216" s="177"/>
      <c r="AA216" s="177"/>
      <c r="AB216" s="177"/>
    </row>
    <row r="217" spans="1:28" ht="21" thickBot="1" x14ac:dyDescent="0.35">
      <c r="A217" s="272" t="s">
        <v>33</v>
      </c>
      <c r="B217" s="487"/>
      <c r="C217" s="488"/>
      <c r="D217" s="273"/>
      <c r="E217" s="274">
        <f>SUM(E187:E209)-SUM(E211:E216)</f>
        <v>0</v>
      </c>
      <c r="F217" s="379">
        <f>SUM(F187:F209)-SUM(F211:F216)</f>
        <v>0</v>
      </c>
      <c r="G217" s="276"/>
      <c r="H217" s="275">
        <f>SUM(H187:H209)-SUM(H211:H216)</f>
        <v>0</v>
      </c>
      <c r="J217" s="347"/>
      <c r="U217" s="177"/>
      <c r="V217" s="177"/>
      <c r="W217" s="177"/>
      <c r="X217" s="177"/>
      <c r="Y217" s="177"/>
      <c r="Z217" s="177"/>
      <c r="AA217" s="177"/>
      <c r="AB217" s="177"/>
    </row>
    <row r="218" spans="1:28" ht="18.75" customHeight="1" thickBot="1" x14ac:dyDescent="0.3">
      <c r="A218" s="408" t="s">
        <v>83</v>
      </c>
      <c r="B218" s="421" t="s">
        <v>10</v>
      </c>
      <c r="C218" s="422"/>
      <c r="D218" s="407" t="s">
        <v>11</v>
      </c>
      <c r="E218" s="418" t="s">
        <v>12</v>
      </c>
      <c r="F218" s="419" t="s">
        <v>13</v>
      </c>
      <c r="G218" s="420" t="s">
        <v>14</v>
      </c>
      <c r="H218" s="418" t="s">
        <v>15</v>
      </c>
      <c r="J218" s="347"/>
      <c r="U218" s="177"/>
      <c r="V218" s="177"/>
      <c r="W218" s="177"/>
      <c r="X218" s="177"/>
      <c r="Y218" s="177"/>
      <c r="Z218" s="177"/>
      <c r="AA218" s="177"/>
      <c r="AB218" s="177"/>
    </row>
    <row r="219" spans="1:28" ht="18.75" customHeight="1" x14ac:dyDescent="0.25">
      <c r="A219" s="278"/>
      <c r="B219" s="496"/>
      <c r="C219" s="497"/>
      <c r="D219" s="414"/>
      <c r="E219" s="415"/>
      <c r="F219" s="416"/>
      <c r="G219" s="417"/>
      <c r="H219" s="62">
        <f t="shared" ref="H219:H232" si="9">SUM(F219*G219)</f>
        <v>0</v>
      </c>
      <c r="J219" s="347"/>
      <c r="U219" s="177"/>
      <c r="V219" s="177"/>
      <c r="W219" s="177"/>
      <c r="X219" s="177"/>
      <c r="Y219" s="177"/>
      <c r="Z219" s="177"/>
      <c r="AA219" s="177"/>
      <c r="AB219" s="177"/>
    </row>
    <row r="220" spans="1:28" ht="18" x14ac:dyDescent="0.25">
      <c r="A220" s="161"/>
      <c r="B220" s="551"/>
      <c r="C220" s="552"/>
      <c r="D220" s="164"/>
      <c r="E220" s="68"/>
      <c r="F220" s="362"/>
      <c r="G220" s="279"/>
      <c r="H220" s="62">
        <f t="shared" si="9"/>
        <v>0</v>
      </c>
      <c r="J220" s="347"/>
      <c r="U220" s="177"/>
      <c r="V220" s="177"/>
      <c r="W220" s="177"/>
      <c r="X220" s="177"/>
      <c r="Y220" s="177"/>
      <c r="Z220" s="177"/>
      <c r="AA220" s="177"/>
      <c r="AB220" s="177"/>
    </row>
    <row r="221" spans="1:28" ht="18" x14ac:dyDescent="0.25">
      <c r="A221" s="161"/>
      <c r="B221" s="551"/>
      <c r="C221" s="552"/>
      <c r="D221" s="164"/>
      <c r="E221" s="66"/>
      <c r="F221" s="363"/>
      <c r="G221" s="16"/>
      <c r="H221" s="62">
        <f t="shared" si="9"/>
        <v>0</v>
      </c>
      <c r="J221" s="347"/>
      <c r="U221" s="177"/>
      <c r="V221" s="177"/>
      <c r="W221" s="177"/>
      <c r="X221" s="177"/>
      <c r="Y221" s="177"/>
      <c r="Z221" s="177"/>
      <c r="AA221" s="177"/>
      <c r="AB221" s="177"/>
    </row>
    <row r="222" spans="1:28" ht="18" x14ac:dyDescent="0.25">
      <c r="A222" s="161"/>
      <c r="B222" s="551"/>
      <c r="C222" s="552"/>
      <c r="D222" s="164"/>
      <c r="E222" s="66"/>
      <c r="F222" s="363"/>
      <c r="G222" s="16"/>
      <c r="H222" s="62">
        <f t="shared" si="9"/>
        <v>0</v>
      </c>
      <c r="J222" s="347"/>
      <c r="U222" s="177"/>
      <c r="V222" s="177"/>
      <c r="W222" s="177"/>
      <c r="X222" s="177"/>
      <c r="Y222" s="177"/>
      <c r="Z222" s="177"/>
      <c r="AA222" s="177"/>
      <c r="AB222" s="177"/>
    </row>
    <row r="223" spans="1:28" ht="18" x14ac:dyDescent="0.25">
      <c r="A223" s="161"/>
      <c r="B223" s="551"/>
      <c r="C223" s="552"/>
      <c r="D223" s="164"/>
      <c r="E223" s="66"/>
      <c r="F223" s="363"/>
      <c r="G223" s="16"/>
      <c r="H223" s="62">
        <f t="shared" si="9"/>
        <v>0</v>
      </c>
      <c r="J223" s="347"/>
      <c r="U223" s="177"/>
      <c r="V223" s="177"/>
      <c r="W223" s="177"/>
      <c r="X223" s="177"/>
      <c r="Y223" s="177"/>
      <c r="Z223" s="177"/>
      <c r="AA223" s="177"/>
      <c r="AB223" s="177"/>
    </row>
    <row r="224" spans="1:28" ht="18" x14ac:dyDescent="0.25">
      <c r="A224" s="161"/>
      <c r="B224" s="551"/>
      <c r="C224" s="552"/>
      <c r="D224" s="164"/>
      <c r="E224" s="66"/>
      <c r="F224" s="363"/>
      <c r="G224" s="16"/>
      <c r="H224" s="62">
        <f t="shared" si="9"/>
        <v>0</v>
      </c>
      <c r="J224" s="347"/>
      <c r="U224" s="177"/>
      <c r="V224" s="177"/>
      <c r="W224" s="177"/>
      <c r="X224" s="177"/>
      <c r="Y224" s="177"/>
      <c r="Z224" s="177"/>
      <c r="AA224" s="177"/>
      <c r="AB224" s="177"/>
    </row>
    <row r="225" spans="1:28" ht="18" x14ac:dyDescent="0.25">
      <c r="A225" s="161"/>
      <c r="B225" s="551"/>
      <c r="C225" s="552"/>
      <c r="D225" s="164"/>
      <c r="E225" s="66"/>
      <c r="F225" s="363"/>
      <c r="G225" s="16"/>
      <c r="H225" s="62">
        <f t="shared" si="9"/>
        <v>0</v>
      </c>
      <c r="J225" s="347"/>
      <c r="U225" s="177"/>
      <c r="V225" s="177"/>
      <c r="W225" s="177"/>
      <c r="X225" s="177"/>
      <c r="Y225" s="177"/>
      <c r="Z225" s="177"/>
      <c r="AA225" s="177"/>
      <c r="AB225" s="177"/>
    </row>
    <row r="226" spans="1:28" ht="18" x14ac:dyDescent="0.25">
      <c r="A226" s="161"/>
      <c r="B226" s="551"/>
      <c r="C226" s="552"/>
      <c r="D226" s="164"/>
      <c r="E226" s="66"/>
      <c r="F226" s="363"/>
      <c r="G226" s="16"/>
      <c r="H226" s="62">
        <f t="shared" si="9"/>
        <v>0</v>
      </c>
      <c r="J226" s="347"/>
      <c r="U226" s="177"/>
      <c r="V226" s="177"/>
      <c r="W226" s="177"/>
      <c r="X226" s="177"/>
      <c r="Y226" s="177"/>
      <c r="Z226" s="177"/>
      <c r="AA226" s="177"/>
      <c r="AB226" s="177"/>
    </row>
    <row r="227" spans="1:28" ht="18" x14ac:dyDescent="0.25">
      <c r="A227" s="161"/>
      <c r="B227" s="551"/>
      <c r="C227" s="552"/>
      <c r="D227" s="164"/>
      <c r="E227" s="66"/>
      <c r="F227" s="363"/>
      <c r="G227" s="16"/>
      <c r="H227" s="62">
        <f t="shared" si="9"/>
        <v>0</v>
      </c>
      <c r="J227" s="347"/>
      <c r="U227" s="177"/>
      <c r="V227" s="177"/>
      <c r="W227" s="177"/>
      <c r="X227" s="177"/>
      <c r="Y227" s="177"/>
      <c r="Z227" s="177"/>
      <c r="AA227" s="177"/>
      <c r="AB227" s="177"/>
    </row>
    <row r="228" spans="1:28" ht="18" x14ac:dyDescent="0.25">
      <c r="A228" s="161"/>
      <c r="B228" s="551"/>
      <c r="C228" s="552"/>
      <c r="D228" s="164"/>
      <c r="E228" s="66"/>
      <c r="F228" s="363"/>
      <c r="G228" s="16"/>
      <c r="H228" s="62">
        <f t="shared" si="9"/>
        <v>0</v>
      </c>
      <c r="J228" s="347"/>
      <c r="U228" s="177"/>
      <c r="V228" s="177"/>
      <c r="W228" s="177"/>
      <c r="X228" s="177"/>
      <c r="Y228" s="177"/>
      <c r="Z228" s="177"/>
      <c r="AA228" s="177"/>
      <c r="AB228" s="177"/>
    </row>
    <row r="229" spans="1:28" ht="18" x14ac:dyDescent="0.25">
      <c r="A229" s="161"/>
      <c r="B229" s="551"/>
      <c r="C229" s="552"/>
      <c r="D229" s="164"/>
      <c r="E229" s="66"/>
      <c r="F229" s="363"/>
      <c r="G229" s="16"/>
      <c r="H229" s="62">
        <f t="shared" si="9"/>
        <v>0</v>
      </c>
      <c r="J229" s="347"/>
      <c r="U229" s="177"/>
      <c r="V229" s="177"/>
      <c r="W229" s="177"/>
      <c r="X229" s="177"/>
      <c r="Y229" s="177"/>
      <c r="Z229" s="177"/>
      <c r="AA229" s="177"/>
      <c r="AB229" s="177"/>
    </row>
    <row r="230" spans="1:28" ht="18" x14ac:dyDescent="0.25">
      <c r="A230" s="161"/>
      <c r="B230" s="551"/>
      <c r="C230" s="552"/>
      <c r="D230" s="164"/>
      <c r="E230" s="66"/>
      <c r="F230" s="363"/>
      <c r="G230" s="16"/>
      <c r="H230" s="62">
        <f t="shared" si="9"/>
        <v>0</v>
      </c>
      <c r="J230" s="347"/>
      <c r="U230" s="177"/>
      <c r="V230" s="177"/>
      <c r="W230" s="177"/>
      <c r="X230" s="177"/>
      <c r="Y230" s="177"/>
      <c r="Z230" s="177"/>
      <c r="AA230" s="177"/>
      <c r="AB230" s="177"/>
    </row>
    <row r="231" spans="1:28" ht="18" x14ac:dyDescent="0.25">
      <c r="A231" s="161"/>
      <c r="B231" s="551"/>
      <c r="C231" s="552"/>
      <c r="D231" s="164"/>
      <c r="E231" s="66"/>
      <c r="F231" s="363"/>
      <c r="G231" s="16"/>
      <c r="H231" s="62">
        <f t="shared" si="9"/>
        <v>0</v>
      </c>
      <c r="J231" s="347"/>
      <c r="U231" s="177"/>
      <c r="V231" s="177"/>
      <c r="W231" s="177"/>
      <c r="X231" s="177"/>
      <c r="Y231" s="177"/>
      <c r="Z231" s="177"/>
      <c r="AA231" s="177"/>
      <c r="AB231" s="177"/>
    </row>
    <row r="232" spans="1:28" ht="18.75" thickBot="1" x14ac:dyDescent="0.3">
      <c r="A232" s="162"/>
      <c r="B232" s="553"/>
      <c r="C232" s="554"/>
      <c r="D232" s="164"/>
      <c r="E232" s="67"/>
      <c r="F232" s="364"/>
      <c r="G232" s="27"/>
      <c r="H232" s="62">
        <f t="shared" si="9"/>
        <v>0</v>
      </c>
      <c r="J232" s="347"/>
      <c r="U232" s="177"/>
      <c r="V232" s="177"/>
      <c r="W232" s="177"/>
      <c r="X232" s="177"/>
      <c r="Y232" s="177"/>
      <c r="Z232" s="177"/>
      <c r="AA232" s="177"/>
      <c r="AB232" s="177"/>
    </row>
    <row r="233" spans="1:28" ht="18.75" thickBot="1" x14ac:dyDescent="0.3">
      <c r="A233" s="277" t="s">
        <v>84</v>
      </c>
      <c r="B233" s="433"/>
      <c r="C233" s="434"/>
      <c r="D233" s="434"/>
      <c r="E233" s="434"/>
      <c r="F233" s="434"/>
      <c r="G233" s="434"/>
      <c r="H233" s="435"/>
      <c r="J233" s="347"/>
      <c r="U233" s="177"/>
      <c r="V233" s="177"/>
      <c r="W233" s="177"/>
      <c r="X233" s="177"/>
      <c r="Y233" s="177"/>
      <c r="Z233" s="177"/>
      <c r="AA233" s="177"/>
      <c r="AB233" s="177"/>
    </row>
    <row r="234" spans="1:28" ht="18" x14ac:dyDescent="0.25">
      <c r="A234" s="164"/>
      <c r="B234" s="551"/>
      <c r="C234" s="552"/>
      <c r="D234" s="164"/>
      <c r="E234" s="280"/>
      <c r="F234" s="362"/>
      <c r="G234" s="279"/>
      <c r="H234" s="62">
        <f>SUM(F234*G234)</f>
        <v>0</v>
      </c>
      <c r="J234" s="347"/>
      <c r="U234" s="177"/>
      <c r="V234" s="177"/>
      <c r="W234" s="177"/>
      <c r="X234" s="177"/>
      <c r="Y234" s="177"/>
      <c r="Z234" s="177"/>
      <c r="AA234" s="177"/>
      <c r="AB234" s="177"/>
    </row>
    <row r="235" spans="1:28" ht="18" x14ac:dyDescent="0.25">
      <c r="A235" s="161"/>
      <c r="B235" s="494"/>
      <c r="C235" s="495"/>
      <c r="D235" s="164"/>
      <c r="E235" s="281"/>
      <c r="F235" s="363"/>
      <c r="G235" s="16"/>
      <c r="H235" s="62">
        <f t="shared" ref="H235:H240" si="10">SUM(F235*G235)</f>
        <v>0</v>
      </c>
      <c r="J235" s="347"/>
      <c r="U235" s="177"/>
      <c r="V235" s="177"/>
      <c r="W235" s="177"/>
      <c r="X235" s="177"/>
      <c r="Y235" s="177"/>
      <c r="Z235" s="177"/>
      <c r="AA235" s="177"/>
      <c r="AB235" s="177"/>
    </row>
    <row r="236" spans="1:28" ht="18" x14ac:dyDescent="0.25">
      <c r="A236" s="161"/>
      <c r="B236" s="494"/>
      <c r="C236" s="495"/>
      <c r="D236" s="164"/>
      <c r="E236" s="281"/>
      <c r="F236" s="363"/>
      <c r="G236" s="16"/>
      <c r="H236" s="62">
        <f t="shared" si="10"/>
        <v>0</v>
      </c>
      <c r="J236" s="347"/>
      <c r="U236" s="177"/>
      <c r="V236" s="177"/>
      <c r="W236" s="177"/>
      <c r="X236" s="177"/>
      <c r="Y236" s="177"/>
      <c r="Z236" s="177"/>
      <c r="AA236" s="177"/>
      <c r="AB236" s="177"/>
    </row>
    <row r="237" spans="1:28" ht="18" x14ac:dyDescent="0.25">
      <c r="A237" s="161"/>
      <c r="B237" s="494"/>
      <c r="C237" s="495"/>
      <c r="D237" s="164"/>
      <c r="E237" s="281"/>
      <c r="F237" s="363"/>
      <c r="G237" s="16"/>
      <c r="H237" s="62">
        <f t="shared" si="10"/>
        <v>0</v>
      </c>
      <c r="J237" s="347"/>
      <c r="U237" s="177"/>
      <c r="V237" s="177"/>
      <c r="W237" s="177"/>
      <c r="X237" s="177"/>
      <c r="Y237" s="177"/>
      <c r="Z237" s="177"/>
      <c r="AA237" s="177"/>
      <c r="AB237" s="177"/>
    </row>
    <row r="238" spans="1:28" ht="18" x14ac:dyDescent="0.25">
      <c r="A238" s="161"/>
      <c r="B238" s="494"/>
      <c r="C238" s="495"/>
      <c r="D238" s="164"/>
      <c r="E238" s="281"/>
      <c r="F238" s="363"/>
      <c r="G238" s="16"/>
      <c r="H238" s="62">
        <f t="shared" si="10"/>
        <v>0</v>
      </c>
      <c r="J238" s="347"/>
      <c r="U238" s="177"/>
      <c r="V238" s="177"/>
      <c r="W238" s="177"/>
      <c r="X238" s="177"/>
      <c r="Y238" s="177"/>
      <c r="Z238" s="177"/>
      <c r="AA238" s="177"/>
      <c r="AB238" s="177"/>
    </row>
    <row r="239" spans="1:28" ht="18" x14ac:dyDescent="0.25">
      <c r="A239" s="161"/>
      <c r="B239" s="494"/>
      <c r="C239" s="495"/>
      <c r="D239" s="164"/>
      <c r="E239" s="281"/>
      <c r="F239" s="363"/>
      <c r="G239" s="16"/>
      <c r="H239" s="62">
        <f t="shared" si="10"/>
        <v>0</v>
      </c>
      <c r="J239" s="347"/>
      <c r="U239" s="177"/>
      <c r="V239" s="177"/>
      <c r="W239" s="177"/>
      <c r="X239" s="177"/>
      <c r="Y239" s="177"/>
      <c r="Z239" s="177"/>
      <c r="AA239" s="177"/>
      <c r="AB239" s="177"/>
    </row>
    <row r="240" spans="1:28" ht="18" x14ac:dyDescent="0.25">
      <c r="A240" s="161"/>
      <c r="B240" s="494"/>
      <c r="C240" s="495"/>
      <c r="D240" s="164"/>
      <c r="E240" s="281"/>
      <c r="F240" s="363"/>
      <c r="G240" s="16"/>
      <c r="H240" s="62">
        <f t="shared" si="10"/>
        <v>0</v>
      </c>
      <c r="J240" s="347"/>
      <c r="U240" s="177"/>
      <c r="V240" s="177"/>
      <c r="W240" s="177"/>
      <c r="X240" s="177"/>
      <c r="Y240" s="177"/>
      <c r="Z240" s="177"/>
      <c r="AA240" s="177"/>
      <c r="AB240" s="177"/>
    </row>
    <row r="241" spans="1:28" ht="21" thickBot="1" x14ac:dyDescent="0.35">
      <c r="A241" s="350" t="s">
        <v>85</v>
      </c>
      <c r="B241" s="492"/>
      <c r="C241" s="493"/>
      <c r="D241" s="282"/>
      <c r="E241" s="283">
        <f>SUM(E220:E232)-SUM(E234:E240)</f>
        <v>0</v>
      </c>
      <c r="F241" s="380">
        <f>SUM(F219:F232)-SUM(F234:F240)</f>
        <v>0</v>
      </c>
      <c r="G241" s="285"/>
      <c r="H241" s="284">
        <f>SUM(H219:H232)-SUM(H234:H240)</f>
        <v>0</v>
      </c>
      <c r="J241" s="347"/>
      <c r="U241" s="177"/>
      <c r="V241" s="177"/>
      <c r="W241" s="177"/>
      <c r="X241" s="177"/>
      <c r="Y241" s="177"/>
      <c r="Z241" s="177"/>
      <c r="AA241" s="177"/>
      <c r="AB241" s="177"/>
    </row>
    <row r="242" spans="1:28" ht="21" thickBot="1" x14ac:dyDescent="0.3">
      <c r="A242" s="407" t="s">
        <v>34</v>
      </c>
      <c r="B242" s="421" t="s">
        <v>10</v>
      </c>
      <c r="C242" s="422"/>
      <c r="D242" s="407" t="s">
        <v>11</v>
      </c>
      <c r="E242" s="418" t="s">
        <v>12</v>
      </c>
      <c r="F242" s="419" t="s">
        <v>13</v>
      </c>
      <c r="G242" s="420" t="s">
        <v>14</v>
      </c>
      <c r="H242" s="418" t="s">
        <v>15</v>
      </c>
      <c r="J242" s="347"/>
      <c r="U242" s="177"/>
      <c r="V242" s="177"/>
      <c r="W242" s="177"/>
      <c r="X242" s="177"/>
      <c r="Y242" s="177"/>
      <c r="Z242" s="177"/>
      <c r="AA242" s="177"/>
      <c r="AB242" s="177"/>
    </row>
    <row r="243" spans="1:28" ht="20.25" x14ac:dyDescent="0.3">
      <c r="A243" s="286"/>
      <c r="B243" s="489"/>
      <c r="C243" s="489"/>
      <c r="D243" s="164"/>
      <c r="E243" s="19"/>
      <c r="F243" s="372"/>
      <c r="G243" s="287"/>
      <c r="H243" s="55">
        <f>SUM(F243*G243)</f>
        <v>0</v>
      </c>
      <c r="J243" s="347"/>
      <c r="U243" s="177"/>
      <c r="V243" s="177"/>
      <c r="W243" s="177"/>
      <c r="X243" s="177"/>
      <c r="Y243" s="177"/>
      <c r="Z243" s="177"/>
      <c r="AA243" s="177"/>
      <c r="AB243" s="177"/>
    </row>
    <row r="244" spans="1:28" ht="20.25" x14ac:dyDescent="0.25">
      <c r="A244" s="258"/>
      <c r="B244" s="490"/>
      <c r="C244" s="490"/>
      <c r="D244" s="161"/>
      <c r="E244" s="270"/>
      <c r="F244" s="381"/>
      <c r="G244" s="288"/>
      <c r="H244" s="55">
        <f t="shared" ref="H244:H259" si="11">SUM(F244*G244)</f>
        <v>0</v>
      </c>
      <c r="J244" s="347"/>
      <c r="U244" s="177"/>
      <c r="V244" s="177"/>
      <c r="W244" s="177"/>
      <c r="X244" s="177"/>
      <c r="Y244" s="177"/>
      <c r="Z244" s="177"/>
      <c r="AA244" s="177"/>
      <c r="AB244" s="177"/>
    </row>
    <row r="245" spans="1:28" ht="18" x14ac:dyDescent="0.25">
      <c r="A245" s="157"/>
      <c r="B245" s="458"/>
      <c r="C245" s="459"/>
      <c r="D245" s="164"/>
      <c r="E245" s="14"/>
      <c r="F245" s="373"/>
      <c r="G245" s="15"/>
      <c r="H245" s="55">
        <f t="shared" si="11"/>
        <v>0</v>
      </c>
      <c r="J245" s="347"/>
      <c r="U245" s="177"/>
      <c r="V245" s="177"/>
      <c r="W245" s="177"/>
      <c r="X245" s="177"/>
      <c r="Y245" s="177"/>
      <c r="Z245" s="177"/>
      <c r="AA245" s="177"/>
      <c r="AB245" s="177"/>
    </row>
    <row r="246" spans="1:28" ht="18" x14ac:dyDescent="0.25">
      <c r="A246" s="157"/>
      <c r="B246" s="458"/>
      <c r="C246" s="459"/>
      <c r="D246" s="164"/>
      <c r="E246" s="14"/>
      <c r="F246" s="373"/>
      <c r="G246" s="15"/>
      <c r="H246" s="55">
        <f t="shared" si="11"/>
        <v>0</v>
      </c>
      <c r="J246" s="347"/>
      <c r="U246" s="177"/>
      <c r="V246" s="177"/>
      <c r="W246" s="177"/>
      <c r="X246" s="177"/>
      <c r="Y246" s="177"/>
      <c r="Z246" s="177"/>
      <c r="AA246" s="177"/>
      <c r="AB246" s="177"/>
    </row>
    <row r="247" spans="1:28" ht="18" x14ac:dyDescent="0.25">
      <c r="A247" s="157"/>
      <c r="B247" s="458"/>
      <c r="C247" s="459"/>
      <c r="D247" s="164"/>
      <c r="E247" s="14"/>
      <c r="F247" s="373"/>
      <c r="G247" s="15"/>
      <c r="H247" s="55">
        <f t="shared" si="11"/>
        <v>0</v>
      </c>
      <c r="J247" s="347"/>
      <c r="U247" s="177"/>
      <c r="V247" s="177"/>
      <c r="W247" s="177"/>
      <c r="X247" s="177"/>
      <c r="Y247" s="177"/>
      <c r="Z247" s="177"/>
      <c r="AA247" s="177"/>
      <c r="AB247" s="177"/>
    </row>
    <row r="248" spans="1:28" ht="18" x14ac:dyDescent="0.25">
      <c r="A248" s="157"/>
      <c r="B248" s="458"/>
      <c r="C248" s="459"/>
      <c r="D248" s="164"/>
      <c r="E248" s="14"/>
      <c r="F248" s="373"/>
      <c r="G248" s="15"/>
      <c r="H248" s="55">
        <f t="shared" si="11"/>
        <v>0</v>
      </c>
      <c r="J248" s="347"/>
      <c r="U248" s="177"/>
      <c r="V248" s="177"/>
      <c r="W248" s="177"/>
      <c r="X248" s="177"/>
      <c r="Y248" s="177"/>
      <c r="Z248" s="177"/>
      <c r="AA248" s="177"/>
      <c r="AB248" s="177"/>
    </row>
    <row r="249" spans="1:28" ht="18" x14ac:dyDescent="0.25">
      <c r="A249" s="157"/>
      <c r="B249" s="458"/>
      <c r="C249" s="459"/>
      <c r="D249" s="164"/>
      <c r="E249" s="14"/>
      <c r="F249" s="373"/>
      <c r="G249" s="15"/>
      <c r="H249" s="55">
        <f t="shared" si="11"/>
        <v>0</v>
      </c>
      <c r="J249" s="347"/>
      <c r="U249" s="177"/>
      <c r="V249" s="177"/>
      <c r="W249" s="177"/>
      <c r="X249" s="177"/>
      <c r="Y249" s="177"/>
      <c r="Z249" s="177"/>
      <c r="AA249" s="177"/>
      <c r="AB249" s="177"/>
    </row>
    <row r="250" spans="1:28" ht="18" x14ac:dyDescent="0.25">
      <c r="A250" s="157"/>
      <c r="B250" s="458"/>
      <c r="C250" s="459"/>
      <c r="D250" s="164"/>
      <c r="E250" s="14"/>
      <c r="F250" s="373"/>
      <c r="G250" s="15"/>
      <c r="H250" s="55">
        <f t="shared" si="11"/>
        <v>0</v>
      </c>
      <c r="J250" s="347"/>
      <c r="U250" s="177"/>
      <c r="V250" s="177"/>
      <c r="W250" s="177"/>
      <c r="X250" s="177"/>
      <c r="Y250" s="177"/>
      <c r="Z250" s="177"/>
      <c r="AA250" s="177"/>
      <c r="AB250" s="177"/>
    </row>
    <row r="251" spans="1:28" ht="18" x14ac:dyDescent="0.25">
      <c r="A251" s="161"/>
      <c r="B251" s="494"/>
      <c r="C251" s="495"/>
      <c r="D251" s="164"/>
      <c r="E251" s="14"/>
      <c r="F251" s="373"/>
      <c r="G251" s="7"/>
      <c r="H251" s="55">
        <f t="shared" si="11"/>
        <v>0</v>
      </c>
      <c r="J251" s="347"/>
      <c r="U251" s="177"/>
      <c r="V251" s="177"/>
      <c r="W251" s="177"/>
      <c r="X251" s="177"/>
      <c r="Y251" s="177"/>
      <c r="Z251" s="177"/>
      <c r="AA251" s="177"/>
      <c r="AB251" s="177"/>
    </row>
    <row r="252" spans="1:28" ht="18" x14ac:dyDescent="0.25">
      <c r="A252" s="161"/>
      <c r="B252" s="494"/>
      <c r="C252" s="495"/>
      <c r="D252" s="164"/>
      <c r="E252" s="14"/>
      <c r="F252" s="373"/>
      <c r="G252" s="7"/>
      <c r="H252" s="55">
        <f t="shared" si="11"/>
        <v>0</v>
      </c>
      <c r="J252" s="347"/>
      <c r="U252" s="177"/>
      <c r="V252" s="177"/>
      <c r="W252" s="177"/>
      <c r="X252" s="177"/>
      <c r="Y252" s="177"/>
      <c r="Z252" s="177"/>
      <c r="AA252" s="177"/>
      <c r="AB252" s="177"/>
    </row>
    <row r="253" spans="1:28" ht="18" x14ac:dyDescent="0.25">
      <c r="A253" s="161"/>
      <c r="B253" s="494"/>
      <c r="C253" s="495"/>
      <c r="D253" s="164"/>
      <c r="E253" s="14"/>
      <c r="F253" s="373"/>
      <c r="G253" s="16"/>
      <c r="H253" s="55">
        <f t="shared" si="11"/>
        <v>0</v>
      </c>
      <c r="J253" s="347"/>
      <c r="U253" s="177"/>
      <c r="V253" s="177"/>
      <c r="W253" s="177"/>
      <c r="X253" s="177"/>
      <c r="Y253" s="177"/>
      <c r="Z253" s="177"/>
      <c r="AA253" s="177"/>
      <c r="AB253" s="177"/>
    </row>
    <row r="254" spans="1:28" ht="18" x14ac:dyDescent="0.25">
      <c r="A254" s="161"/>
      <c r="B254" s="494"/>
      <c r="C254" s="495"/>
      <c r="D254" s="164"/>
      <c r="E254" s="14"/>
      <c r="F254" s="373"/>
      <c r="G254" s="16"/>
      <c r="H254" s="55">
        <f t="shared" si="11"/>
        <v>0</v>
      </c>
      <c r="J254" s="347"/>
      <c r="U254" s="177"/>
      <c r="V254" s="177"/>
      <c r="W254" s="177"/>
      <c r="X254" s="177"/>
      <c r="Y254" s="177"/>
      <c r="Z254" s="177"/>
      <c r="AA254" s="177"/>
      <c r="AB254" s="177"/>
    </row>
    <row r="255" spans="1:28" ht="18" x14ac:dyDescent="0.25">
      <c r="A255" s="161"/>
      <c r="B255" s="494"/>
      <c r="C255" s="495"/>
      <c r="D255" s="164"/>
      <c r="E255" s="14"/>
      <c r="F255" s="373"/>
      <c r="G255" s="16"/>
      <c r="H255" s="55">
        <f t="shared" si="11"/>
        <v>0</v>
      </c>
      <c r="J255" s="347"/>
      <c r="U255" s="177"/>
      <c r="V255" s="177"/>
      <c r="W255" s="177"/>
      <c r="X255" s="177"/>
      <c r="Y255" s="177"/>
      <c r="Z255" s="177"/>
      <c r="AA255" s="177"/>
      <c r="AB255" s="177"/>
    </row>
    <row r="256" spans="1:28" ht="18" x14ac:dyDescent="0.25">
      <c r="A256" s="161"/>
      <c r="B256" s="494"/>
      <c r="C256" s="495"/>
      <c r="D256" s="164"/>
      <c r="E256" s="14"/>
      <c r="F256" s="373"/>
      <c r="G256" s="7"/>
      <c r="H256" s="55">
        <f t="shared" si="11"/>
        <v>0</v>
      </c>
      <c r="J256" s="347"/>
      <c r="U256" s="177"/>
      <c r="V256" s="177"/>
      <c r="W256" s="177"/>
      <c r="X256" s="177"/>
      <c r="Y256" s="177"/>
      <c r="Z256" s="177"/>
      <c r="AA256" s="177"/>
      <c r="AB256" s="177"/>
    </row>
    <row r="257" spans="1:28" ht="18" x14ac:dyDescent="0.25">
      <c r="A257" s="161"/>
      <c r="B257" s="494"/>
      <c r="C257" s="495"/>
      <c r="D257" s="164"/>
      <c r="E257" s="14"/>
      <c r="F257" s="373"/>
      <c r="G257" s="7"/>
      <c r="H257" s="55">
        <f t="shared" si="11"/>
        <v>0</v>
      </c>
      <c r="J257" s="347"/>
      <c r="U257" s="177"/>
      <c r="V257" s="177"/>
      <c r="W257" s="177"/>
      <c r="X257" s="177"/>
      <c r="Y257" s="177"/>
      <c r="Z257" s="177"/>
      <c r="AA257" s="177"/>
      <c r="AB257" s="177"/>
    </row>
    <row r="258" spans="1:28" ht="18" x14ac:dyDescent="0.25">
      <c r="A258" s="161"/>
      <c r="B258" s="494"/>
      <c r="C258" s="495"/>
      <c r="D258" s="164"/>
      <c r="E258" s="14"/>
      <c r="F258" s="373"/>
      <c r="G258" s="7"/>
      <c r="H258" s="55">
        <f t="shared" si="11"/>
        <v>0</v>
      </c>
      <c r="J258" s="347"/>
      <c r="U258" s="177"/>
      <c r="V258" s="177"/>
      <c r="W258" s="177"/>
      <c r="X258" s="177"/>
      <c r="Y258" s="177"/>
      <c r="Z258" s="177"/>
      <c r="AA258" s="177"/>
      <c r="AB258" s="177"/>
    </row>
    <row r="259" spans="1:28" ht="18" x14ac:dyDescent="0.25">
      <c r="A259" s="161"/>
      <c r="B259" s="494"/>
      <c r="C259" s="495"/>
      <c r="D259" s="164"/>
      <c r="E259" s="14"/>
      <c r="F259" s="373"/>
      <c r="G259" s="7"/>
      <c r="H259" s="55">
        <f t="shared" si="11"/>
        <v>0</v>
      </c>
      <c r="J259" s="347"/>
      <c r="U259" s="177"/>
      <c r="V259" s="177"/>
      <c r="W259" s="177"/>
      <c r="X259" s="177"/>
      <c r="Y259" s="177"/>
      <c r="Z259" s="177"/>
      <c r="AA259" s="177"/>
      <c r="AB259" s="177"/>
    </row>
    <row r="260" spans="1:28" ht="18" x14ac:dyDescent="0.25">
      <c r="A260" s="161"/>
      <c r="B260" s="494"/>
      <c r="C260" s="495"/>
      <c r="D260" s="164"/>
      <c r="E260" s="14"/>
      <c r="F260" s="373"/>
      <c r="G260" s="7"/>
      <c r="H260" s="56">
        <f t="shared" ref="H260:H265" si="12">SUM(F260*G260)</f>
        <v>0</v>
      </c>
      <c r="J260" s="347"/>
      <c r="U260" s="177"/>
      <c r="V260" s="177"/>
      <c r="W260" s="177"/>
      <c r="X260" s="177"/>
      <c r="Y260" s="177"/>
      <c r="Z260" s="177"/>
      <c r="AA260" s="177"/>
      <c r="AB260" s="177"/>
    </row>
    <row r="261" spans="1:28" ht="18" x14ac:dyDescent="0.25">
      <c r="A261" s="161"/>
      <c r="B261" s="494"/>
      <c r="C261" s="495"/>
      <c r="D261" s="164"/>
      <c r="E261" s="14"/>
      <c r="F261" s="373"/>
      <c r="G261" s="7"/>
      <c r="H261" s="55">
        <f t="shared" si="12"/>
        <v>0</v>
      </c>
      <c r="J261" s="347"/>
      <c r="U261" s="177"/>
      <c r="V261" s="177"/>
      <c r="W261" s="177"/>
      <c r="X261" s="177"/>
      <c r="Y261" s="177"/>
      <c r="Z261" s="177"/>
      <c r="AA261" s="177"/>
      <c r="AB261" s="177"/>
    </row>
    <row r="262" spans="1:28" ht="18" x14ac:dyDescent="0.25">
      <c r="A262" s="161"/>
      <c r="B262" s="494"/>
      <c r="C262" s="495"/>
      <c r="D262" s="164"/>
      <c r="E262" s="14"/>
      <c r="F262" s="373"/>
      <c r="G262" s="7"/>
      <c r="H262" s="56">
        <f t="shared" si="12"/>
        <v>0</v>
      </c>
      <c r="J262" s="347"/>
      <c r="U262" s="177"/>
      <c r="V262" s="177"/>
      <c r="W262" s="177"/>
      <c r="X262" s="177"/>
      <c r="Y262" s="177"/>
      <c r="Z262" s="177"/>
      <c r="AA262" s="177"/>
      <c r="AB262" s="177"/>
    </row>
    <row r="263" spans="1:28" ht="18" x14ac:dyDescent="0.25">
      <c r="A263" s="161"/>
      <c r="B263" s="494"/>
      <c r="C263" s="495"/>
      <c r="D263" s="164"/>
      <c r="E263" s="14"/>
      <c r="F263" s="373"/>
      <c r="G263" s="7"/>
      <c r="H263" s="56">
        <f t="shared" si="12"/>
        <v>0</v>
      </c>
      <c r="J263" s="347"/>
      <c r="U263" s="177"/>
      <c r="V263" s="177"/>
      <c r="W263" s="177"/>
      <c r="X263" s="177"/>
      <c r="Y263" s="177"/>
      <c r="Z263" s="177"/>
      <c r="AA263" s="177"/>
      <c r="AB263" s="177"/>
    </row>
    <row r="264" spans="1:28" ht="18" x14ac:dyDescent="0.25">
      <c r="A264" s="161"/>
      <c r="B264" s="494"/>
      <c r="C264" s="495"/>
      <c r="D264" s="164"/>
      <c r="E264" s="14"/>
      <c r="F264" s="373"/>
      <c r="G264" s="7"/>
      <c r="H264" s="56">
        <f t="shared" si="12"/>
        <v>0</v>
      </c>
      <c r="J264" s="347"/>
      <c r="U264" s="177"/>
      <c r="V264" s="177"/>
      <c r="W264" s="177"/>
      <c r="X264" s="177"/>
      <c r="Y264" s="177"/>
      <c r="Z264" s="177"/>
      <c r="AA264" s="177"/>
      <c r="AB264" s="177"/>
    </row>
    <row r="265" spans="1:28" ht="18.75" thickBot="1" x14ac:dyDescent="0.3">
      <c r="A265" s="162"/>
      <c r="B265" s="556"/>
      <c r="C265" s="557"/>
      <c r="D265" s="164"/>
      <c r="E265" s="17"/>
      <c r="F265" s="376"/>
      <c r="G265" s="10"/>
      <c r="H265" s="57">
        <f t="shared" si="12"/>
        <v>0</v>
      </c>
      <c r="J265" s="347"/>
      <c r="U265" s="177"/>
      <c r="V265" s="177"/>
      <c r="W265" s="177"/>
      <c r="X265" s="177"/>
      <c r="Y265" s="177"/>
      <c r="Z265" s="177"/>
      <c r="AA265" s="177"/>
      <c r="AB265" s="177"/>
    </row>
    <row r="266" spans="1:28" ht="21" thickBot="1" x14ac:dyDescent="0.35">
      <c r="A266" s="206" t="s">
        <v>35</v>
      </c>
      <c r="B266" s="529"/>
      <c r="C266" s="530"/>
      <c r="D266" s="530"/>
      <c r="E266" s="530"/>
      <c r="F266" s="530"/>
      <c r="G266" s="530"/>
      <c r="H266" s="531"/>
      <c r="J266" s="347"/>
      <c r="U266" s="177"/>
      <c r="V266" s="177"/>
      <c r="W266" s="177"/>
      <c r="X266" s="177"/>
      <c r="Y266" s="177"/>
      <c r="Z266" s="177"/>
      <c r="AA266" s="177"/>
      <c r="AB266" s="177"/>
    </row>
    <row r="267" spans="1:28" ht="18" x14ac:dyDescent="0.25">
      <c r="A267" s="163"/>
      <c r="B267" s="559"/>
      <c r="C267" s="559"/>
      <c r="D267" s="164"/>
      <c r="E267" s="19"/>
      <c r="F267" s="372"/>
      <c r="G267" s="11"/>
      <c r="H267" s="61">
        <f t="shared" ref="H267:H272" si="13">SUM(F267*G267)</f>
        <v>0</v>
      </c>
      <c r="J267" s="347"/>
      <c r="U267" s="177"/>
      <c r="V267" s="177"/>
      <c r="W267" s="177"/>
      <c r="X267" s="177"/>
      <c r="Y267" s="177"/>
      <c r="Z267" s="177"/>
      <c r="AA267" s="177"/>
      <c r="AB267" s="177"/>
    </row>
    <row r="268" spans="1:28" ht="18" x14ac:dyDescent="0.25">
      <c r="A268" s="163"/>
      <c r="B268" s="491"/>
      <c r="C268" s="491"/>
      <c r="D268" s="161"/>
      <c r="E268" s="14"/>
      <c r="F268" s="373"/>
      <c r="G268" s="7"/>
      <c r="H268" s="61">
        <f t="shared" si="13"/>
        <v>0</v>
      </c>
      <c r="J268" s="347"/>
      <c r="U268" s="177"/>
      <c r="V268" s="177"/>
      <c r="W268" s="177"/>
      <c r="X268" s="177"/>
      <c r="Y268" s="177"/>
      <c r="Z268" s="177"/>
      <c r="AA268" s="177"/>
      <c r="AB268" s="177"/>
    </row>
    <row r="269" spans="1:28" ht="18" x14ac:dyDescent="0.25">
      <c r="A269" s="163"/>
      <c r="B269" s="491"/>
      <c r="C269" s="491"/>
      <c r="D269" s="161"/>
      <c r="E269" s="14"/>
      <c r="F269" s="373"/>
      <c r="G269" s="7"/>
      <c r="H269" s="61">
        <f t="shared" si="13"/>
        <v>0</v>
      </c>
      <c r="J269" s="347"/>
      <c r="U269" s="177"/>
      <c r="V269" s="177"/>
      <c r="W269" s="177"/>
      <c r="X269" s="177"/>
      <c r="Y269" s="177"/>
      <c r="Z269" s="177"/>
      <c r="AA269" s="177"/>
      <c r="AB269" s="177"/>
    </row>
    <row r="270" spans="1:28" ht="18" x14ac:dyDescent="0.25">
      <c r="A270" s="163"/>
      <c r="B270" s="491"/>
      <c r="C270" s="491"/>
      <c r="D270" s="161"/>
      <c r="E270" s="14"/>
      <c r="F270" s="373"/>
      <c r="G270" s="7"/>
      <c r="H270" s="61">
        <f t="shared" si="13"/>
        <v>0</v>
      </c>
      <c r="J270" s="347"/>
      <c r="U270" s="177"/>
      <c r="V270" s="177"/>
      <c r="W270" s="177"/>
      <c r="X270" s="177"/>
      <c r="Y270" s="177"/>
      <c r="Z270" s="177"/>
      <c r="AA270" s="177"/>
      <c r="AB270" s="177"/>
    </row>
    <row r="271" spans="1:28" ht="18" x14ac:dyDescent="0.25">
      <c r="A271" s="163"/>
      <c r="B271" s="491"/>
      <c r="C271" s="491"/>
      <c r="D271" s="161"/>
      <c r="E271" s="14"/>
      <c r="F271" s="373"/>
      <c r="G271" s="7"/>
      <c r="H271" s="61">
        <f t="shared" si="13"/>
        <v>0</v>
      </c>
      <c r="J271" s="347"/>
      <c r="U271" s="177"/>
      <c r="V271" s="177"/>
      <c r="W271" s="177"/>
      <c r="X271" s="177"/>
      <c r="Y271" s="177"/>
      <c r="Z271" s="177"/>
      <c r="AA271" s="177"/>
      <c r="AB271" s="177"/>
    </row>
    <row r="272" spans="1:28" ht="18.75" thickBot="1" x14ac:dyDescent="0.3">
      <c r="A272" s="18"/>
      <c r="B272" s="543"/>
      <c r="C272" s="543"/>
      <c r="D272" s="162"/>
      <c r="E272" s="17"/>
      <c r="F272" s="376"/>
      <c r="G272" s="10"/>
      <c r="H272" s="126">
        <f t="shared" si="13"/>
        <v>0</v>
      </c>
      <c r="J272" s="347"/>
      <c r="U272" s="177"/>
      <c r="V272" s="177"/>
      <c r="W272" s="177"/>
      <c r="X272" s="177"/>
      <c r="Y272" s="177"/>
      <c r="Z272" s="177"/>
      <c r="AA272" s="177"/>
      <c r="AB272" s="177"/>
    </row>
    <row r="273" spans="1:28" ht="21" thickBot="1" x14ac:dyDescent="0.35">
      <c r="A273" s="214" t="s">
        <v>90</v>
      </c>
      <c r="B273" s="529"/>
      <c r="C273" s="530"/>
      <c r="D273" s="289"/>
      <c r="E273" s="290">
        <f>SUM(E243:E265)-SUM(E267:E272)</f>
        <v>0</v>
      </c>
      <c r="F273" s="382">
        <f>SUM(F243:F265)-SUM(F267:F272)</f>
        <v>0</v>
      </c>
      <c r="G273" s="291"/>
      <c r="H273" s="292">
        <f>SUM(H243:H265)-SUM(H267:H272)</f>
        <v>0</v>
      </c>
      <c r="J273" s="347"/>
      <c r="U273" s="177"/>
      <c r="V273" s="177"/>
      <c r="W273" s="177"/>
      <c r="X273" s="177"/>
      <c r="Y273" s="177"/>
      <c r="Z273" s="177"/>
      <c r="AA273" s="177"/>
      <c r="AB273" s="177"/>
    </row>
    <row r="274" spans="1:28" ht="21" thickBot="1" x14ac:dyDescent="0.35">
      <c r="A274" s="409" t="s">
        <v>37</v>
      </c>
      <c r="B274" s="421" t="s">
        <v>10</v>
      </c>
      <c r="C274" s="422"/>
      <c r="D274" s="407" t="s">
        <v>11</v>
      </c>
      <c r="E274" s="418" t="s">
        <v>12</v>
      </c>
      <c r="F274" s="419" t="s">
        <v>13</v>
      </c>
      <c r="G274" s="420" t="s">
        <v>14</v>
      </c>
      <c r="H274" s="418" t="s">
        <v>15</v>
      </c>
      <c r="J274" s="347"/>
      <c r="U274" s="177"/>
      <c r="V274" s="177"/>
      <c r="W274" s="177"/>
      <c r="X274" s="177"/>
      <c r="Y274" s="177"/>
      <c r="Z274" s="177"/>
      <c r="AA274" s="177"/>
      <c r="AB274" s="177"/>
    </row>
    <row r="275" spans="1:28" ht="20.25" x14ac:dyDescent="0.3">
      <c r="A275" s="293"/>
      <c r="B275" s="489"/>
      <c r="C275" s="489"/>
      <c r="D275" s="164"/>
      <c r="E275" s="19"/>
      <c r="F275" s="372"/>
      <c r="G275" s="11"/>
      <c r="H275" s="61">
        <f>SUM(F275*G275)</f>
        <v>0</v>
      </c>
      <c r="J275" s="347"/>
      <c r="U275" s="177"/>
      <c r="V275" s="177"/>
      <c r="W275" s="177"/>
      <c r="X275" s="177"/>
      <c r="Y275" s="177"/>
      <c r="Z275" s="177"/>
      <c r="AA275" s="177"/>
      <c r="AB275" s="177"/>
    </row>
    <row r="276" spans="1:28" ht="18" x14ac:dyDescent="0.25">
      <c r="A276" s="118"/>
      <c r="B276" s="491"/>
      <c r="C276" s="491"/>
      <c r="D276" s="161"/>
      <c r="E276" s="14"/>
      <c r="F276" s="373"/>
      <c r="G276" s="7"/>
      <c r="H276" s="61">
        <f>SUM(F276*G276)</f>
        <v>0</v>
      </c>
      <c r="J276" s="347"/>
      <c r="U276" s="177"/>
      <c r="V276" s="177"/>
      <c r="W276" s="177"/>
      <c r="X276" s="177"/>
      <c r="Y276" s="177"/>
      <c r="Z276" s="177"/>
      <c r="AA276" s="177"/>
      <c r="AB276" s="177"/>
    </row>
    <row r="277" spans="1:28" ht="18" x14ac:dyDescent="0.25">
      <c r="A277" s="118"/>
      <c r="B277" s="491"/>
      <c r="C277" s="491"/>
      <c r="D277" s="161"/>
      <c r="E277" s="14"/>
      <c r="F277" s="373"/>
      <c r="G277" s="7"/>
      <c r="H277" s="61">
        <f>SUM(F277*G277)</f>
        <v>0</v>
      </c>
      <c r="J277" s="347"/>
      <c r="U277" s="177"/>
      <c r="V277" s="177"/>
      <c r="W277" s="177"/>
      <c r="X277" s="177"/>
      <c r="Y277" s="177"/>
      <c r="Z277" s="177"/>
      <c r="AA277" s="177"/>
      <c r="AB277" s="177"/>
    </row>
    <row r="278" spans="1:28" ht="18" x14ac:dyDescent="0.25">
      <c r="A278" s="118"/>
      <c r="B278" s="491"/>
      <c r="C278" s="491"/>
      <c r="D278" s="161"/>
      <c r="E278" s="14"/>
      <c r="F278" s="373"/>
      <c r="G278" s="7"/>
      <c r="H278" s="61">
        <f>SUM(F278*G278)</f>
        <v>0</v>
      </c>
      <c r="J278" s="347"/>
      <c r="U278" s="177"/>
      <c r="V278" s="177"/>
      <c r="W278" s="177"/>
      <c r="X278" s="177"/>
      <c r="Y278" s="177"/>
      <c r="Z278" s="177"/>
      <c r="AA278" s="177"/>
      <c r="AB278" s="177"/>
    </row>
    <row r="279" spans="1:28" ht="18.75" thickBot="1" x14ac:dyDescent="0.3">
      <c r="A279" s="117"/>
      <c r="B279" s="543"/>
      <c r="C279" s="543"/>
      <c r="D279" s="162"/>
      <c r="E279" s="17"/>
      <c r="F279" s="376"/>
      <c r="G279" s="10"/>
      <c r="H279" s="126">
        <f>SUM(F279*G279)</f>
        <v>0</v>
      </c>
      <c r="J279" s="347"/>
      <c r="U279" s="177"/>
      <c r="V279" s="177"/>
      <c r="W279" s="177"/>
      <c r="X279" s="177"/>
      <c r="Y279" s="177"/>
      <c r="Z279" s="177"/>
      <c r="AA279" s="177"/>
      <c r="AB279" s="177"/>
    </row>
    <row r="280" spans="1:28" ht="21" thickBot="1" x14ac:dyDescent="0.35">
      <c r="A280" s="272" t="s">
        <v>38</v>
      </c>
      <c r="B280" s="529"/>
      <c r="C280" s="531"/>
      <c r="D280" s="294"/>
      <c r="E280" s="295">
        <f>SUM(E275:E279)</f>
        <v>0</v>
      </c>
      <c r="F280" s="383">
        <f>SUM(F275:F279)</f>
        <v>0</v>
      </c>
      <c r="G280" s="297"/>
      <c r="H280" s="296">
        <f>SUM(H275:H279)</f>
        <v>0</v>
      </c>
      <c r="J280" s="347"/>
      <c r="U280" s="177"/>
      <c r="V280" s="177"/>
      <c r="W280" s="177"/>
      <c r="X280" s="177"/>
      <c r="Y280" s="177"/>
      <c r="Z280" s="177"/>
      <c r="AA280" s="177"/>
      <c r="AB280" s="177"/>
    </row>
    <row r="281" spans="1:28" ht="24" thickBot="1" x14ac:dyDescent="0.4">
      <c r="A281" s="298" t="s">
        <v>39</v>
      </c>
      <c r="B281" s="560"/>
      <c r="C281" s="561"/>
      <c r="D281" s="299"/>
      <c r="E281" s="295">
        <f>SUM(E280,E273,E241,E217)</f>
        <v>0</v>
      </c>
      <c r="F281" s="383">
        <f>SUM(F280,F273,F241,F217)</f>
        <v>0</v>
      </c>
      <c r="G281" s="300"/>
      <c r="H281" s="296">
        <f>SUM(H280,H273,H241,H217)</f>
        <v>0</v>
      </c>
      <c r="J281" s="347"/>
      <c r="U281" s="177"/>
      <c r="V281" s="177"/>
      <c r="W281" s="177"/>
      <c r="X281" s="177"/>
      <c r="Y281" s="177"/>
      <c r="Z281" s="177"/>
      <c r="AA281" s="177"/>
      <c r="AB281" s="177"/>
    </row>
    <row r="282" spans="1:28" ht="24" thickBot="1" x14ac:dyDescent="0.4">
      <c r="A282" s="535" t="s">
        <v>40</v>
      </c>
      <c r="B282" s="536"/>
      <c r="C282" s="536"/>
      <c r="D282" s="536"/>
      <c r="E282" s="536"/>
      <c r="F282" s="536"/>
      <c r="G282" s="536"/>
      <c r="H282" s="537"/>
      <c r="J282" s="347"/>
      <c r="U282" s="177"/>
      <c r="V282" s="177"/>
      <c r="W282" s="177"/>
      <c r="X282" s="177"/>
      <c r="Y282" s="177"/>
      <c r="Z282" s="177"/>
      <c r="AA282" s="177"/>
      <c r="AB282" s="177"/>
    </row>
    <row r="283" spans="1:28" ht="15.75" customHeight="1" x14ac:dyDescent="0.25">
      <c r="A283" s="440" t="s">
        <v>9</v>
      </c>
      <c r="B283" s="522" t="s">
        <v>10</v>
      </c>
      <c r="C283" s="503"/>
      <c r="D283" s="440" t="s">
        <v>11</v>
      </c>
      <c r="E283" s="520" t="s">
        <v>12</v>
      </c>
      <c r="F283" s="452" t="s">
        <v>13</v>
      </c>
      <c r="G283" s="454" t="s">
        <v>14</v>
      </c>
      <c r="H283" s="520" t="s">
        <v>15</v>
      </c>
      <c r="J283" s="347"/>
      <c r="U283" s="177"/>
      <c r="V283" s="177"/>
      <c r="W283" s="177"/>
      <c r="X283" s="177"/>
      <c r="Y283" s="177"/>
      <c r="Z283" s="177"/>
      <c r="AA283" s="177"/>
      <c r="AB283" s="177"/>
    </row>
    <row r="284" spans="1:28" ht="15" customHeight="1" thickBot="1" x14ac:dyDescent="0.3">
      <c r="A284" s="441"/>
      <c r="B284" s="523"/>
      <c r="C284" s="504"/>
      <c r="D284" s="441"/>
      <c r="E284" s="521"/>
      <c r="F284" s="453"/>
      <c r="G284" s="455"/>
      <c r="H284" s="521"/>
      <c r="J284" s="347"/>
      <c r="U284" s="177"/>
      <c r="V284" s="177"/>
      <c r="W284" s="177"/>
      <c r="X284" s="177"/>
      <c r="Y284" s="177"/>
      <c r="Z284" s="177"/>
      <c r="AA284" s="177"/>
      <c r="AB284" s="177"/>
    </row>
    <row r="285" spans="1:28" ht="15.75" customHeight="1" thickBot="1" x14ac:dyDescent="0.3">
      <c r="A285" s="410" t="s">
        <v>93</v>
      </c>
      <c r="B285" s="421"/>
      <c r="C285" s="555"/>
      <c r="D285" s="555"/>
      <c r="E285" s="555"/>
      <c r="F285" s="555"/>
      <c r="G285" s="555"/>
      <c r="H285" s="422"/>
      <c r="J285" s="347"/>
      <c r="U285" s="177"/>
      <c r="V285" s="177"/>
      <c r="W285" s="177"/>
      <c r="X285" s="177"/>
      <c r="Y285" s="177"/>
      <c r="Z285" s="177"/>
      <c r="AA285" s="177"/>
      <c r="AB285" s="177"/>
    </row>
    <row r="286" spans="1:28" ht="18" x14ac:dyDescent="0.25">
      <c r="A286" s="302"/>
      <c r="B286" s="567"/>
      <c r="C286" s="567"/>
      <c r="D286" s="164"/>
      <c r="E286" s="19"/>
      <c r="F286" s="372"/>
      <c r="G286" s="20"/>
      <c r="H286" s="61">
        <f>SUM(F286*G286)</f>
        <v>0</v>
      </c>
      <c r="J286" s="347"/>
      <c r="U286" s="177"/>
      <c r="V286" s="177"/>
      <c r="W286" s="177"/>
      <c r="X286" s="177"/>
      <c r="Y286" s="177"/>
      <c r="Z286" s="177"/>
      <c r="AA286" s="177"/>
      <c r="AB286" s="177"/>
    </row>
    <row r="287" spans="1:28" ht="18" x14ac:dyDescent="0.25">
      <c r="A287" s="37"/>
      <c r="B287" s="562"/>
      <c r="C287" s="562"/>
      <c r="D287" s="161"/>
      <c r="E287" s="14"/>
      <c r="F287" s="373"/>
      <c r="G287" s="15"/>
      <c r="H287" s="115">
        <f t="shared" ref="H287:H298" si="14">SUM(F287*G287)</f>
        <v>0</v>
      </c>
      <c r="J287" s="347"/>
      <c r="K287" s="177" t="s">
        <v>113</v>
      </c>
      <c r="U287" s="177"/>
      <c r="V287" s="177"/>
      <c r="W287" s="177"/>
      <c r="X287" s="177"/>
      <c r="Y287" s="177"/>
      <c r="Z287" s="177"/>
      <c r="AA287" s="177"/>
      <c r="AB287" s="177"/>
    </row>
    <row r="288" spans="1:28" ht="18" x14ac:dyDescent="0.25">
      <c r="A288" s="37"/>
      <c r="B288" s="562"/>
      <c r="C288" s="562"/>
      <c r="D288" s="161"/>
      <c r="E288" s="14"/>
      <c r="F288" s="373"/>
      <c r="G288" s="15"/>
      <c r="H288" s="115">
        <f t="shared" si="14"/>
        <v>0</v>
      </c>
      <c r="J288" s="347"/>
      <c r="K288" s="177" t="s">
        <v>114</v>
      </c>
      <c r="U288" s="177"/>
      <c r="V288" s="177"/>
      <c r="W288" s="177"/>
      <c r="X288" s="177"/>
      <c r="Y288" s="177"/>
      <c r="Z288" s="177"/>
      <c r="AA288" s="177"/>
      <c r="AB288" s="177"/>
    </row>
    <row r="289" spans="1:28" ht="18" x14ac:dyDescent="0.25">
      <c r="A289" s="37"/>
      <c r="B289" s="562"/>
      <c r="C289" s="562"/>
      <c r="D289" s="161"/>
      <c r="E289" s="14"/>
      <c r="F289" s="373"/>
      <c r="G289" s="15"/>
      <c r="H289" s="115">
        <f t="shared" si="14"/>
        <v>0</v>
      </c>
      <c r="J289" s="347"/>
      <c r="U289" s="177"/>
      <c r="V289" s="177"/>
      <c r="W289" s="177"/>
      <c r="X289" s="177"/>
      <c r="Y289" s="177"/>
      <c r="Z289" s="177"/>
      <c r="AA289" s="177"/>
      <c r="AB289" s="177"/>
    </row>
    <row r="290" spans="1:28" ht="18" x14ac:dyDescent="0.25">
      <c r="A290" s="37"/>
      <c r="B290" s="562"/>
      <c r="C290" s="562"/>
      <c r="D290" s="161"/>
      <c r="E290" s="14"/>
      <c r="F290" s="373"/>
      <c r="G290" s="15"/>
      <c r="H290" s="115">
        <f t="shared" si="14"/>
        <v>0</v>
      </c>
      <c r="J290" s="347"/>
      <c r="U290" s="177"/>
      <c r="V290" s="177"/>
      <c r="W290" s="177"/>
      <c r="X290" s="177"/>
      <c r="Y290" s="177"/>
      <c r="Z290" s="177"/>
      <c r="AA290" s="177"/>
      <c r="AB290" s="177"/>
    </row>
    <row r="291" spans="1:28" ht="18" x14ac:dyDescent="0.25">
      <c r="A291" s="37"/>
      <c r="B291" s="562"/>
      <c r="C291" s="562"/>
      <c r="D291" s="161"/>
      <c r="E291" s="14"/>
      <c r="F291" s="373"/>
      <c r="G291" s="15"/>
      <c r="H291" s="115">
        <f t="shared" si="14"/>
        <v>0</v>
      </c>
      <c r="J291" s="347"/>
      <c r="K291" s="177" t="s">
        <v>115</v>
      </c>
      <c r="U291" s="177"/>
      <c r="V291" s="177"/>
      <c r="W291" s="177"/>
      <c r="X291" s="177"/>
      <c r="Y291" s="177"/>
      <c r="Z291" s="177"/>
      <c r="AA291" s="177"/>
      <c r="AB291" s="177"/>
    </row>
    <row r="292" spans="1:28" ht="18" x14ac:dyDescent="0.25">
      <c r="A292" s="37"/>
      <c r="B292" s="562"/>
      <c r="C292" s="562"/>
      <c r="D292" s="161"/>
      <c r="E292" s="14"/>
      <c r="F292" s="373"/>
      <c r="G292" s="15"/>
      <c r="H292" s="115">
        <f t="shared" si="14"/>
        <v>0</v>
      </c>
      <c r="J292" s="347"/>
      <c r="K292" s="177" t="s">
        <v>116</v>
      </c>
      <c r="U292" s="177"/>
      <c r="V292" s="177"/>
      <c r="W292" s="177"/>
      <c r="X292" s="177"/>
      <c r="Y292" s="177"/>
      <c r="Z292" s="177"/>
      <c r="AA292" s="177"/>
      <c r="AB292" s="177"/>
    </row>
    <row r="293" spans="1:28" ht="18" x14ac:dyDescent="0.25">
      <c r="A293" s="37"/>
      <c r="B293" s="562"/>
      <c r="C293" s="562"/>
      <c r="D293" s="161"/>
      <c r="E293" s="14"/>
      <c r="F293" s="373"/>
      <c r="G293" s="15"/>
      <c r="H293" s="115">
        <f t="shared" si="14"/>
        <v>0</v>
      </c>
      <c r="J293" s="347"/>
      <c r="U293" s="177"/>
      <c r="V293" s="177"/>
      <c r="W293" s="177"/>
      <c r="X293" s="177"/>
      <c r="Y293" s="177"/>
      <c r="Z293" s="177"/>
      <c r="AA293" s="177"/>
      <c r="AB293" s="177"/>
    </row>
    <row r="294" spans="1:28" ht="18" x14ac:dyDescent="0.25">
      <c r="A294" s="37"/>
      <c r="B294" s="562"/>
      <c r="C294" s="562"/>
      <c r="D294" s="161"/>
      <c r="E294" s="14"/>
      <c r="F294" s="373"/>
      <c r="G294" s="15"/>
      <c r="H294" s="115">
        <f t="shared" si="14"/>
        <v>0</v>
      </c>
      <c r="J294" s="347"/>
      <c r="U294" s="177"/>
      <c r="V294" s="177"/>
      <c r="W294" s="177"/>
      <c r="X294" s="177"/>
      <c r="Y294" s="177"/>
      <c r="Z294" s="177"/>
      <c r="AA294" s="177"/>
      <c r="AB294" s="177"/>
    </row>
    <row r="295" spans="1:28" ht="18" x14ac:dyDescent="0.25">
      <c r="A295" s="37"/>
      <c r="B295" s="562"/>
      <c r="C295" s="562"/>
      <c r="D295" s="161"/>
      <c r="E295" s="14"/>
      <c r="F295" s="373"/>
      <c r="G295" s="15"/>
      <c r="H295" s="115">
        <f t="shared" si="14"/>
        <v>0</v>
      </c>
      <c r="J295" s="347"/>
      <c r="U295" s="177"/>
      <c r="V295" s="177"/>
      <c r="W295" s="177"/>
      <c r="X295" s="177"/>
      <c r="Y295" s="177"/>
      <c r="Z295" s="177"/>
      <c r="AA295" s="177"/>
      <c r="AB295" s="177"/>
    </row>
    <row r="296" spans="1:28" ht="18" x14ac:dyDescent="0.25">
      <c r="A296" s="37"/>
      <c r="B296" s="562"/>
      <c r="C296" s="562"/>
      <c r="D296" s="161"/>
      <c r="E296" s="14"/>
      <c r="F296" s="373"/>
      <c r="G296" s="15"/>
      <c r="H296" s="115">
        <f t="shared" si="14"/>
        <v>0</v>
      </c>
      <c r="J296" s="347"/>
      <c r="U296" s="177"/>
      <c r="V296" s="177"/>
      <c r="W296" s="177"/>
      <c r="X296" s="177"/>
      <c r="Y296" s="177"/>
      <c r="Z296" s="177"/>
      <c r="AA296" s="177"/>
      <c r="AB296" s="177"/>
    </row>
    <row r="297" spans="1:28" ht="18" x14ac:dyDescent="0.25">
      <c r="A297" s="116"/>
      <c r="B297" s="562"/>
      <c r="C297" s="562"/>
      <c r="D297" s="161"/>
      <c r="E297" s="14"/>
      <c r="F297" s="373"/>
      <c r="G297" s="15"/>
      <c r="H297" s="115">
        <f t="shared" si="14"/>
        <v>0</v>
      </c>
      <c r="J297" s="347"/>
      <c r="U297" s="177"/>
      <c r="V297" s="177"/>
      <c r="W297" s="177"/>
      <c r="X297" s="177"/>
      <c r="Y297" s="177"/>
      <c r="Z297" s="177"/>
      <c r="AA297" s="177"/>
      <c r="AB297" s="177"/>
    </row>
    <row r="298" spans="1:28" ht="18.75" thickBot="1" x14ac:dyDescent="0.3">
      <c r="A298" s="38"/>
      <c r="B298" s="563"/>
      <c r="C298" s="563"/>
      <c r="D298" s="162"/>
      <c r="E298" s="17"/>
      <c r="F298" s="376"/>
      <c r="G298" s="21"/>
      <c r="H298" s="137">
        <f t="shared" si="14"/>
        <v>0</v>
      </c>
      <c r="J298" s="347"/>
      <c r="U298" s="177"/>
      <c r="V298" s="177"/>
      <c r="W298" s="177"/>
      <c r="X298" s="177"/>
      <c r="Y298" s="177"/>
      <c r="Z298" s="177"/>
      <c r="AA298" s="177"/>
      <c r="AB298" s="177"/>
    </row>
    <row r="299" spans="1:28" ht="21" thickBot="1" x14ac:dyDescent="0.3">
      <c r="A299" s="303" t="s">
        <v>94</v>
      </c>
      <c r="B299" s="427"/>
      <c r="C299" s="474"/>
      <c r="D299" s="474"/>
      <c r="E299" s="474"/>
      <c r="F299" s="474"/>
      <c r="G299" s="474"/>
      <c r="H299" s="564"/>
      <c r="J299" s="347"/>
      <c r="U299" s="177"/>
      <c r="V299" s="177"/>
      <c r="W299" s="177"/>
      <c r="X299" s="177"/>
      <c r="Y299" s="177"/>
      <c r="Z299" s="177"/>
      <c r="AA299" s="177"/>
      <c r="AB299" s="177"/>
    </row>
    <row r="300" spans="1:28" ht="18" x14ac:dyDescent="0.25">
      <c r="A300" s="160"/>
      <c r="B300" s="565"/>
      <c r="C300" s="566"/>
      <c r="D300" s="164"/>
      <c r="E300" s="19"/>
      <c r="F300" s="372"/>
      <c r="G300" s="29"/>
      <c r="H300" s="58">
        <f t="shared" ref="H300:H303" si="15">SUM(F300*G300)</f>
        <v>0</v>
      </c>
      <c r="J300" s="347"/>
      <c r="U300" s="177"/>
      <c r="V300" s="177"/>
      <c r="W300" s="177"/>
      <c r="X300" s="177"/>
      <c r="Y300" s="177"/>
      <c r="Z300" s="177"/>
      <c r="AA300" s="177"/>
      <c r="AB300" s="177"/>
    </row>
    <row r="301" spans="1:28" ht="18" x14ac:dyDescent="0.25">
      <c r="A301" s="157"/>
      <c r="B301" s="425"/>
      <c r="C301" s="426"/>
      <c r="D301" s="164"/>
      <c r="E301" s="14"/>
      <c r="F301" s="373"/>
      <c r="G301" s="30"/>
      <c r="H301" s="59">
        <f t="shared" si="15"/>
        <v>0</v>
      </c>
      <c r="J301" s="347"/>
      <c r="U301" s="177"/>
      <c r="V301" s="177"/>
      <c r="W301" s="177"/>
      <c r="X301" s="177"/>
      <c r="Y301" s="177"/>
      <c r="Z301" s="177"/>
      <c r="AA301" s="177"/>
      <c r="AB301" s="177"/>
    </row>
    <row r="302" spans="1:28" ht="18" x14ac:dyDescent="0.25">
      <c r="A302" s="157"/>
      <c r="B302" s="425"/>
      <c r="C302" s="426"/>
      <c r="D302" s="164"/>
      <c r="E302" s="14"/>
      <c r="F302" s="373"/>
      <c r="G302" s="30"/>
      <c r="H302" s="59">
        <f t="shared" si="15"/>
        <v>0</v>
      </c>
      <c r="J302" s="347"/>
      <c r="U302" s="177"/>
      <c r="V302" s="177"/>
      <c r="W302" s="177"/>
      <c r="X302" s="177"/>
      <c r="Y302" s="177"/>
      <c r="Z302" s="177"/>
      <c r="AA302" s="177"/>
      <c r="AB302" s="177"/>
    </row>
    <row r="303" spans="1:28" ht="18.75" thickBot="1" x14ac:dyDescent="0.3">
      <c r="A303" s="158"/>
      <c r="B303" s="425"/>
      <c r="C303" s="426"/>
      <c r="D303" s="164"/>
      <c r="E303" s="17"/>
      <c r="F303" s="376"/>
      <c r="G303" s="31"/>
      <c r="H303" s="60">
        <f t="shared" si="15"/>
        <v>0</v>
      </c>
      <c r="J303" s="347"/>
      <c r="U303" s="177"/>
      <c r="V303" s="177"/>
      <c r="W303" s="177"/>
      <c r="X303" s="177"/>
      <c r="Y303" s="177"/>
      <c r="Z303" s="177"/>
      <c r="AA303" s="177"/>
      <c r="AB303" s="177"/>
    </row>
    <row r="304" spans="1:28" ht="21" thickBot="1" x14ac:dyDescent="0.3">
      <c r="A304" s="303" t="s">
        <v>100</v>
      </c>
      <c r="B304" s="427"/>
      <c r="C304" s="428"/>
      <c r="D304" s="304"/>
      <c r="E304" s="295">
        <f>SUM(E286:E298)-SUM(E300:E303)</f>
        <v>0</v>
      </c>
      <c r="F304" s="383">
        <f>SUM(F286:F298)-SUM(F300:F303)</f>
        <v>0</v>
      </c>
      <c r="G304" s="305"/>
      <c r="H304" s="296">
        <f>SUM(H286:H298)-SUM(H300:H303)</f>
        <v>0</v>
      </c>
      <c r="J304" s="347"/>
      <c r="U304" s="177"/>
      <c r="V304" s="177"/>
      <c r="W304" s="177"/>
      <c r="X304" s="177"/>
      <c r="Y304" s="177"/>
      <c r="Z304" s="177"/>
      <c r="AA304" s="177"/>
      <c r="AB304" s="177"/>
    </row>
    <row r="305" spans="1:28" ht="21" thickBot="1" x14ac:dyDescent="0.3">
      <c r="A305" s="411" t="s">
        <v>101</v>
      </c>
      <c r="B305" s="421" t="s">
        <v>10</v>
      </c>
      <c r="C305" s="422"/>
      <c r="D305" s="407" t="s">
        <v>11</v>
      </c>
      <c r="E305" s="418" t="s">
        <v>12</v>
      </c>
      <c r="F305" s="419" t="s">
        <v>13</v>
      </c>
      <c r="G305" s="420" t="s">
        <v>14</v>
      </c>
      <c r="H305" s="418" t="s">
        <v>15</v>
      </c>
      <c r="J305" s="347"/>
      <c r="U305" s="177"/>
      <c r="V305" s="177"/>
      <c r="W305" s="177"/>
      <c r="X305" s="177"/>
      <c r="Y305" s="177"/>
      <c r="Z305" s="177"/>
      <c r="AA305" s="177"/>
      <c r="AB305" s="177"/>
    </row>
    <row r="306" spans="1:28" ht="20.25" x14ac:dyDescent="0.25">
      <c r="A306" s="306"/>
      <c r="B306" s="574"/>
      <c r="C306" s="575"/>
      <c r="D306" s="164"/>
      <c r="E306" s="307"/>
      <c r="F306" s="384"/>
      <c r="G306" s="269"/>
      <c r="H306" s="55">
        <f>SUM(F306*G306)</f>
        <v>0</v>
      </c>
      <c r="J306" s="347"/>
      <c r="U306" s="177"/>
      <c r="V306" s="177"/>
      <c r="W306" s="177"/>
      <c r="X306" s="177"/>
      <c r="Y306" s="177"/>
      <c r="Z306" s="177"/>
      <c r="AA306" s="177"/>
      <c r="AB306" s="177"/>
    </row>
    <row r="307" spans="1:28" ht="20.25" x14ac:dyDescent="0.25">
      <c r="A307" s="306"/>
      <c r="B307" s="576"/>
      <c r="C307" s="577"/>
      <c r="D307" s="164"/>
      <c r="E307" s="307"/>
      <c r="F307" s="384"/>
      <c r="G307" s="269"/>
      <c r="H307" s="55">
        <f t="shared" ref="H307:H312" si="16">SUM(F307*G307)</f>
        <v>0</v>
      </c>
      <c r="J307" s="347"/>
      <c r="U307" s="177"/>
      <c r="V307" s="177"/>
      <c r="W307" s="177"/>
      <c r="X307" s="177"/>
      <c r="Y307" s="177"/>
      <c r="Z307" s="177"/>
      <c r="AA307" s="177"/>
      <c r="AB307" s="177"/>
    </row>
    <row r="308" spans="1:28" ht="20.25" x14ac:dyDescent="0.25">
      <c r="A308" s="306"/>
      <c r="B308" s="576"/>
      <c r="C308" s="577"/>
      <c r="D308" s="164"/>
      <c r="E308" s="307"/>
      <c r="F308" s="384"/>
      <c r="G308" s="269"/>
      <c r="H308" s="55">
        <f t="shared" si="16"/>
        <v>0</v>
      </c>
      <c r="J308" s="347"/>
      <c r="U308" s="177"/>
      <c r="V308" s="177"/>
      <c r="W308" s="177"/>
      <c r="X308" s="177"/>
      <c r="Y308" s="177"/>
      <c r="Z308" s="177"/>
      <c r="AA308" s="177"/>
      <c r="AB308" s="177"/>
    </row>
    <row r="309" spans="1:28" ht="20.25" x14ac:dyDescent="0.25">
      <c r="A309" s="306"/>
      <c r="B309" s="576"/>
      <c r="C309" s="577"/>
      <c r="D309" s="164"/>
      <c r="E309" s="307"/>
      <c r="F309" s="384"/>
      <c r="G309" s="269"/>
      <c r="H309" s="55">
        <f t="shared" si="16"/>
        <v>0</v>
      </c>
      <c r="J309" s="347"/>
      <c r="U309" s="177"/>
      <c r="V309" s="177"/>
      <c r="W309" s="177"/>
      <c r="X309" s="177"/>
      <c r="Y309" s="177"/>
      <c r="Z309" s="177"/>
      <c r="AA309" s="177"/>
      <c r="AB309" s="177"/>
    </row>
    <row r="310" spans="1:28" ht="20.25" x14ac:dyDescent="0.25">
      <c r="A310" s="306"/>
      <c r="B310" s="576"/>
      <c r="C310" s="577"/>
      <c r="D310" s="164"/>
      <c r="E310" s="307"/>
      <c r="F310" s="384"/>
      <c r="G310" s="269"/>
      <c r="H310" s="55">
        <f t="shared" si="16"/>
        <v>0</v>
      </c>
      <c r="J310" s="347"/>
      <c r="U310" s="177"/>
      <c r="V310" s="177"/>
      <c r="W310" s="177"/>
      <c r="X310" s="177"/>
      <c r="Y310" s="177"/>
      <c r="Z310" s="177"/>
      <c r="AA310" s="177"/>
      <c r="AB310" s="177"/>
    </row>
    <row r="311" spans="1:28" ht="20.25" x14ac:dyDescent="0.25">
      <c r="A311" s="306"/>
      <c r="B311" s="576"/>
      <c r="C311" s="577"/>
      <c r="D311" s="164"/>
      <c r="E311" s="308"/>
      <c r="F311" s="385"/>
      <c r="G311" s="309"/>
      <c r="H311" s="55">
        <f t="shared" si="16"/>
        <v>0</v>
      </c>
      <c r="J311" s="347"/>
      <c r="U311" s="177"/>
      <c r="V311" s="177"/>
      <c r="W311" s="177"/>
      <c r="X311" s="177"/>
      <c r="Y311" s="177"/>
      <c r="Z311" s="177"/>
      <c r="AA311" s="177"/>
      <c r="AB311" s="177"/>
    </row>
    <row r="312" spans="1:28" ht="21" thickBot="1" x14ac:dyDescent="0.3">
      <c r="A312" s="310"/>
      <c r="B312" s="578"/>
      <c r="C312" s="579"/>
      <c r="D312" s="164"/>
      <c r="E312" s="311"/>
      <c r="F312" s="386"/>
      <c r="G312" s="312"/>
      <c r="H312" s="313">
        <f t="shared" si="16"/>
        <v>0</v>
      </c>
      <c r="J312" s="347"/>
      <c r="U312" s="177"/>
      <c r="V312" s="177"/>
      <c r="W312" s="177"/>
      <c r="X312" s="177"/>
      <c r="Y312" s="177"/>
      <c r="Z312" s="177"/>
      <c r="AA312" s="177"/>
      <c r="AB312" s="177"/>
    </row>
    <row r="313" spans="1:28" ht="18.75" thickBot="1" x14ac:dyDescent="0.3">
      <c r="A313" s="314" t="s">
        <v>107</v>
      </c>
      <c r="B313" s="471"/>
      <c r="C313" s="472"/>
      <c r="D313" s="472"/>
      <c r="E313" s="472"/>
      <c r="F313" s="472"/>
      <c r="G313" s="472"/>
      <c r="H313" s="473"/>
      <c r="J313" s="347"/>
      <c r="U313" s="177"/>
      <c r="V313" s="177"/>
      <c r="W313" s="177"/>
      <c r="X313" s="177"/>
      <c r="Y313" s="177"/>
      <c r="Z313" s="177"/>
      <c r="AA313" s="177"/>
      <c r="AB313" s="177"/>
    </row>
    <row r="314" spans="1:28" ht="20.25" x14ac:dyDescent="0.25">
      <c r="A314" s="315"/>
      <c r="B314" s="574"/>
      <c r="C314" s="575"/>
      <c r="D314" s="164"/>
      <c r="E314" s="19"/>
      <c r="F314" s="372"/>
      <c r="G314" s="20"/>
      <c r="H314" s="55">
        <f>SUM(F314*G314)</f>
        <v>0</v>
      </c>
      <c r="J314" s="347"/>
      <c r="U314" s="177"/>
      <c r="V314" s="177"/>
      <c r="W314" s="177"/>
      <c r="X314" s="177"/>
      <c r="Y314" s="177"/>
      <c r="Z314" s="177"/>
      <c r="AA314" s="177"/>
      <c r="AB314" s="177"/>
    </row>
    <row r="315" spans="1:28" ht="20.25" x14ac:dyDescent="0.25">
      <c r="A315" s="316"/>
      <c r="B315" s="576"/>
      <c r="C315" s="577"/>
      <c r="D315" s="164"/>
      <c r="E315" s="14"/>
      <c r="F315" s="373"/>
      <c r="G315" s="15"/>
      <c r="H315" s="56">
        <f t="shared" ref="H315:H317" si="17">SUM(F315*G315)</f>
        <v>0</v>
      </c>
      <c r="J315" s="347"/>
      <c r="U315" s="177"/>
      <c r="V315" s="177"/>
      <c r="W315" s="177"/>
      <c r="X315" s="177"/>
      <c r="Y315" s="177"/>
      <c r="Z315" s="177"/>
      <c r="AA315" s="177"/>
      <c r="AB315" s="177"/>
    </row>
    <row r="316" spans="1:28" ht="20.25" x14ac:dyDescent="0.25">
      <c r="A316" s="316"/>
      <c r="B316" s="576"/>
      <c r="C316" s="577"/>
      <c r="D316" s="164"/>
      <c r="E316" s="14"/>
      <c r="F316" s="373"/>
      <c r="G316" s="15"/>
      <c r="H316" s="56">
        <f t="shared" si="17"/>
        <v>0</v>
      </c>
      <c r="J316" s="347"/>
      <c r="U316" s="177"/>
      <c r="V316" s="177"/>
      <c r="W316" s="177"/>
      <c r="X316" s="177"/>
      <c r="Y316" s="177"/>
      <c r="Z316" s="177"/>
      <c r="AA316" s="177"/>
      <c r="AB316" s="177"/>
    </row>
    <row r="317" spans="1:28" ht="20.25" x14ac:dyDescent="0.25">
      <c r="A317" s="316"/>
      <c r="B317" s="576"/>
      <c r="C317" s="577"/>
      <c r="D317" s="164"/>
      <c r="E317" s="14"/>
      <c r="F317" s="373"/>
      <c r="G317" s="15"/>
      <c r="H317" s="56">
        <f t="shared" si="17"/>
        <v>0</v>
      </c>
      <c r="J317" s="347"/>
      <c r="U317" s="177"/>
      <c r="V317" s="177"/>
      <c r="W317" s="177"/>
      <c r="X317" s="177"/>
      <c r="Y317" s="177"/>
      <c r="Z317" s="177"/>
      <c r="AA317" s="177"/>
      <c r="AB317" s="177"/>
    </row>
    <row r="318" spans="1:28" ht="21" thickBot="1" x14ac:dyDescent="0.3">
      <c r="A318" s="317" t="s">
        <v>108</v>
      </c>
      <c r="B318" s="580"/>
      <c r="C318" s="581"/>
      <c r="D318" s="158"/>
      <c r="E318" s="318">
        <f>SUM(E306:E312)-SUM(E314:E317)</f>
        <v>0</v>
      </c>
      <c r="F318" s="387">
        <f>SUM(F306:F312)-SUM(F314:F317)</f>
        <v>0</v>
      </c>
      <c r="G318" s="21"/>
      <c r="H318" s="319">
        <f>SUM(H306:H312)-SUM(H314:H317)</f>
        <v>0</v>
      </c>
      <c r="J318" s="347"/>
      <c r="U318" s="177"/>
      <c r="V318" s="177"/>
      <c r="W318" s="177"/>
      <c r="X318" s="177"/>
      <c r="Y318" s="177"/>
      <c r="Z318" s="177"/>
      <c r="AA318" s="177"/>
      <c r="AB318" s="177"/>
    </row>
    <row r="319" spans="1:28" ht="21" thickBot="1" x14ac:dyDescent="0.3">
      <c r="A319" s="412" t="s">
        <v>42</v>
      </c>
      <c r="B319" s="421" t="s">
        <v>10</v>
      </c>
      <c r="C319" s="422"/>
      <c r="D319" s="407" t="s">
        <v>11</v>
      </c>
      <c r="E319" s="418" t="s">
        <v>12</v>
      </c>
      <c r="F319" s="419" t="s">
        <v>13</v>
      </c>
      <c r="G319" s="420" t="s">
        <v>14</v>
      </c>
      <c r="H319" s="418" t="s">
        <v>15</v>
      </c>
      <c r="J319" s="347"/>
      <c r="U319" s="177"/>
      <c r="V319" s="177"/>
      <c r="W319" s="177"/>
      <c r="X319" s="177"/>
      <c r="Y319" s="177"/>
      <c r="Z319" s="177"/>
      <c r="AA319" s="177"/>
      <c r="AB319" s="177"/>
    </row>
    <row r="320" spans="1:28" ht="20.25" x14ac:dyDescent="0.25">
      <c r="A320" s="37"/>
      <c r="B320" s="482"/>
      <c r="C320" s="482"/>
      <c r="D320" s="164"/>
      <c r="E320" s="19"/>
      <c r="F320" s="372"/>
      <c r="G320" s="20"/>
      <c r="H320" s="134">
        <f>SUM(F320*G320)</f>
        <v>0</v>
      </c>
      <c r="J320" s="347"/>
      <c r="U320" s="177"/>
      <c r="V320" s="177"/>
      <c r="W320" s="177"/>
      <c r="X320" s="177"/>
      <c r="Y320" s="177"/>
      <c r="Z320" s="177"/>
      <c r="AA320" s="177"/>
      <c r="AB320" s="177"/>
    </row>
    <row r="321" spans="1:28" ht="20.25" x14ac:dyDescent="0.25">
      <c r="A321" s="320"/>
      <c r="B321" s="483"/>
      <c r="C321" s="483"/>
      <c r="D321" s="161"/>
      <c r="E321" s="14"/>
      <c r="F321" s="373"/>
      <c r="G321" s="15"/>
      <c r="H321" s="135">
        <f t="shared" ref="H321:H339" si="18">SUM(F321*G321)</f>
        <v>0</v>
      </c>
      <c r="J321" s="347"/>
      <c r="U321" s="177"/>
      <c r="V321" s="177"/>
      <c r="W321" s="177"/>
      <c r="X321" s="177"/>
      <c r="Y321" s="177"/>
      <c r="Z321" s="177"/>
      <c r="AA321" s="177"/>
      <c r="AB321" s="177"/>
    </row>
    <row r="322" spans="1:28" ht="20.25" x14ac:dyDescent="0.25">
      <c r="A322" s="321"/>
      <c r="B322" s="483"/>
      <c r="C322" s="483"/>
      <c r="D322" s="161"/>
      <c r="E322" s="14"/>
      <c r="F322" s="373"/>
      <c r="G322" s="15"/>
      <c r="H322" s="135">
        <f t="shared" si="18"/>
        <v>0</v>
      </c>
      <c r="J322" s="347"/>
      <c r="U322" s="177"/>
      <c r="V322" s="177"/>
      <c r="W322" s="177"/>
      <c r="X322" s="177"/>
      <c r="Y322" s="177"/>
      <c r="Z322" s="177"/>
      <c r="AA322" s="177"/>
      <c r="AB322" s="177"/>
    </row>
    <row r="323" spans="1:28" ht="20.25" x14ac:dyDescent="0.25">
      <c r="A323" s="322"/>
      <c r="B323" s="483"/>
      <c r="C323" s="483"/>
      <c r="D323" s="161"/>
      <c r="E323" s="14"/>
      <c r="F323" s="373"/>
      <c r="G323" s="15"/>
      <c r="H323" s="135">
        <f t="shared" si="18"/>
        <v>0</v>
      </c>
      <c r="J323" s="347"/>
      <c r="U323" s="177"/>
      <c r="V323" s="177"/>
      <c r="W323" s="177"/>
      <c r="X323" s="177"/>
      <c r="Y323" s="177"/>
      <c r="Z323" s="177"/>
      <c r="AA323" s="177"/>
      <c r="AB323" s="177"/>
    </row>
    <row r="324" spans="1:28" ht="20.25" x14ac:dyDescent="0.25">
      <c r="A324" s="138"/>
      <c r="B324" s="483"/>
      <c r="C324" s="483"/>
      <c r="D324" s="161"/>
      <c r="E324" s="14"/>
      <c r="F324" s="373"/>
      <c r="G324" s="15"/>
      <c r="H324" s="135">
        <f t="shared" si="18"/>
        <v>0</v>
      </c>
      <c r="J324" s="347"/>
      <c r="U324" s="177"/>
      <c r="V324" s="177"/>
      <c r="W324" s="177"/>
      <c r="X324" s="177"/>
      <c r="Y324" s="177"/>
      <c r="Z324" s="177"/>
      <c r="AA324" s="177"/>
      <c r="AB324" s="177"/>
    </row>
    <row r="325" spans="1:28" ht="20.25" x14ac:dyDescent="0.25">
      <c r="A325" s="138"/>
      <c r="B325" s="483"/>
      <c r="C325" s="483"/>
      <c r="D325" s="161"/>
      <c r="E325" s="14"/>
      <c r="F325" s="373"/>
      <c r="G325" s="15"/>
      <c r="H325" s="135">
        <f t="shared" si="18"/>
        <v>0</v>
      </c>
      <c r="J325" s="347"/>
      <c r="U325" s="177"/>
      <c r="V325" s="177"/>
      <c r="W325" s="177"/>
      <c r="X325" s="177"/>
      <c r="Y325" s="177"/>
      <c r="Z325" s="177"/>
      <c r="AA325" s="177"/>
      <c r="AB325" s="177"/>
    </row>
    <row r="326" spans="1:28" ht="20.25" x14ac:dyDescent="0.25">
      <c r="A326" s="138"/>
      <c r="B326" s="483"/>
      <c r="C326" s="483"/>
      <c r="D326" s="161"/>
      <c r="E326" s="14"/>
      <c r="F326" s="373"/>
      <c r="G326" s="15"/>
      <c r="H326" s="135">
        <f t="shared" si="18"/>
        <v>0</v>
      </c>
      <c r="J326" s="347"/>
      <c r="U326" s="177"/>
      <c r="V326" s="177"/>
      <c r="W326" s="177"/>
      <c r="X326" s="177"/>
      <c r="Y326" s="177"/>
      <c r="Z326" s="177"/>
      <c r="AA326" s="177"/>
      <c r="AB326" s="177"/>
    </row>
    <row r="327" spans="1:28" ht="20.25" x14ac:dyDescent="0.25">
      <c r="A327" s="138"/>
      <c r="B327" s="483"/>
      <c r="C327" s="483"/>
      <c r="D327" s="161"/>
      <c r="E327" s="14"/>
      <c r="F327" s="373"/>
      <c r="G327" s="15"/>
      <c r="H327" s="135">
        <f t="shared" si="18"/>
        <v>0</v>
      </c>
      <c r="J327" s="347"/>
      <c r="U327" s="177"/>
      <c r="V327" s="177"/>
      <c r="W327" s="177"/>
      <c r="X327" s="177"/>
      <c r="Y327" s="177"/>
      <c r="Z327" s="177"/>
      <c r="AA327" s="177"/>
      <c r="AB327" s="177"/>
    </row>
    <row r="328" spans="1:28" ht="20.25" x14ac:dyDescent="0.25">
      <c r="A328" s="138"/>
      <c r="B328" s="483"/>
      <c r="C328" s="483"/>
      <c r="D328" s="161"/>
      <c r="E328" s="14"/>
      <c r="F328" s="373"/>
      <c r="G328" s="15"/>
      <c r="H328" s="135">
        <f t="shared" si="18"/>
        <v>0</v>
      </c>
      <c r="J328" s="347"/>
      <c r="U328" s="177"/>
      <c r="V328" s="177"/>
      <c r="W328" s="177"/>
      <c r="X328" s="177"/>
      <c r="Y328" s="177"/>
      <c r="Z328" s="177"/>
      <c r="AA328" s="177"/>
      <c r="AB328" s="177"/>
    </row>
    <row r="329" spans="1:28" ht="20.25" x14ac:dyDescent="0.25">
      <c r="A329" s="138"/>
      <c r="B329" s="483"/>
      <c r="C329" s="483"/>
      <c r="D329" s="161"/>
      <c r="E329" s="14"/>
      <c r="F329" s="373"/>
      <c r="G329" s="15"/>
      <c r="H329" s="135">
        <f t="shared" si="18"/>
        <v>0</v>
      </c>
      <c r="J329" s="347"/>
      <c r="U329" s="177"/>
      <c r="V329" s="177"/>
      <c r="W329" s="177"/>
      <c r="X329" s="177"/>
      <c r="Y329" s="177"/>
      <c r="Z329" s="177"/>
      <c r="AA329" s="177"/>
      <c r="AB329" s="177"/>
    </row>
    <row r="330" spans="1:28" ht="20.25" x14ac:dyDescent="0.25">
      <c r="A330" s="138"/>
      <c r="B330" s="483"/>
      <c r="C330" s="483"/>
      <c r="D330" s="161"/>
      <c r="E330" s="14"/>
      <c r="F330" s="373"/>
      <c r="G330" s="15"/>
      <c r="H330" s="135">
        <f t="shared" si="18"/>
        <v>0</v>
      </c>
      <c r="J330" s="347"/>
      <c r="U330" s="177"/>
      <c r="V330" s="177"/>
      <c r="W330" s="177"/>
      <c r="X330" s="177"/>
      <c r="Y330" s="177"/>
      <c r="Z330" s="177"/>
      <c r="AA330" s="177"/>
      <c r="AB330" s="177"/>
    </row>
    <row r="331" spans="1:28" ht="20.25" x14ac:dyDescent="0.25">
      <c r="A331" s="138"/>
      <c r="B331" s="483"/>
      <c r="C331" s="483"/>
      <c r="D331" s="161"/>
      <c r="E331" s="14"/>
      <c r="F331" s="373"/>
      <c r="G331" s="15"/>
      <c r="H331" s="135">
        <f t="shared" si="18"/>
        <v>0</v>
      </c>
      <c r="J331" s="347"/>
      <c r="U331" s="177"/>
      <c r="V331" s="177"/>
      <c r="W331" s="177"/>
      <c r="X331" s="177"/>
      <c r="Y331" s="177"/>
      <c r="Z331" s="177"/>
      <c r="AA331" s="177"/>
      <c r="AB331" s="177"/>
    </row>
    <row r="332" spans="1:28" ht="20.25" x14ac:dyDescent="0.25">
      <c r="A332" s="138"/>
      <c r="B332" s="483"/>
      <c r="C332" s="483"/>
      <c r="D332" s="161"/>
      <c r="E332" s="14"/>
      <c r="F332" s="373"/>
      <c r="G332" s="15"/>
      <c r="H332" s="135">
        <f t="shared" si="18"/>
        <v>0</v>
      </c>
      <c r="J332" s="347"/>
      <c r="U332" s="177"/>
      <c r="V332" s="177"/>
      <c r="W332" s="177"/>
      <c r="X332" s="177"/>
      <c r="Y332" s="177"/>
      <c r="Z332" s="177"/>
      <c r="AA332" s="177"/>
      <c r="AB332" s="177"/>
    </row>
    <row r="333" spans="1:28" ht="20.25" x14ac:dyDescent="0.25">
      <c r="A333" s="139"/>
      <c r="B333" s="483"/>
      <c r="C333" s="483"/>
      <c r="D333" s="161"/>
      <c r="E333" s="14"/>
      <c r="F333" s="373"/>
      <c r="G333" s="15"/>
      <c r="H333" s="135">
        <f t="shared" si="18"/>
        <v>0</v>
      </c>
      <c r="J333" s="347"/>
      <c r="U333" s="177"/>
      <c r="V333" s="177"/>
      <c r="W333" s="177"/>
      <c r="X333" s="177"/>
      <c r="Y333" s="177"/>
      <c r="Z333" s="177"/>
      <c r="AA333" s="177"/>
      <c r="AB333" s="177"/>
    </row>
    <row r="334" spans="1:28" ht="20.25" x14ac:dyDescent="0.25">
      <c r="A334" s="139"/>
      <c r="B334" s="483"/>
      <c r="C334" s="483"/>
      <c r="D334" s="161"/>
      <c r="E334" s="14"/>
      <c r="F334" s="373"/>
      <c r="G334" s="15"/>
      <c r="H334" s="135">
        <f t="shared" si="18"/>
        <v>0</v>
      </c>
      <c r="J334" s="347"/>
      <c r="U334" s="177"/>
      <c r="V334" s="177"/>
      <c r="W334" s="177"/>
      <c r="X334" s="177"/>
      <c r="Y334" s="177"/>
      <c r="Z334" s="177"/>
      <c r="AA334" s="177"/>
      <c r="AB334" s="177"/>
    </row>
    <row r="335" spans="1:28" ht="20.25" x14ac:dyDescent="0.25">
      <c r="A335" s="139"/>
      <c r="B335" s="483"/>
      <c r="C335" s="483"/>
      <c r="D335" s="161"/>
      <c r="E335" s="14"/>
      <c r="F335" s="373"/>
      <c r="G335" s="15"/>
      <c r="H335" s="135">
        <f t="shared" si="18"/>
        <v>0</v>
      </c>
      <c r="J335" s="347"/>
      <c r="U335" s="177"/>
      <c r="V335" s="177"/>
      <c r="W335" s="177"/>
      <c r="X335" s="177"/>
      <c r="Y335" s="177"/>
      <c r="Z335" s="177"/>
      <c r="AA335" s="177"/>
      <c r="AB335" s="177"/>
    </row>
    <row r="336" spans="1:28" ht="20.25" x14ac:dyDescent="0.25">
      <c r="A336" s="139"/>
      <c r="B336" s="483"/>
      <c r="C336" s="483"/>
      <c r="D336" s="161"/>
      <c r="E336" s="14"/>
      <c r="F336" s="373"/>
      <c r="G336" s="15"/>
      <c r="H336" s="135">
        <f t="shared" si="18"/>
        <v>0</v>
      </c>
      <c r="J336" s="347"/>
      <c r="U336" s="177"/>
      <c r="V336" s="177"/>
      <c r="W336" s="177"/>
      <c r="X336" s="177"/>
      <c r="Y336" s="177"/>
      <c r="Z336" s="177"/>
      <c r="AA336" s="177"/>
      <c r="AB336" s="177"/>
    </row>
    <row r="337" spans="1:28" ht="20.25" x14ac:dyDescent="0.25">
      <c r="A337" s="139"/>
      <c r="B337" s="483"/>
      <c r="C337" s="483"/>
      <c r="D337" s="161"/>
      <c r="E337" s="14"/>
      <c r="F337" s="373"/>
      <c r="G337" s="15"/>
      <c r="H337" s="135">
        <f t="shared" si="18"/>
        <v>0</v>
      </c>
      <c r="J337" s="347"/>
      <c r="U337" s="177"/>
      <c r="V337" s="177"/>
      <c r="W337" s="177"/>
      <c r="X337" s="177"/>
      <c r="Y337" s="177"/>
      <c r="Z337" s="177"/>
      <c r="AA337" s="177"/>
      <c r="AB337" s="177"/>
    </row>
    <row r="338" spans="1:28" ht="20.25" x14ac:dyDescent="0.25">
      <c r="A338" s="139"/>
      <c r="B338" s="483"/>
      <c r="C338" s="483"/>
      <c r="D338" s="161"/>
      <c r="E338" s="14"/>
      <c r="F338" s="373"/>
      <c r="G338" s="15"/>
      <c r="H338" s="135">
        <f t="shared" si="18"/>
        <v>0</v>
      </c>
      <c r="J338" s="347"/>
      <c r="U338" s="177"/>
      <c r="V338" s="177"/>
      <c r="W338" s="177"/>
      <c r="X338" s="177"/>
      <c r="Y338" s="177"/>
      <c r="Z338" s="177"/>
      <c r="AA338" s="177"/>
      <c r="AB338" s="177"/>
    </row>
    <row r="339" spans="1:28" ht="21" thickBot="1" x14ac:dyDescent="0.3">
      <c r="A339" s="140"/>
      <c r="B339" s="582"/>
      <c r="C339" s="582"/>
      <c r="D339" s="162"/>
      <c r="E339" s="17"/>
      <c r="F339" s="376"/>
      <c r="G339" s="21"/>
      <c r="H339" s="136">
        <f t="shared" si="18"/>
        <v>0</v>
      </c>
      <c r="J339" s="347"/>
      <c r="U339" s="177"/>
      <c r="V339" s="177"/>
      <c r="W339" s="177"/>
      <c r="X339" s="177"/>
      <c r="Y339" s="177"/>
      <c r="Z339" s="177"/>
      <c r="AA339" s="177"/>
      <c r="AB339" s="177"/>
    </row>
    <row r="340" spans="1:28" ht="21" thickBot="1" x14ac:dyDescent="0.3">
      <c r="A340" s="303" t="s">
        <v>43</v>
      </c>
      <c r="B340" s="427"/>
      <c r="C340" s="474"/>
      <c r="D340" s="474"/>
      <c r="E340" s="474"/>
      <c r="F340" s="474"/>
      <c r="G340" s="474"/>
      <c r="H340" s="428"/>
      <c r="J340" s="347"/>
      <c r="U340" s="177"/>
      <c r="V340" s="177"/>
      <c r="W340" s="177"/>
      <c r="X340" s="177"/>
      <c r="Y340" s="177"/>
      <c r="Z340" s="177"/>
      <c r="AA340" s="177"/>
      <c r="AB340" s="177"/>
    </row>
    <row r="341" spans="1:28" ht="18" x14ac:dyDescent="0.25">
      <c r="A341" s="159"/>
      <c r="B341" s="475"/>
      <c r="C341" s="475"/>
      <c r="D341" s="164"/>
      <c r="E341" s="19"/>
      <c r="F341" s="372"/>
      <c r="G341" s="20"/>
      <c r="H341" s="61">
        <f t="shared" ref="H341:H378" si="19">SUM(F341*G341)</f>
        <v>0</v>
      </c>
      <c r="J341" s="347"/>
      <c r="U341" s="177"/>
      <c r="V341" s="177"/>
      <c r="W341" s="177"/>
      <c r="X341" s="177"/>
      <c r="Y341" s="177"/>
      <c r="Z341" s="177"/>
      <c r="AA341" s="177"/>
      <c r="AB341" s="177"/>
    </row>
    <row r="342" spans="1:28" ht="18" x14ac:dyDescent="0.25">
      <c r="A342" s="156"/>
      <c r="B342" s="476"/>
      <c r="C342" s="476"/>
      <c r="D342" s="161"/>
      <c r="E342" s="14"/>
      <c r="F342" s="373"/>
      <c r="G342" s="15"/>
      <c r="H342" s="115">
        <f t="shared" si="19"/>
        <v>0</v>
      </c>
      <c r="J342" s="347"/>
      <c r="U342" s="177"/>
      <c r="V342" s="177"/>
      <c r="W342" s="177"/>
      <c r="X342" s="177"/>
      <c r="Y342" s="177"/>
      <c r="Z342" s="177"/>
      <c r="AA342" s="177"/>
      <c r="AB342" s="177"/>
    </row>
    <row r="343" spans="1:28" ht="18" x14ac:dyDescent="0.25">
      <c r="A343" s="156"/>
      <c r="B343" s="476"/>
      <c r="C343" s="476"/>
      <c r="D343" s="161"/>
      <c r="E343" s="14"/>
      <c r="F343" s="373"/>
      <c r="G343" s="15"/>
      <c r="H343" s="115">
        <f t="shared" si="19"/>
        <v>0</v>
      </c>
      <c r="J343" s="347"/>
      <c r="U343" s="177"/>
      <c r="V343" s="177"/>
      <c r="W343" s="177"/>
      <c r="X343" s="177"/>
      <c r="Y343" s="177"/>
      <c r="Z343" s="177"/>
      <c r="AA343" s="177"/>
      <c r="AB343" s="177"/>
    </row>
    <row r="344" spans="1:28" ht="18.75" thickBot="1" x14ac:dyDescent="0.3">
      <c r="A344" s="166"/>
      <c r="B344" s="477"/>
      <c r="C344" s="477"/>
      <c r="D344" s="162"/>
      <c r="E344" s="17"/>
      <c r="F344" s="376"/>
      <c r="G344" s="21"/>
      <c r="H344" s="137">
        <f t="shared" si="19"/>
        <v>0</v>
      </c>
      <c r="J344" s="347"/>
      <c r="U344" s="177"/>
      <c r="V344" s="177"/>
      <c r="W344" s="177"/>
      <c r="X344" s="177"/>
      <c r="Y344" s="177"/>
      <c r="Z344" s="177"/>
      <c r="AA344" s="177"/>
      <c r="AB344" s="177"/>
    </row>
    <row r="345" spans="1:28" ht="21" thickBot="1" x14ac:dyDescent="0.3">
      <c r="A345" s="303" t="s">
        <v>44</v>
      </c>
      <c r="B345" s="427"/>
      <c r="C345" s="428"/>
      <c r="D345" s="304"/>
      <c r="E345" s="323">
        <f>SUM(E320:E339)-SUM(E341:E344)</f>
        <v>0</v>
      </c>
      <c r="F345" s="383">
        <f>SUM(F320:F339)-SUM(F341:F344)</f>
        <v>0</v>
      </c>
      <c r="G345" s="324"/>
      <c r="H345" s="296">
        <f>SUM(H320:H339)-SUM(H341:H344)</f>
        <v>0</v>
      </c>
      <c r="J345" s="347"/>
      <c r="U345" s="177"/>
      <c r="V345" s="177"/>
      <c r="W345" s="177"/>
      <c r="X345" s="177"/>
      <c r="Y345" s="177"/>
      <c r="Z345" s="177"/>
      <c r="AA345" s="177"/>
      <c r="AB345" s="177"/>
    </row>
    <row r="346" spans="1:28" ht="15.75" thickBot="1" x14ac:dyDescent="0.3">
      <c r="A346" s="478"/>
      <c r="B346" s="478"/>
      <c r="C346" s="478"/>
      <c r="D346" s="478"/>
      <c r="E346" s="478"/>
      <c r="F346" s="478"/>
      <c r="G346" s="478"/>
      <c r="H346" s="479"/>
      <c r="J346" s="347"/>
      <c r="U346" s="177"/>
      <c r="V346" s="177"/>
      <c r="W346" s="177"/>
      <c r="X346" s="177"/>
      <c r="Y346" s="177"/>
      <c r="Z346" s="177"/>
      <c r="AA346" s="177"/>
      <c r="AB346" s="177"/>
    </row>
    <row r="347" spans="1:28" ht="21" thickBot="1" x14ac:dyDescent="0.3">
      <c r="A347" s="413" t="s">
        <v>78</v>
      </c>
      <c r="B347" s="421" t="s">
        <v>10</v>
      </c>
      <c r="C347" s="422"/>
      <c r="D347" s="407" t="s">
        <v>11</v>
      </c>
      <c r="E347" s="418" t="s">
        <v>12</v>
      </c>
      <c r="F347" s="419" t="s">
        <v>13</v>
      </c>
      <c r="G347" s="420" t="s">
        <v>14</v>
      </c>
      <c r="H347" s="418" t="s">
        <v>15</v>
      </c>
      <c r="J347" s="347"/>
      <c r="U347" s="177"/>
      <c r="V347" s="177"/>
      <c r="W347" s="177"/>
      <c r="X347" s="177"/>
      <c r="Y347" s="177"/>
      <c r="Z347" s="177"/>
      <c r="AA347" s="177"/>
      <c r="AB347" s="177"/>
    </row>
    <row r="348" spans="1:28" ht="18" x14ac:dyDescent="0.25">
      <c r="A348" s="160"/>
      <c r="B348" s="480"/>
      <c r="C348" s="481"/>
      <c r="D348" s="164"/>
      <c r="E348" s="19"/>
      <c r="F348" s="388"/>
      <c r="G348" s="20"/>
      <c r="H348" s="61">
        <f t="shared" ref="H348:H358" si="20">SUM(F348*G348)</f>
        <v>0</v>
      </c>
      <c r="J348" s="347"/>
      <c r="U348" s="177"/>
      <c r="V348" s="177"/>
      <c r="W348" s="177"/>
      <c r="X348" s="177"/>
      <c r="Y348" s="177"/>
      <c r="Z348" s="177"/>
      <c r="AA348" s="177"/>
      <c r="AB348" s="177"/>
    </row>
    <row r="349" spans="1:28" ht="18" x14ac:dyDescent="0.25">
      <c r="A349" s="157"/>
      <c r="B349" s="458"/>
      <c r="C349" s="459"/>
      <c r="D349" s="164"/>
      <c r="E349" s="14"/>
      <c r="F349" s="389"/>
      <c r="G349" s="15"/>
      <c r="H349" s="115">
        <f t="shared" si="20"/>
        <v>0</v>
      </c>
      <c r="J349" s="347"/>
      <c r="U349" s="177"/>
      <c r="V349" s="177"/>
      <c r="W349" s="177"/>
      <c r="X349" s="177"/>
      <c r="Y349" s="177"/>
      <c r="Z349" s="177"/>
      <c r="AA349" s="177"/>
      <c r="AB349" s="177"/>
    </row>
    <row r="350" spans="1:28" ht="18" x14ac:dyDescent="0.25">
      <c r="A350" s="157"/>
      <c r="B350" s="458"/>
      <c r="C350" s="459"/>
      <c r="D350" s="164"/>
      <c r="E350" s="14"/>
      <c r="F350" s="389"/>
      <c r="G350" s="15"/>
      <c r="H350" s="61">
        <f t="shared" si="20"/>
        <v>0</v>
      </c>
      <c r="J350" s="347"/>
      <c r="U350" s="177"/>
      <c r="V350" s="177"/>
      <c r="W350" s="177"/>
      <c r="X350" s="177"/>
      <c r="Y350" s="177"/>
      <c r="Z350" s="177"/>
      <c r="AA350" s="177"/>
      <c r="AB350" s="177"/>
    </row>
    <row r="351" spans="1:28" ht="18" x14ac:dyDescent="0.25">
      <c r="A351" s="157"/>
      <c r="B351" s="458"/>
      <c r="C351" s="459"/>
      <c r="D351" s="164"/>
      <c r="E351" s="14"/>
      <c r="F351" s="389"/>
      <c r="G351" s="15"/>
      <c r="H351" s="115">
        <f t="shared" si="20"/>
        <v>0</v>
      </c>
      <c r="J351" s="347"/>
      <c r="U351" s="177"/>
      <c r="V351" s="177"/>
      <c r="W351" s="177"/>
      <c r="X351" s="177"/>
      <c r="Y351" s="177"/>
      <c r="Z351" s="177"/>
      <c r="AA351" s="177"/>
      <c r="AB351" s="177"/>
    </row>
    <row r="352" spans="1:28" ht="18" x14ac:dyDescent="0.25">
      <c r="A352" s="157"/>
      <c r="B352" s="458"/>
      <c r="C352" s="459"/>
      <c r="D352" s="164"/>
      <c r="E352" s="14"/>
      <c r="F352" s="389"/>
      <c r="G352" s="15"/>
      <c r="H352" s="61">
        <f t="shared" si="20"/>
        <v>0</v>
      </c>
      <c r="J352" s="347"/>
      <c r="U352" s="177"/>
      <c r="V352" s="177"/>
      <c r="W352" s="177"/>
      <c r="X352" s="177"/>
      <c r="Y352" s="177"/>
      <c r="Z352" s="177"/>
      <c r="AA352" s="177"/>
      <c r="AB352" s="177"/>
    </row>
    <row r="353" spans="1:28" ht="18" x14ac:dyDescent="0.25">
      <c r="A353" s="157"/>
      <c r="B353" s="458"/>
      <c r="C353" s="459"/>
      <c r="D353" s="164"/>
      <c r="E353" s="14"/>
      <c r="F353" s="389"/>
      <c r="G353" s="15"/>
      <c r="H353" s="115">
        <f t="shared" si="20"/>
        <v>0</v>
      </c>
      <c r="J353" s="347"/>
      <c r="U353" s="177"/>
      <c r="V353" s="177"/>
      <c r="W353" s="177"/>
      <c r="X353" s="177"/>
      <c r="Y353" s="177"/>
      <c r="Z353" s="177"/>
      <c r="AA353" s="177"/>
      <c r="AB353" s="177"/>
    </row>
    <row r="354" spans="1:28" ht="18" x14ac:dyDescent="0.25">
      <c r="A354" s="157"/>
      <c r="B354" s="458"/>
      <c r="C354" s="459"/>
      <c r="D354" s="164"/>
      <c r="E354" s="14"/>
      <c r="F354" s="389"/>
      <c r="G354" s="15"/>
      <c r="H354" s="61">
        <f t="shared" si="20"/>
        <v>0</v>
      </c>
      <c r="J354" s="347"/>
      <c r="U354" s="177"/>
      <c r="V354" s="177"/>
      <c r="W354" s="177"/>
      <c r="X354" s="177"/>
      <c r="Y354" s="177"/>
      <c r="Z354" s="177"/>
      <c r="AA354" s="177"/>
      <c r="AB354" s="177"/>
    </row>
    <row r="355" spans="1:28" ht="18" x14ac:dyDescent="0.25">
      <c r="A355" s="157"/>
      <c r="B355" s="458"/>
      <c r="C355" s="459"/>
      <c r="D355" s="164"/>
      <c r="E355" s="14"/>
      <c r="F355" s="389"/>
      <c r="G355" s="15"/>
      <c r="H355" s="115">
        <f t="shared" si="20"/>
        <v>0</v>
      </c>
      <c r="J355" s="347"/>
      <c r="U355" s="177"/>
      <c r="V355" s="177"/>
      <c r="W355" s="177"/>
      <c r="X355" s="177"/>
      <c r="Y355" s="177"/>
      <c r="Z355" s="177"/>
      <c r="AA355" s="177"/>
      <c r="AB355" s="177"/>
    </row>
    <row r="356" spans="1:28" ht="18" x14ac:dyDescent="0.25">
      <c r="A356" s="157"/>
      <c r="B356" s="458"/>
      <c r="C356" s="459"/>
      <c r="D356" s="164"/>
      <c r="E356" s="14"/>
      <c r="F356" s="389"/>
      <c r="G356" s="15"/>
      <c r="H356" s="61">
        <f t="shared" si="20"/>
        <v>0</v>
      </c>
      <c r="J356" s="347"/>
      <c r="U356" s="177"/>
      <c r="V356" s="177"/>
      <c r="W356" s="177"/>
      <c r="X356" s="177"/>
      <c r="Y356" s="177"/>
      <c r="Z356" s="177"/>
      <c r="AA356" s="177"/>
      <c r="AB356" s="177"/>
    </row>
    <row r="357" spans="1:28" ht="18" x14ac:dyDescent="0.25">
      <c r="A357" s="157"/>
      <c r="B357" s="458"/>
      <c r="C357" s="459"/>
      <c r="D357" s="164"/>
      <c r="E357" s="14"/>
      <c r="F357" s="389"/>
      <c r="G357" s="15"/>
      <c r="H357" s="115">
        <f t="shared" si="20"/>
        <v>0</v>
      </c>
      <c r="J357" s="347"/>
      <c r="U357" s="177"/>
      <c r="V357" s="177"/>
      <c r="W357" s="177"/>
      <c r="X357" s="177"/>
      <c r="Y357" s="177"/>
      <c r="Z357" s="177"/>
      <c r="AA357" s="177"/>
      <c r="AB357" s="177"/>
    </row>
    <row r="358" spans="1:28" ht="18.75" thickBot="1" x14ac:dyDescent="0.3">
      <c r="A358" s="158"/>
      <c r="B358" s="462"/>
      <c r="C358" s="463"/>
      <c r="D358" s="261"/>
      <c r="E358" s="17"/>
      <c r="F358" s="390"/>
      <c r="G358" s="21"/>
      <c r="H358" s="126">
        <f t="shared" si="20"/>
        <v>0</v>
      </c>
      <c r="J358" s="347"/>
      <c r="U358" s="177"/>
      <c r="V358" s="177"/>
      <c r="W358" s="177"/>
      <c r="X358" s="177"/>
      <c r="Y358" s="177"/>
      <c r="Z358" s="177"/>
      <c r="AA358" s="177"/>
      <c r="AB358" s="177"/>
    </row>
    <row r="359" spans="1:28" ht="21" thickBot="1" x14ac:dyDescent="0.3">
      <c r="A359" s="325" t="s">
        <v>79</v>
      </c>
      <c r="B359" s="464"/>
      <c r="C359" s="465"/>
      <c r="D359" s="465"/>
      <c r="E359" s="465"/>
      <c r="F359" s="465"/>
      <c r="G359" s="465"/>
      <c r="H359" s="466"/>
      <c r="J359" s="347"/>
      <c r="U359" s="177"/>
      <c r="V359" s="177"/>
      <c r="W359" s="177"/>
      <c r="X359" s="177"/>
      <c r="Y359" s="177"/>
      <c r="Z359" s="177"/>
      <c r="AA359" s="177"/>
      <c r="AB359" s="177"/>
    </row>
    <row r="360" spans="1:28" ht="18" x14ac:dyDescent="0.25">
      <c r="A360" s="141"/>
      <c r="B360" s="467"/>
      <c r="C360" s="468"/>
      <c r="D360" s="165"/>
      <c r="E360" s="127"/>
      <c r="F360" s="377"/>
      <c r="G360" s="142"/>
      <c r="H360" s="143">
        <f t="shared" si="19"/>
        <v>0</v>
      </c>
      <c r="J360" s="347"/>
      <c r="U360" s="177"/>
      <c r="V360" s="177"/>
      <c r="W360" s="177"/>
      <c r="X360" s="177"/>
      <c r="Y360" s="177"/>
      <c r="Z360" s="177"/>
      <c r="AA360" s="177"/>
      <c r="AB360" s="177"/>
    </row>
    <row r="361" spans="1:28" ht="18" x14ac:dyDescent="0.25">
      <c r="A361" s="144"/>
      <c r="B361" s="458"/>
      <c r="C361" s="459"/>
      <c r="D361" s="164"/>
      <c r="E361" s="14"/>
      <c r="F361" s="373"/>
      <c r="G361" s="30"/>
      <c r="H361" s="145">
        <f t="shared" si="19"/>
        <v>0</v>
      </c>
      <c r="J361" s="347"/>
      <c r="U361" s="177"/>
      <c r="V361" s="177"/>
      <c r="W361" s="177"/>
      <c r="X361" s="177"/>
      <c r="Y361" s="177"/>
      <c r="Z361" s="177"/>
      <c r="AA361" s="177"/>
      <c r="AB361" s="177"/>
    </row>
    <row r="362" spans="1:28" ht="18" x14ac:dyDescent="0.25">
      <c r="A362" s="144"/>
      <c r="B362" s="458"/>
      <c r="C362" s="459"/>
      <c r="D362" s="164"/>
      <c r="E362" s="14"/>
      <c r="F362" s="373"/>
      <c r="G362" s="30"/>
      <c r="H362" s="145">
        <f t="shared" si="19"/>
        <v>0</v>
      </c>
      <c r="J362" s="347"/>
      <c r="U362" s="177"/>
      <c r="V362" s="177"/>
      <c r="W362" s="177"/>
      <c r="X362" s="177"/>
      <c r="Y362" s="177"/>
      <c r="Z362" s="177"/>
      <c r="AA362" s="177"/>
      <c r="AB362" s="177"/>
    </row>
    <row r="363" spans="1:28" ht="18.75" thickBot="1" x14ac:dyDescent="0.3">
      <c r="A363" s="146"/>
      <c r="B363" s="460"/>
      <c r="C363" s="461"/>
      <c r="D363" s="326"/>
      <c r="E363" s="129"/>
      <c r="F363" s="378"/>
      <c r="G363" s="147"/>
      <c r="H363" s="148">
        <f t="shared" si="19"/>
        <v>0</v>
      </c>
      <c r="J363" s="347"/>
      <c r="U363" s="177"/>
      <c r="V363" s="177"/>
      <c r="W363" s="177"/>
      <c r="X363" s="177"/>
      <c r="Y363" s="177"/>
      <c r="Z363" s="177"/>
      <c r="AA363" s="177"/>
      <c r="AB363" s="177"/>
    </row>
    <row r="364" spans="1:28" ht="21" thickBot="1" x14ac:dyDescent="0.3">
      <c r="A364" s="327" t="s">
        <v>80</v>
      </c>
      <c r="B364" s="469"/>
      <c r="C364" s="470"/>
      <c r="D364" s="301"/>
      <c r="E364" s="328">
        <f>SUM(E348:E358)-SUM(E360:E363)</f>
        <v>0</v>
      </c>
      <c r="F364" s="391">
        <f>SUM(F348:F358)-SUM(F360:F363)</f>
        <v>0</v>
      </c>
      <c r="G364" s="330"/>
      <c r="H364" s="329">
        <f>SUM(H348:H358)-SUM(H360:H363)</f>
        <v>0</v>
      </c>
      <c r="J364" s="347"/>
      <c r="U364" s="177"/>
      <c r="V364" s="177"/>
      <c r="W364" s="177"/>
      <c r="X364" s="177"/>
      <c r="Y364" s="177"/>
      <c r="Z364" s="177"/>
      <c r="AA364" s="177"/>
      <c r="AB364" s="177"/>
    </row>
    <row r="365" spans="1:28" ht="18.75" thickBot="1" x14ac:dyDescent="0.3">
      <c r="A365" s="471"/>
      <c r="B365" s="472"/>
      <c r="C365" s="472"/>
      <c r="D365" s="472"/>
      <c r="E365" s="472"/>
      <c r="F365" s="472"/>
      <c r="G365" s="472"/>
      <c r="H365" s="473"/>
      <c r="J365" s="347"/>
      <c r="U365" s="177"/>
      <c r="V365" s="177"/>
      <c r="W365" s="177"/>
      <c r="X365" s="177"/>
      <c r="Y365" s="177"/>
      <c r="Z365" s="177"/>
      <c r="AA365" s="177"/>
      <c r="AB365" s="177"/>
    </row>
    <row r="366" spans="1:28" ht="21" thickBot="1" x14ac:dyDescent="0.3">
      <c r="A366" s="412" t="s">
        <v>45</v>
      </c>
      <c r="B366" s="421" t="s">
        <v>10</v>
      </c>
      <c r="C366" s="422"/>
      <c r="D366" s="407" t="s">
        <v>11</v>
      </c>
      <c r="E366" s="418" t="s">
        <v>12</v>
      </c>
      <c r="F366" s="419" t="s">
        <v>13</v>
      </c>
      <c r="G366" s="420" t="s">
        <v>14</v>
      </c>
      <c r="H366" s="418" t="s">
        <v>15</v>
      </c>
      <c r="J366" s="347"/>
      <c r="U366" s="177"/>
      <c r="V366" s="177"/>
      <c r="W366" s="177"/>
      <c r="X366" s="177"/>
      <c r="Y366" s="177"/>
      <c r="Z366" s="177"/>
      <c r="AA366" s="177"/>
      <c r="AB366" s="177"/>
    </row>
    <row r="367" spans="1:28" ht="18" x14ac:dyDescent="0.25">
      <c r="A367" s="160"/>
      <c r="B367" s="467"/>
      <c r="C367" s="468"/>
      <c r="D367" s="164"/>
      <c r="E367" s="19"/>
      <c r="F367" s="372"/>
      <c r="G367" s="20"/>
      <c r="H367" s="55">
        <f t="shared" si="19"/>
        <v>0</v>
      </c>
      <c r="J367" s="347"/>
      <c r="U367" s="177"/>
      <c r="V367" s="177"/>
      <c r="W367" s="177"/>
      <c r="X367" s="177"/>
      <c r="Y367" s="177"/>
      <c r="Z367" s="177"/>
      <c r="AA367" s="177"/>
      <c r="AB367" s="177"/>
    </row>
    <row r="368" spans="1:28" ht="18" x14ac:dyDescent="0.25">
      <c r="A368" s="157"/>
      <c r="B368" s="458"/>
      <c r="C368" s="459"/>
      <c r="D368" s="164"/>
      <c r="E368" s="14"/>
      <c r="F368" s="373"/>
      <c r="G368" s="15"/>
      <c r="H368" s="56">
        <f t="shared" si="19"/>
        <v>0</v>
      </c>
      <c r="J368" s="347"/>
      <c r="U368" s="177"/>
      <c r="V368" s="177"/>
      <c r="W368" s="177"/>
      <c r="X368" s="177"/>
      <c r="Y368" s="177"/>
      <c r="Z368" s="177"/>
      <c r="AA368" s="177"/>
      <c r="AB368" s="177"/>
    </row>
    <row r="369" spans="1:28" ht="18" x14ac:dyDescent="0.25">
      <c r="A369" s="157"/>
      <c r="B369" s="458"/>
      <c r="C369" s="459"/>
      <c r="D369" s="164"/>
      <c r="E369" s="14"/>
      <c r="F369" s="373"/>
      <c r="G369" s="15"/>
      <c r="H369" s="56">
        <f t="shared" si="19"/>
        <v>0</v>
      </c>
      <c r="J369" s="347"/>
      <c r="U369" s="177"/>
      <c r="V369" s="177"/>
      <c r="W369" s="177"/>
      <c r="X369" s="177"/>
      <c r="Y369" s="177"/>
      <c r="Z369" s="177"/>
      <c r="AA369" s="177"/>
      <c r="AB369" s="177"/>
    </row>
    <row r="370" spans="1:28" ht="18" x14ac:dyDescent="0.25">
      <c r="A370" s="157"/>
      <c r="B370" s="458"/>
      <c r="C370" s="459"/>
      <c r="D370" s="164"/>
      <c r="E370" s="14"/>
      <c r="F370" s="373"/>
      <c r="G370" s="15"/>
      <c r="H370" s="56">
        <f t="shared" si="19"/>
        <v>0</v>
      </c>
      <c r="J370" s="347"/>
      <c r="U370" s="177"/>
      <c r="V370" s="177"/>
      <c r="W370" s="177"/>
      <c r="X370" s="177"/>
      <c r="Y370" s="177"/>
      <c r="Z370" s="177"/>
      <c r="AA370" s="177"/>
      <c r="AB370" s="177"/>
    </row>
    <row r="371" spans="1:28" ht="18" x14ac:dyDescent="0.25">
      <c r="A371" s="157"/>
      <c r="B371" s="458"/>
      <c r="C371" s="459"/>
      <c r="D371" s="164"/>
      <c r="E371" s="14"/>
      <c r="F371" s="373"/>
      <c r="G371" s="15"/>
      <c r="H371" s="56">
        <f t="shared" si="19"/>
        <v>0</v>
      </c>
      <c r="J371" s="347"/>
      <c r="U371" s="177"/>
      <c r="V371" s="177"/>
      <c r="W371" s="177"/>
      <c r="X371" s="177"/>
      <c r="Y371" s="177"/>
      <c r="Z371" s="177"/>
      <c r="AA371" s="177"/>
      <c r="AB371" s="177"/>
    </row>
    <row r="372" spans="1:28" ht="18" x14ac:dyDescent="0.25">
      <c r="A372" s="157"/>
      <c r="B372" s="458"/>
      <c r="C372" s="459"/>
      <c r="D372" s="164"/>
      <c r="E372" s="14"/>
      <c r="F372" s="373"/>
      <c r="G372" s="15"/>
      <c r="H372" s="56">
        <f t="shared" si="19"/>
        <v>0</v>
      </c>
      <c r="J372" s="347"/>
      <c r="U372" s="177"/>
      <c r="V372" s="177"/>
      <c r="W372" s="177"/>
      <c r="X372" s="177"/>
      <c r="Y372" s="177"/>
      <c r="Z372" s="177"/>
      <c r="AA372" s="177"/>
      <c r="AB372" s="177"/>
    </row>
    <row r="373" spans="1:28" ht="18.75" thickBot="1" x14ac:dyDescent="0.3">
      <c r="A373" s="158"/>
      <c r="B373" s="460"/>
      <c r="C373" s="461"/>
      <c r="D373" s="164"/>
      <c r="E373" s="17"/>
      <c r="F373" s="376"/>
      <c r="G373" s="21"/>
      <c r="H373" s="57">
        <f t="shared" si="19"/>
        <v>0</v>
      </c>
      <c r="J373" s="347"/>
      <c r="U373" s="177"/>
      <c r="V373" s="177"/>
      <c r="W373" s="177"/>
      <c r="X373" s="177"/>
      <c r="Y373" s="177"/>
      <c r="Z373" s="177"/>
      <c r="AA373" s="177"/>
      <c r="AB373" s="177"/>
    </row>
    <row r="374" spans="1:28" ht="21" thickBot="1" x14ac:dyDescent="0.3">
      <c r="A374" s="267" t="s">
        <v>46</v>
      </c>
      <c r="B374" s="427"/>
      <c r="C374" s="474"/>
      <c r="D374" s="474"/>
      <c r="E374" s="474"/>
      <c r="F374" s="474"/>
      <c r="G374" s="474"/>
      <c r="H374" s="428"/>
      <c r="J374" s="347"/>
      <c r="U374" s="177"/>
      <c r="V374" s="177"/>
      <c r="W374" s="177"/>
      <c r="X374" s="177"/>
      <c r="Y374" s="177"/>
      <c r="Z374" s="177"/>
      <c r="AA374" s="177"/>
      <c r="AB374" s="177"/>
    </row>
    <row r="375" spans="1:28" ht="18" x14ac:dyDescent="0.25">
      <c r="A375" s="160"/>
      <c r="B375" s="467"/>
      <c r="C375" s="468"/>
      <c r="D375" s="164"/>
      <c r="E375" s="19"/>
      <c r="F375" s="372"/>
      <c r="G375" s="20"/>
      <c r="H375" s="55">
        <f t="shared" si="19"/>
        <v>0</v>
      </c>
      <c r="J375" s="347"/>
      <c r="U375" s="177"/>
      <c r="V375" s="177"/>
      <c r="W375" s="177"/>
      <c r="X375" s="177"/>
      <c r="Y375" s="177"/>
      <c r="Z375" s="177"/>
      <c r="AA375" s="177"/>
      <c r="AB375" s="177"/>
    </row>
    <row r="376" spans="1:28" ht="18" x14ac:dyDescent="0.25">
      <c r="A376" s="157"/>
      <c r="B376" s="458"/>
      <c r="C376" s="459"/>
      <c r="D376" s="164"/>
      <c r="E376" s="14"/>
      <c r="F376" s="373"/>
      <c r="G376" s="15"/>
      <c r="H376" s="56">
        <f t="shared" si="19"/>
        <v>0</v>
      </c>
      <c r="J376" s="347"/>
      <c r="U376" s="177"/>
      <c r="V376" s="177"/>
      <c r="W376" s="177"/>
      <c r="X376" s="177"/>
      <c r="Y376" s="177"/>
      <c r="Z376" s="177"/>
      <c r="AA376" s="177"/>
      <c r="AB376" s="177"/>
    </row>
    <row r="377" spans="1:28" ht="18" x14ac:dyDescent="0.25">
      <c r="A377" s="157"/>
      <c r="B377" s="458"/>
      <c r="C377" s="459"/>
      <c r="D377" s="164"/>
      <c r="E377" s="14"/>
      <c r="F377" s="373"/>
      <c r="G377" s="15"/>
      <c r="H377" s="56">
        <f t="shared" si="19"/>
        <v>0</v>
      </c>
      <c r="J377" s="347"/>
      <c r="U377" s="177"/>
      <c r="V377" s="177"/>
      <c r="W377" s="177"/>
      <c r="X377" s="177"/>
      <c r="Y377" s="177"/>
      <c r="Z377" s="177"/>
      <c r="AA377" s="177"/>
      <c r="AB377" s="177"/>
    </row>
    <row r="378" spans="1:28" ht="18.75" thickBot="1" x14ac:dyDescent="0.3">
      <c r="A378" s="158"/>
      <c r="B378" s="460"/>
      <c r="C378" s="461"/>
      <c r="D378" s="164"/>
      <c r="E378" s="17"/>
      <c r="F378" s="376"/>
      <c r="G378" s="21"/>
      <c r="H378" s="57">
        <f t="shared" si="19"/>
        <v>0</v>
      </c>
      <c r="J378" s="347"/>
      <c r="U378" s="177"/>
      <c r="V378" s="177"/>
      <c r="W378" s="177"/>
      <c r="X378" s="177"/>
      <c r="Y378" s="177"/>
      <c r="Z378" s="177"/>
      <c r="AA378" s="177"/>
      <c r="AB378" s="177"/>
    </row>
    <row r="379" spans="1:28" ht="21" thickBot="1" x14ac:dyDescent="0.3">
      <c r="A379" s="267" t="s">
        <v>47</v>
      </c>
      <c r="B379" s="427"/>
      <c r="C379" s="428"/>
      <c r="D379" s="304"/>
      <c r="E379" s="323">
        <f>SUM(E367:E373)-SUM(E375:E378)</f>
        <v>0</v>
      </c>
      <c r="F379" s="383">
        <f>SUM(F367:F373)-SUM(F375:F378)</f>
        <v>0</v>
      </c>
      <c r="G379" s="331"/>
      <c r="H379" s="296">
        <f>SUM(H367:H373)-SUM(H375:H378)</f>
        <v>0</v>
      </c>
      <c r="J379" s="347"/>
      <c r="U379" s="177"/>
      <c r="V379" s="177"/>
      <c r="W379" s="177"/>
      <c r="X379" s="177"/>
      <c r="Y379" s="177"/>
      <c r="Z379" s="177"/>
      <c r="AA379" s="177"/>
      <c r="AB379" s="177"/>
    </row>
    <row r="380" spans="1:28" ht="18.75" thickBot="1" x14ac:dyDescent="0.3">
      <c r="A380" s="433"/>
      <c r="B380" s="434"/>
      <c r="C380" s="434"/>
      <c r="D380" s="434"/>
      <c r="E380" s="434"/>
      <c r="F380" s="434"/>
      <c r="G380" s="434"/>
      <c r="H380" s="435"/>
      <c r="J380" s="347"/>
      <c r="U380" s="177"/>
      <c r="V380" s="177"/>
      <c r="W380" s="177"/>
      <c r="X380" s="177"/>
      <c r="Y380" s="177"/>
      <c r="Z380" s="177"/>
      <c r="AA380" s="177"/>
      <c r="AB380" s="177"/>
    </row>
    <row r="381" spans="1:28" ht="24" thickBot="1" x14ac:dyDescent="0.4">
      <c r="A381" s="332" t="s">
        <v>39</v>
      </c>
      <c r="B381" s="431"/>
      <c r="C381" s="432"/>
      <c r="D381" s="333"/>
      <c r="E381" s="334">
        <f>E379+E364+E345+E304+E318</f>
        <v>0</v>
      </c>
      <c r="F381" s="392">
        <f>F379+F364+F345+F304+F318</f>
        <v>0</v>
      </c>
      <c r="G381" s="336"/>
      <c r="H381" s="335">
        <f>H379+H364+H345+H304+H318</f>
        <v>0</v>
      </c>
      <c r="J381" s="347"/>
      <c r="U381" s="177"/>
      <c r="V381" s="177"/>
      <c r="W381" s="177"/>
      <c r="X381" s="177"/>
      <c r="Y381" s="177"/>
      <c r="Z381" s="177"/>
      <c r="AA381" s="177"/>
      <c r="AB381" s="177"/>
    </row>
    <row r="382" spans="1:28" ht="24" thickBot="1" x14ac:dyDescent="0.4">
      <c r="A382" s="500" t="s">
        <v>48</v>
      </c>
      <c r="B382" s="501"/>
      <c r="C382" s="501"/>
      <c r="D382" s="501"/>
      <c r="E382" s="501"/>
      <c r="F382" s="501"/>
      <c r="G382" s="501"/>
      <c r="H382" s="502"/>
      <c r="J382" s="347"/>
      <c r="U382" s="177"/>
      <c r="V382" s="177"/>
      <c r="W382" s="177"/>
      <c r="X382" s="177"/>
      <c r="Y382" s="177"/>
      <c r="Z382" s="177"/>
      <c r="AA382" s="177"/>
      <c r="AB382" s="177"/>
    </row>
    <row r="383" spans="1:28" ht="18" x14ac:dyDescent="0.25">
      <c r="A383" s="157"/>
      <c r="B383" s="423"/>
      <c r="C383" s="424"/>
      <c r="D383" s="164"/>
      <c r="E383" s="14"/>
      <c r="F383" s="373"/>
      <c r="G383" s="15"/>
      <c r="H383" s="56">
        <f>SUM(F383*G383)</f>
        <v>0</v>
      </c>
      <c r="J383" s="347"/>
      <c r="U383" s="177"/>
      <c r="V383" s="177"/>
      <c r="W383" s="177"/>
      <c r="X383" s="177"/>
      <c r="Y383" s="177"/>
      <c r="Z383" s="177"/>
      <c r="AA383" s="177"/>
      <c r="AB383" s="177"/>
    </row>
    <row r="384" spans="1:28" ht="18" x14ac:dyDescent="0.25">
      <c r="A384" s="157"/>
      <c r="B384" s="425"/>
      <c r="C384" s="426"/>
      <c r="D384" s="164"/>
      <c r="E384" s="14"/>
      <c r="F384" s="373"/>
      <c r="G384" s="15"/>
      <c r="H384" s="56">
        <f>SUM(F384*G384)</f>
        <v>0</v>
      </c>
      <c r="J384" s="347"/>
      <c r="U384" s="177"/>
      <c r="V384" s="177"/>
      <c r="W384" s="177"/>
      <c r="X384" s="177"/>
      <c r="Y384" s="177"/>
      <c r="Z384" s="177"/>
      <c r="AA384" s="177"/>
      <c r="AB384" s="177"/>
    </row>
    <row r="385" spans="1:28" ht="18" x14ac:dyDescent="0.25">
      <c r="A385" s="157"/>
      <c r="B385" s="425"/>
      <c r="C385" s="426"/>
      <c r="D385" s="164"/>
      <c r="E385" s="14"/>
      <c r="F385" s="373"/>
      <c r="G385" s="15"/>
      <c r="H385" s="56">
        <f>SUM(F385*G385)</f>
        <v>0</v>
      </c>
      <c r="J385" s="347"/>
      <c r="U385" s="177"/>
      <c r="V385" s="177"/>
      <c r="W385" s="177"/>
      <c r="X385" s="177"/>
      <c r="Y385" s="177"/>
      <c r="Z385" s="177"/>
      <c r="AA385" s="177"/>
      <c r="AB385" s="177"/>
    </row>
    <row r="386" spans="1:28" ht="18" x14ac:dyDescent="0.25">
      <c r="A386" s="158"/>
      <c r="B386" s="425"/>
      <c r="C386" s="426"/>
      <c r="D386" s="164"/>
      <c r="E386" s="17"/>
      <c r="F386" s="376"/>
      <c r="G386" s="21"/>
      <c r="H386" s="56">
        <f>SUM(F386*G386)</f>
        <v>0</v>
      </c>
      <c r="J386" s="347"/>
      <c r="U386" s="177"/>
      <c r="V386" s="177"/>
      <c r="W386" s="177"/>
      <c r="X386" s="177"/>
      <c r="Y386" s="177"/>
      <c r="Z386" s="177"/>
      <c r="AA386" s="177"/>
      <c r="AB386" s="177"/>
    </row>
    <row r="387" spans="1:28" ht="18.75" thickBot="1" x14ac:dyDescent="0.3">
      <c r="A387" s="158"/>
      <c r="B387" s="429"/>
      <c r="C387" s="430"/>
      <c r="D387" s="261"/>
      <c r="E387" s="17"/>
      <c r="F387" s="376"/>
      <c r="G387" s="21"/>
      <c r="H387" s="56">
        <f>SUM(F387*G387)</f>
        <v>0</v>
      </c>
      <c r="J387" s="347"/>
      <c r="U387" s="177"/>
      <c r="V387" s="177"/>
      <c r="W387" s="177"/>
      <c r="X387" s="177"/>
      <c r="Y387" s="177"/>
      <c r="Z387" s="177"/>
      <c r="AA387" s="177"/>
      <c r="AB387" s="177"/>
    </row>
    <row r="388" spans="1:28" ht="21" thickBot="1" x14ac:dyDescent="0.3">
      <c r="A388" s="303" t="s">
        <v>4</v>
      </c>
      <c r="B388" s="427"/>
      <c r="C388" s="428"/>
      <c r="D388" s="304"/>
      <c r="E388" s="337">
        <f>SUM(E383:E387)</f>
        <v>0</v>
      </c>
      <c r="F388" s="383">
        <f>SUM(F383:F387)</f>
        <v>0</v>
      </c>
      <c r="G388" s="324"/>
      <c r="H388" s="296">
        <f>SUM(H383:H387)</f>
        <v>0</v>
      </c>
      <c r="J388" s="347"/>
      <c r="U388" s="177"/>
      <c r="V388" s="177"/>
      <c r="W388" s="177"/>
      <c r="X388" s="177"/>
      <c r="Y388" s="177"/>
      <c r="Z388" s="177"/>
      <c r="AA388" s="177"/>
      <c r="AB388" s="177"/>
    </row>
    <row r="389" spans="1:28" ht="21" thickBot="1" x14ac:dyDescent="0.3">
      <c r="A389" s="413" t="s">
        <v>50</v>
      </c>
      <c r="B389" s="421" t="s">
        <v>10</v>
      </c>
      <c r="C389" s="422"/>
      <c r="D389" s="407" t="s">
        <v>11</v>
      </c>
      <c r="E389" s="418" t="s">
        <v>12</v>
      </c>
      <c r="F389" s="419" t="s">
        <v>13</v>
      </c>
      <c r="G389" s="420" t="s">
        <v>14</v>
      </c>
      <c r="H389" s="418" t="s">
        <v>15</v>
      </c>
      <c r="J389" s="347"/>
      <c r="U389" s="177"/>
      <c r="V389" s="177"/>
      <c r="W389" s="177"/>
      <c r="X389" s="177"/>
      <c r="Y389" s="177"/>
      <c r="Z389" s="177"/>
      <c r="AA389" s="177"/>
      <c r="AB389" s="177"/>
    </row>
    <row r="390" spans="1:28" ht="18" x14ac:dyDescent="0.25">
      <c r="A390" s="160"/>
      <c r="B390" s="423"/>
      <c r="C390" s="424"/>
      <c r="D390" s="160"/>
      <c r="E390" s="19"/>
      <c r="F390" s="372"/>
      <c r="G390" s="20"/>
      <c r="H390" s="55">
        <f t="shared" ref="H390:H401" si="21">SUM(F390*G390)</f>
        <v>0</v>
      </c>
      <c r="J390" s="347"/>
      <c r="U390" s="177"/>
      <c r="V390" s="177"/>
      <c r="W390" s="177"/>
      <c r="X390" s="177"/>
      <c r="Y390" s="177"/>
      <c r="Z390" s="177"/>
      <c r="AA390" s="177"/>
      <c r="AB390" s="177"/>
    </row>
    <row r="391" spans="1:28" ht="18" x14ac:dyDescent="0.25">
      <c r="A391" s="160"/>
      <c r="B391" s="425"/>
      <c r="C391" s="426"/>
      <c r="D391" s="160"/>
      <c r="E391" s="19"/>
      <c r="F391" s="372"/>
      <c r="G391" s="20"/>
      <c r="H391" s="56">
        <f t="shared" si="21"/>
        <v>0</v>
      </c>
      <c r="J391" s="347"/>
      <c r="U391" s="177"/>
      <c r="V391" s="177"/>
      <c r="W391" s="177"/>
      <c r="X391" s="177"/>
      <c r="Y391" s="177"/>
      <c r="Z391" s="177"/>
      <c r="AA391" s="177"/>
      <c r="AB391" s="177"/>
    </row>
    <row r="392" spans="1:28" ht="18" x14ac:dyDescent="0.25">
      <c r="A392" s="160"/>
      <c r="B392" s="425"/>
      <c r="C392" s="426"/>
      <c r="D392" s="160"/>
      <c r="E392" s="19"/>
      <c r="F392" s="372"/>
      <c r="G392" s="20"/>
      <c r="H392" s="56">
        <f t="shared" si="21"/>
        <v>0</v>
      </c>
      <c r="J392" s="347"/>
      <c r="U392" s="177"/>
      <c r="V392" s="177"/>
      <c r="W392" s="177"/>
      <c r="X392" s="177"/>
      <c r="Y392" s="177"/>
      <c r="Z392" s="177"/>
      <c r="AA392" s="177"/>
      <c r="AB392" s="177"/>
    </row>
    <row r="393" spans="1:28" ht="18" x14ac:dyDescent="0.25">
      <c r="A393" s="160"/>
      <c r="B393" s="425"/>
      <c r="C393" s="426"/>
      <c r="D393" s="160"/>
      <c r="E393" s="19"/>
      <c r="F393" s="372"/>
      <c r="G393" s="20"/>
      <c r="H393" s="56">
        <f t="shared" si="21"/>
        <v>0</v>
      </c>
      <c r="J393" s="347"/>
      <c r="U393" s="177"/>
      <c r="V393" s="177"/>
      <c r="W393" s="177"/>
      <c r="X393" s="177"/>
      <c r="Y393" s="177"/>
      <c r="Z393" s="177"/>
      <c r="AA393" s="177"/>
      <c r="AB393" s="177"/>
    </row>
    <row r="394" spans="1:28" ht="18" x14ac:dyDescent="0.25">
      <c r="A394" s="160"/>
      <c r="B394" s="425"/>
      <c r="C394" s="426"/>
      <c r="D394" s="160"/>
      <c r="E394" s="19"/>
      <c r="F394" s="372"/>
      <c r="G394" s="20"/>
      <c r="H394" s="56">
        <f t="shared" si="21"/>
        <v>0</v>
      </c>
      <c r="J394" s="347"/>
      <c r="U394" s="177"/>
      <c r="V394" s="177"/>
      <c r="W394" s="177"/>
      <c r="X394" s="177"/>
      <c r="Y394" s="177"/>
      <c r="Z394" s="177"/>
      <c r="AA394" s="177"/>
      <c r="AB394" s="177"/>
    </row>
    <row r="395" spans="1:28" ht="18" x14ac:dyDescent="0.25">
      <c r="A395" s="160"/>
      <c r="B395" s="425"/>
      <c r="C395" s="426"/>
      <c r="D395" s="160"/>
      <c r="E395" s="19"/>
      <c r="F395" s="372"/>
      <c r="G395" s="20"/>
      <c r="H395" s="56">
        <f t="shared" si="21"/>
        <v>0</v>
      </c>
      <c r="J395" s="347"/>
      <c r="U395" s="177"/>
      <c r="V395" s="177"/>
      <c r="W395" s="177"/>
      <c r="X395" s="177"/>
      <c r="Y395" s="177"/>
      <c r="Z395" s="177"/>
      <c r="AA395" s="177"/>
      <c r="AB395" s="177"/>
    </row>
    <row r="396" spans="1:28" ht="18" x14ac:dyDescent="0.25">
      <c r="A396" s="157"/>
      <c r="B396" s="425"/>
      <c r="C396" s="426"/>
      <c r="D396" s="157"/>
      <c r="E396" s="14"/>
      <c r="F396" s="373"/>
      <c r="G396" s="15"/>
      <c r="H396" s="56">
        <f t="shared" si="21"/>
        <v>0</v>
      </c>
      <c r="J396" s="347"/>
      <c r="U396" s="177"/>
      <c r="V396" s="177"/>
      <c r="W396" s="177"/>
      <c r="X396" s="177"/>
      <c r="Y396" s="177"/>
      <c r="Z396" s="177"/>
      <c r="AA396" s="177"/>
      <c r="AB396" s="177"/>
    </row>
    <row r="397" spans="1:28" ht="18" x14ac:dyDescent="0.25">
      <c r="A397" s="157"/>
      <c r="B397" s="425"/>
      <c r="C397" s="426"/>
      <c r="D397" s="157"/>
      <c r="E397" s="14"/>
      <c r="F397" s="373"/>
      <c r="G397" s="15"/>
      <c r="H397" s="56">
        <f t="shared" si="21"/>
        <v>0</v>
      </c>
      <c r="J397" s="347"/>
      <c r="U397" s="177"/>
      <c r="V397" s="177"/>
      <c r="W397" s="177"/>
      <c r="X397" s="177"/>
      <c r="Y397" s="177"/>
      <c r="Z397" s="177"/>
      <c r="AA397" s="177"/>
      <c r="AB397" s="177"/>
    </row>
    <row r="398" spans="1:28" ht="18" x14ac:dyDescent="0.25">
      <c r="A398" s="157"/>
      <c r="B398" s="425"/>
      <c r="C398" s="426"/>
      <c r="D398" s="157"/>
      <c r="E398" s="14"/>
      <c r="F398" s="373"/>
      <c r="G398" s="15"/>
      <c r="H398" s="56">
        <f t="shared" si="21"/>
        <v>0</v>
      </c>
      <c r="J398" s="347"/>
      <c r="U398" s="177"/>
      <c r="V398" s="177"/>
      <c r="W398" s="177"/>
      <c r="X398" s="177"/>
      <c r="Y398" s="177"/>
      <c r="Z398" s="177"/>
      <c r="AA398" s="177"/>
      <c r="AB398" s="177"/>
    </row>
    <row r="399" spans="1:28" ht="18" x14ac:dyDescent="0.25">
      <c r="A399" s="157"/>
      <c r="B399" s="425"/>
      <c r="C399" s="426"/>
      <c r="D399" s="157"/>
      <c r="E399" s="14"/>
      <c r="F399" s="373"/>
      <c r="G399" s="15"/>
      <c r="H399" s="56">
        <f t="shared" si="21"/>
        <v>0</v>
      </c>
      <c r="J399" s="347"/>
      <c r="U399" s="177"/>
      <c r="V399" s="177"/>
      <c r="W399" s="177"/>
      <c r="X399" s="177"/>
      <c r="Y399" s="177"/>
      <c r="Z399" s="177"/>
      <c r="AA399" s="177"/>
      <c r="AB399" s="177"/>
    </row>
    <row r="400" spans="1:28" ht="18" x14ac:dyDescent="0.25">
      <c r="A400" s="157"/>
      <c r="B400" s="425"/>
      <c r="C400" s="426"/>
      <c r="D400" s="157"/>
      <c r="E400" s="14"/>
      <c r="F400" s="373"/>
      <c r="G400" s="15"/>
      <c r="H400" s="56">
        <f t="shared" si="21"/>
        <v>0</v>
      </c>
      <c r="J400" s="347"/>
      <c r="U400" s="177"/>
      <c r="V400" s="177"/>
      <c r="W400" s="177"/>
      <c r="X400" s="177"/>
      <c r="Y400" s="177"/>
      <c r="Z400" s="177"/>
      <c r="AA400" s="177"/>
      <c r="AB400" s="177"/>
    </row>
    <row r="401" spans="1:28" ht="18.75" thickBot="1" x14ac:dyDescent="0.3">
      <c r="A401" s="157"/>
      <c r="B401" s="429"/>
      <c r="C401" s="430"/>
      <c r="D401" s="157"/>
      <c r="E401" s="14"/>
      <c r="F401" s="373"/>
      <c r="G401" s="15"/>
      <c r="H401" s="56">
        <f t="shared" si="21"/>
        <v>0</v>
      </c>
      <c r="J401" s="347"/>
      <c r="U401" s="177"/>
      <c r="V401" s="177"/>
      <c r="W401" s="177"/>
      <c r="X401" s="177"/>
      <c r="Y401" s="177"/>
      <c r="Z401" s="177"/>
      <c r="AA401" s="177"/>
      <c r="AB401" s="177"/>
    </row>
    <row r="402" spans="1:28" ht="21" thickBot="1" x14ac:dyDescent="0.3">
      <c r="A402" s="267" t="s">
        <v>49</v>
      </c>
      <c r="B402" s="427"/>
      <c r="C402" s="428"/>
      <c r="D402" s="304"/>
      <c r="E402" s="338"/>
      <c r="F402" s="393"/>
      <c r="G402" s="338"/>
      <c r="H402" s="296">
        <f>SUM(H390:H401)</f>
        <v>0</v>
      </c>
      <c r="J402" s="347"/>
      <c r="U402" s="177"/>
      <c r="V402" s="177"/>
      <c r="W402" s="177"/>
      <c r="X402" s="177"/>
      <c r="Y402" s="177"/>
      <c r="Z402" s="177"/>
      <c r="AA402" s="177"/>
      <c r="AB402" s="177"/>
    </row>
    <row r="403" spans="1:28" x14ac:dyDescent="0.25">
      <c r="J403" s="347"/>
      <c r="U403" s="177"/>
      <c r="V403" s="177"/>
      <c r="W403" s="177"/>
      <c r="X403" s="177"/>
      <c r="Y403" s="177"/>
      <c r="Z403" s="177"/>
      <c r="AA403" s="177"/>
      <c r="AB403" s="177"/>
    </row>
    <row r="404" spans="1:28" x14ac:dyDescent="0.25">
      <c r="J404" s="347"/>
      <c r="U404" s="177"/>
      <c r="V404" s="177"/>
      <c r="W404" s="177"/>
      <c r="X404" s="177"/>
      <c r="Y404" s="177"/>
      <c r="Z404" s="177"/>
      <c r="AA404" s="177"/>
      <c r="AB404" s="177"/>
    </row>
    <row r="405" spans="1:28" x14ac:dyDescent="0.25">
      <c r="J405" s="347"/>
      <c r="U405" s="177"/>
      <c r="V405" s="177"/>
      <c r="W405" s="177"/>
      <c r="X405" s="177"/>
      <c r="Y405" s="177"/>
      <c r="Z405" s="177"/>
      <c r="AA405" s="177"/>
      <c r="AB405" s="177"/>
    </row>
    <row r="406" spans="1:28" x14ac:dyDescent="0.25">
      <c r="J406" s="347"/>
      <c r="U406" s="177"/>
      <c r="V406" s="177"/>
      <c r="W406" s="177"/>
      <c r="X406" s="177"/>
      <c r="Y406" s="177"/>
      <c r="Z406" s="177"/>
      <c r="AA406" s="177"/>
      <c r="AB406" s="177"/>
    </row>
    <row r="407" spans="1:28" x14ac:dyDescent="0.25">
      <c r="J407" s="347"/>
      <c r="U407" s="177"/>
      <c r="V407" s="177"/>
      <c r="W407" s="177"/>
      <c r="X407" s="177"/>
      <c r="Y407" s="177"/>
      <c r="Z407" s="177"/>
      <c r="AA407" s="177"/>
      <c r="AB407" s="177"/>
    </row>
    <row r="408" spans="1:28" x14ac:dyDescent="0.25">
      <c r="J408" s="347"/>
      <c r="U408" s="177"/>
      <c r="V408" s="177"/>
      <c r="W408" s="177"/>
      <c r="X408" s="177"/>
      <c r="Y408" s="177"/>
      <c r="Z408" s="177"/>
      <c r="AA408" s="177"/>
      <c r="AB408" s="177"/>
    </row>
    <row r="409" spans="1:28" ht="15.75" thickBot="1" x14ac:dyDescent="0.3">
      <c r="J409" s="347"/>
      <c r="U409" s="177"/>
      <c r="V409" s="177"/>
      <c r="W409" s="177"/>
      <c r="X409" s="177"/>
      <c r="Y409" s="177"/>
      <c r="Z409" s="177"/>
      <c r="AA409" s="177"/>
      <c r="AB409" s="177"/>
    </row>
    <row r="410" spans="1:28" ht="18" x14ac:dyDescent="0.25">
      <c r="A410" s="339" t="s">
        <v>125</v>
      </c>
      <c r="B410" s="340">
        <f>SUMIF(B40:B52,N37,F40:F52)</f>
        <v>0</v>
      </c>
      <c r="J410" s="347"/>
      <c r="U410" s="177"/>
      <c r="V410" s="177"/>
      <c r="W410" s="177"/>
      <c r="X410" s="177"/>
      <c r="Y410" s="177"/>
      <c r="Z410" s="177"/>
      <c r="AA410" s="177"/>
      <c r="AB410" s="177"/>
    </row>
    <row r="411" spans="1:28" ht="18" x14ac:dyDescent="0.25">
      <c r="A411" s="341" t="s">
        <v>126</v>
      </c>
      <c r="B411" s="342">
        <f>SUMIF(B40:B52,N38,F40:F52)</f>
        <v>0</v>
      </c>
      <c r="J411" s="347"/>
      <c r="U411" s="177"/>
      <c r="V411" s="177"/>
      <c r="W411" s="177"/>
      <c r="X411" s="177"/>
      <c r="Y411" s="177"/>
      <c r="Z411" s="177"/>
      <c r="AA411" s="177"/>
      <c r="AB411" s="177"/>
    </row>
    <row r="412" spans="1:28" ht="18" x14ac:dyDescent="0.25">
      <c r="A412" s="341" t="s">
        <v>122</v>
      </c>
      <c r="B412" s="342">
        <f>F54</f>
        <v>0</v>
      </c>
      <c r="J412" s="347"/>
      <c r="U412" s="177"/>
      <c r="V412" s="177"/>
      <c r="W412" s="177"/>
      <c r="X412" s="177"/>
      <c r="Y412" s="177"/>
      <c r="Z412" s="177"/>
      <c r="AA412" s="177"/>
      <c r="AB412" s="177"/>
    </row>
    <row r="413" spans="1:28" ht="18.75" thickBot="1" x14ac:dyDescent="0.3">
      <c r="A413" s="343" t="s">
        <v>127</v>
      </c>
      <c r="B413" s="344">
        <f>F53-(B410+B411+B412)</f>
        <v>0</v>
      </c>
      <c r="J413" s="347"/>
      <c r="U413" s="177"/>
      <c r="V413" s="177"/>
      <c r="W413" s="177"/>
      <c r="X413" s="177"/>
      <c r="Y413" s="177"/>
      <c r="Z413" s="177"/>
      <c r="AA413" s="177"/>
      <c r="AB413" s="177"/>
    </row>
    <row r="414" spans="1:28" ht="18.75" thickBot="1" x14ac:dyDescent="0.3">
      <c r="A414" s="345"/>
      <c r="B414" s="345"/>
      <c r="J414" s="347"/>
      <c r="U414" s="177"/>
      <c r="V414" s="177"/>
      <c r="W414" s="177"/>
      <c r="X414" s="177"/>
      <c r="Y414" s="177"/>
      <c r="Z414" s="177"/>
      <c r="AA414" s="177"/>
      <c r="AB414" s="177"/>
    </row>
    <row r="415" spans="1:28" ht="18" x14ac:dyDescent="0.25">
      <c r="A415" s="339" t="s">
        <v>128</v>
      </c>
      <c r="B415" s="340">
        <f>SUMIF(B57:B70,N37,F57:F70)</f>
        <v>0</v>
      </c>
      <c r="J415" s="347"/>
      <c r="U415" s="177"/>
      <c r="V415" s="177"/>
      <c r="W415" s="177"/>
      <c r="X415" s="177"/>
      <c r="Y415" s="177"/>
      <c r="Z415" s="177"/>
      <c r="AA415" s="177"/>
      <c r="AB415" s="177"/>
    </row>
    <row r="416" spans="1:28" ht="18" x14ac:dyDescent="0.25">
      <c r="A416" s="341" t="s">
        <v>129</v>
      </c>
      <c r="B416" s="342">
        <f>SUMIF(B57:B70,N38,F57:F70)</f>
        <v>0</v>
      </c>
      <c r="J416" s="347"/>
      <c r="U416" s="177"/>
      <c r="V416" s="177"/>
      <c r="W416" s="177"/>
      <c r="X416" s="177"/>
      <c r="Y416" s="177"/>
      <c r="Z416" s="177"/>
      <c r="AA416" s="177"/>
      <c r="AB416" s="177"/>
    </row>
    <row r="417" spans="1:28" ht="18" x14ac:dyDescent="0.25">
      <c r="A417" s="341" t="s">
        <v>123</v>
      </c>
      <c r="B417" s="342">
        <f>F72</f>
        <v>0</v>
      </c>
      <c r="J417" s="347"/>
      <c r="U417" s="177"/>
      <c r="V417" s="177"/>
      <c r="W417" s="177"/>
      <c r="X417" s="177"/>
      <c r="Y417" s="177"/>
      <c r="Z417" s="177"/>
      <c r="AA417" s="177"/>
      <c r="AB417" s="177"/>
    </row>
    <row r="418" spans="1:28" ht="18.75" thickBot="1" x14ac:dyDescent="0.3">
      <c r="A418" s="343" t="s">
        <v>130</v>
      </c>
      <c r="B418" s="344">
        <f>F71-(B415+B416+B417)</f>
        <v>0</v>
      </c>
      <c r="J418" s="347"/>
      <c r="U418" s="177"/>
      <c r="V418" s="177"/>
      <c r="W418" s="177"/>
      <c r="X418" s="177"/>
      <c r="Y418" s="177"/>
      <c r="Z418" s="177"/>
      <c r="AA418" s="177"/>
      <c r="AB418" s="177"/>
    </row>
    <row r="419" spans="1:28" ht="18.75" thickBot="1" x14ac:dyDescent="0.3">
      <c r="A419" s="345"/>
      <c r="B419" s="345"/>
      <c r="J419" s="347"/>
      <c r="U419" s="177"/>
      <c r="V419" s="177"/>
      <c r="W419" s="177"/>
      <c r="X419" s="177"/>
      <c r="Y419" s="177"/>
      <c r="Z419" s="177"/>
      <c r="AA419" s="177"/>
      <c r="AB419" s="177"/>
    </row>
    <row r="420" spans="1:28" ht="18" x14ac:dyDescent="0.25">
      <c r="A420" s="339" t="s">
        <v>131</v>
      </c>
      <c r="B420" s="340">
        <f>SUMIF(B74:B81,N37,F74:F81)</f>
        <v>0</v>
      </c>
      <c r="J420" s="347"/>
      <c r="U420" s="177"/>
      <c r="V420" s="177"/>
      <c r="W420" s="177"/>
      <c r="X420" s="177"/>
      <c r="Y420" s="177"/>
      <c r="Z420" s="177"/>
      <c r="AA420" s="177"/>
      <c r="AB420" s="177"/>
    </row>
    <row r="421" spans="1:28" ht="18" x14ac:dyDescent="0.25">
      <c r="A421" s="341" t="s">
        <v>132</v>
      </c>
      <c r="B421" s="342">
        <f>SUMIF(B74:B81,N38,F74:F81)</f>
        <v>0</v>
      </c>
      <c r="J421" s="347"/>
      <c r="U421" s="177"/>
      <c r="V421" s="177"/>
      <c r="W421" s="177"/>
      <c r="X421" s="177"/>
      <c r="Y421" s="177"/>
      <c r="Z421" s="177"/>
      <c r="AA421" s="177"/>
      <c r="AB421" s="177"/>
    </row>
    <row r="422" spans="1:28" ht="18.75" thickBot="1" x14ac:dyDescent="0.3">
      <c r="A422" s="343" t="s">
        <v>133</v>
      </c>
      <c r="B422" s="344">
        <f>F82-(B420+B421)</f>
        <v>0</v>
      </c>
      <c r="J422" s="347"/>
      <c r="U422" s="177"/>
      <c r="V422" s="177"/>
      <c r="W422" s="177"/>
      <c r="X422" s="177"/>
      <c r="Y422" s="177"/>
      <c r="Z422" s="177"/>
      <c r="AA422" s="177"/>
      <c r="AB422" s="177"/>
    </row>
    <row r="423" spans="1:28" ht="18.75" thickBot="1" x14ac:dyDescent="0.3">
      <c r="A423" s="345"/>
      <c r="B423" s="345"/>
      <c r="J423" s="347"/>
      <c r="U423" s="177"/>
      <c r="V423" s="177"/>
      <c r="W423" s="177"/>
      <c r="X423" s="177"/>
      <c r="Y423" s="177"/>
      <c r="Z423" s="177"/>
      <c r="AA423" s="177"/>
      <c r="AB423" s="177"/>
    </row>
    <row r="424" spans="1:28" ht="18" x14ac:dyDescent="0.25">
      <c r="A424" s="339" t="s">
        <v>134</v>
      </c>
      <c r="B424" s="340">
        <f>SUMIF(B85:B90,N37,F85:F90)</f>
        <v>0</v>
      </c>
      <c r="J424" s="347"/>
      <c r="U424" s="177"/>
      <c r="V424" s="177"/>
      <c r="W424" s="177"/>
      <c r="X424" s="177"/>
      <c r="Y424" s="177"/>
      <c r="Z424" s="177"/>
      <c r="AA424" s="177"/>
      <c r="AB424" s="177"/>
    </row>
    <row r="425" spans="1:28" ht="18" x14ac:dyDescent="0.25">
      <c r="A425" s="341" t="s">
        <v>135</v>
      </c>
      <c r="B425" s="342">
        <f>SUMIF(B85:B90,N38,F85:F90)</f>
        <v>0</v>
      </c>
      <c r="J425" s="347"/>
      <c r="U425" s="177"/>
      <c r="V425" s="177"/>
      <c r="W425" s="177"/>
      <c r="X425" s="177"/>
      <c r="Y425" s="177"/>
      <c r="Z425" s="177"/>
      <c r="AA425" s="177"/>
      <c r="AB425" s="177"/>
    </row>
    <row r="426" spans="1:28" ht="18" x14ac:dyDescent="0.25">
      <c r="A426" s="341" t="s">
        <v>124</v>
      </c>
      <c r="B426" s="342">
        <f>F92</f>
        <v>0</v>
      </c>
      <c r="J426" s="347"/>
      <c r="U426" s="177"/>
      <c r="V426" s="177"/>
      <c r="W426" s="177"/>
      <c r="X426" s="177"/>
      <c r="Y426" s="177"/>
      <c r="Z426" s="177"/>
      <c r="AA426" s="177"/>
      <c r="AB426" s="177"/>
    </row>
    <row r="427" spans="1:28" ht="18.75" thickBot="1" x14ac:dyDescent="0.3">
      <c r="A427" s="343" t="s">
        <v>136</v>
      </c>
      <c r="B427" s="344">
        <f>F91-(B424+B425+B426)</f>
        <v>0</v>
      </c>
      <c r="J427" s="347"/>
      <c r="U427" s="177"/>
      <c r="V427" s="177"/>
      <c r="W427" s="177"/>
      <c r="X427" s="177"/>
      <c r="Y427" s="177"/>
      <c r="Z427" s="177"/>
      <c r="AA427" s="177"/>
      <c r="AB427" s="177"/>
    </row>
  </sheetData>
  <sheetProtection algorithmName="SHA-512" hashValue="a4ogxQy80+yRWSRjMXBS+CjyVFdLUupkAP2QX9QHVapwHQlsb1k9pAlzC5gJ7SJGWajL8LRqlG93RHLnXXr/gQ==" saltValue="56tJLuMDzuA20QnvF47i2g==" spinCount="100000" sheet="1" objects="1" scenarios="1" selectLockedCells="1"/>
  <mergeCells count="356">
    <mergeCell ref="B340:H340"/>
    <mergeCell ref="B93:C93"/>
    <mergeCell ref="B273:C27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40:C240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6:C146"/>
    <mergeCell ref="B147:C147"/>
    <mergeCell ref="B148:C148"/>
    <mergeCell ref="B149:C149"/>
    <mergeCell ref="B150:C150"/>
    <mergeCell ref="G143:G144"/>
    <mergeCell ref="H143:H144"/>
    <mergeCell ref="B157:H157"/>
    <mergeCell ref="B145:C145"/>
    <mergeCell ref="B141:C141"/>
    <mergeCell ref="A142:H142"/>
    <mergeCell ref="B143:C144"/>
    <mergeCell ref="D143:D144"/>
    <mergeCell ref="B216:C216"/>
    <mergeCell ref="F143:F144"/>
    <mergeCell ref="B151:C151"/>
    <mergeCell ref="A95:H95"/>
    <mergeCell ref="A96:A97"/>
    <mergeCell ref="B96:C97"/>
    <mergeCell ref="D96:D97"/>
    <mergeCell ref="E96:E97"/>
    <mergeCell ref="B128:C128"/>
    <mergeCell ref="B223:C223"/>
    <mergeCell ref="B236:C236"/>
    <mergeCell ref="B110:C110"/>
    <mergeCell ref="B152:C152"/>
    <mergeCell ref="B153:C153"/>
    <mergeCell ref="B154:C154"/>
    <mergeCell ref="B155:C155"/>
    <mergeCell ref="B156:C156"/>
    <mergeCell ref="B170:C170"/>
    <mergeCell ref="B171:C171"/>
    <mergeCell ref="B172:C172"/>
    <mergeCell ref="B158:C158"/>
    <mergeCell ref="B159:C159"/>
    <mergeCell ref="B160:C160"/>
    <mergeCell ref="B161:C161"/>
    <mergeCell ref="B162:C162"/>
    <mergeCell ref="B176:C176"/>
    <mergeCell ref="B177:C177"/>
    <mergeCell ref="B178:C178"/>
    <mergeCell ref="B179:C179"/>
    <mergeCell ref="B180:C180"/>
    <mergeCell ref="B173:C173"/>
    <mergeCell ref="B174:C174"/>
    <mergeCell ref="B175:H175"/>
    <mergeCell ref="E143:E144"/>
    <mergeCell ref="F96:F97"/>
    <mergeCell ref="G96:G97"/>
    <mergeCell ref="H96:H97"/>
    <mergeCell ref="B107:C107"/>
    <mergeCell ref="B98:C98"/>
    <mergeCell ref="B99:C99"/>
    <mergeCell ref="B100:C100"/>
    <mergeCell ref="B111:C111"/>
    <mergeCell ref="B140:C140"/>
    <mergeCell ref="B101:C101"/>
    <mergeCell ref="B102:C102"/>
    <mergeCell ref="B103:C103"/>
    <mergeCell ref="B104:C104"/>
    <mergeCell ref="B105:C105"/>
    <mergeCell ref="B106:C106"/>
    <mergeCell ref="B134:C134"/>
    <mergeCell ref="B135:C135"/>
    <mergeCell ref="B130:C130"/>
    <mergeCell ref="B131:C131"/>
    <mergeCell ref="B132:C132"/>
    <mergeCell ref="B133:C133"/>
    <mergeCell ref="B108:C108"/>
    <mergeCell ref="B109:C10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64:H164"/>
    <mergeCell ref="B165:C165"/>
    <mergeCell ref="B166:C166"/>
    <mergeCell ref="B167:C167"/>
    <mergeCell ref="B168:C168"/>
    <mergeCell ref="B169:C169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3:C243"/>
    <mergeCell ref="B244:C244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4:C234"/>
    <mergeCell ref="B239:C239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77:C277"/>
    <mergeCell ref="B278:C278"/>
    <mergeCell ref="B279:C279"/>
    <mergeCell ref="B280:C280"/>
    <mergeCell ref="B281:C281"/>
    <mergeCell ref="B275:C275"/>
    <mergeCell ref="B276:C276"/>
    <mergeCell ref="B283:C284"/>
    <mergeCell ref="D283:D2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353:C353"/>
    <mergeCell ref="B354:C354"/>
    <mergeCell ref="B355:C355"/>
    <mergeCell ref="B356:C356"/>
    <mergeCell ref="B357:C357"/>
    <mergeCell ref="B364:C364"/>
    <mergeCell ref="B367:C367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345:C345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A55:A56"/>
    <mergeCell ref="B55:B56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324:C324"/>
    <mergeCell ref="B325:C325"/>
    <mergeCell ref="B326:C32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93:C393"/>
    <mergeCell ref="B392:C392"/>
    <mergeCell ref="B391:C391"/>
    <mergeCell ref="B390:C390"/>
    <mergeCell ref="A346:H346"/>
    <mergeCell ref="A365:H365"/>
    <mergeCell ref="A380:H380"/>
    <mergeCell ref="B318:C318"/>
    <mergeCell ref="A283:A284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402:C402"/>
    <mergeCell ref="B401:C401"/>
    <mergeCell ref="B400:C400"/>
    <mergeCell ref="B399:C399"/>
    <mergeCell ref="B398:C398"/>
    <mergeCell ref="B397:C397"/>
    <mergeCell ref="B396:C396"/>
    <mergeCell ref="B395:C395"/>
    <mergeCell ref="B394:C394"/>
    <mergeCell ref="B305:C305"/>
    <mergeCell ref="B319:C319"/>
    <mergeCell ref="B347:C347"/>
    <mergeCell ref="B366:C366"/>
    <mergeCell ref="B389:C389"/>
    <mergeCell ref="B218:C218"/>
    <mergeCell ref="B242:C242"/>
    <mergeCell ref="B274:C274"/>
    <mergeCell ref="B383:C383"/>
    <mergeCell ref="B384:C384"/>
    <mergeCell ref="B385:C385"/>
    <mergeCell ref="B386:C386"/>
    <mergeCell ref="B388:C388"/>
    <mergeCell ref="B387:C387"/>
    <mergeCell ref="B381:C381"/>
    <mergeCell ref="A282:H282"/>
    <mergeCell ref="B334:C334"/>
    <mergeCell ref="B335:C335"/>
    <mergeCell ref="B316:C316"/>
    <mergeCell ref="B317:C317"/>
    <mergeCell ref="B320:C320"/>
    <mergeCell ref="B321:C321"/>
    <mergeCell ref="B322:C322"/>
    <mergeCell ref="B323:C323"/>
  </mergeCells>
  <conditionalFormatting sqref="H34">
    <cfRule type="cellIs" dxfId="1" priority="2" operator="greaterThan">
      <formula>0</formula>
    </cfRule>
  </conditionalFormatting>
  <conditionalFormatting sqref="H35">
    <cfRule type="cellIs" dxfId="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B00-000000000000}">
      <formula1>$N$146:$N$148</formula1>
    </dataValidation>
    <dataValidation type="list" allowBlank="1" showInputMessage="1" showErrorMessage="1" sqref="B165:C174 B176:C179" xr:uid="{00000000-0002-0000-0B00-000001000000}">
      <formula1>$N$146:$N$147</formula1>
    </dataValidation>
    <dataValidation type="list" allowBlank="1" showInputMessage="1" showErrorMessage="1" sqref="B286:B298 B300:B303" xr:uid="{00000000-0002-0000-0B00-000002000000}">
      <formula1>$K$286:$K$288</formula1>
    </dataValidation>
    <dataValidation type="list" allowBlank="1" showInputMessage="1" showErrorMessage="1" sqref="B306:C312 B314:C317" xr:uid="{00000000-0002-0000-0B00-000003000000}">
      <formula1>$K$290:$K$292</formula1>
    </dataValidation>
    <dataValidation type="list" allowBlank="1" showInputMessage="1" showErrorMessage="1" sqref="D40:D52 D74:D81 D57:D70 D85:D90 D98:D140 D145:D156 D158:D161 D165:D174 D176:D179 D187:D209 D211:D216 D383:D387 D234:D240 D243:D265 D267:D272 D275:D279 D286:D298 D300:D303 D306:D312 D314:D317 D320:D339 D341:D344 D348:D358 D360:D363 D367:D373 D375:D378 D220:D232" xr:uid="{00000000-0002-0000-0B00-000004000000}">
      <formula1>$S$17:$S$32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1</xdr:row>
                <xdr:rowOff>0</xdr:rowOff>
              </from>
              <to>
                <xdr:col>7</xdr:col>
                <xdr:colOff>1552575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3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9525</xdr:rowOff>
              </from>
              <to>
                <xdr:col>7</xdr:col>
                <xdr:colOff>1552575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4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AC50"/>
  <sheetViews>
    <sheetView topLeftCell="I1" zoomScale="60" zoomScaleNormal="60" workbookViewId="0">
      <selection activeCell="J15" sqref="J15"/>
    </sheetView>
  </sheetViews>
  <sheetFormatPr baseColWidth="10" defaultRowHeight="15" x14ac:dyDescent="0.25"/>
  <cols>
    <col min="1" max="1" width="22" customWidth="1"/>
    <col min="2" max="2" width="17.42578125" customWidth="1"/>
    <col min="3" max="4" width="18.7109375" customWidth="1"/>
    <col min="5" max="5" width="25" customWidth="1"/>
    <col min="6" max="6" width="23" customWidth="1"/>
    <col min="7" max="7" width="32" bestFit="1" customWidth="1"/>
    <col min="8" max="8" width="32.7109375" bestFit="1" customWidth="1"/>
    <col min="9" max="9" width="33.7109375" bestFit="1" customWidth="1"/>
    <col min="10" max="10" width="10.140625" bestFit="1" customWidth="1"/>
    <col min="11" max="12" width="18.7109375" customWidth="1"/>
    <col min="13" max="13" width="21.7109375" customWidth="1"/>
    <col min="14" max="14" width="27.7109375" bestFit="1" customWidth="1"/>
    <col min="15" max="15" width="44.5703125" bestFit="1" customWidth="1"/>
    <col min="16" max="18" width="18.7109375" customWidth="1"/>
    <col min="19" max="19" width="21.28515625" bestFit="1" customWidth="1"/>
    <col min="20" max="21" width="24.5703125" bestFit="1" customWidth="1"/>
    <col min="22" max="22" width="19.85546875" bestFit="1" customWidth="1"/>
    <col min="23" max="23" width="18.5703125" customWidth="1"/>
    <col min="24" max="24" width="19.42578125" customWidth="1"/>
    <col min="27" max="27" width="0" hidden="1" customWidth="1"/>
    <col min="28" max="29" width="11.42578125" hidden="1" customWidth="1"/>
    <col min="30" max="30" width="0" hidden="1" customWidth="1"/>
  </cols>
  <sheetData>
    <row r="1" spans="1:24" s="42" customFormat="1" ht="19.5" thickBot="1" x14ac:dyDescent="0.35">
      <c r="A1" s="69" t="s">
        <v>54</v>
      </c>
      <c r="B1" s="70" t="s">
        <v>16</v>
      </c>
      <c r="C1" s="71" t="s">
        <v>22</v>
      </c>
      <c r="D1" s="71" t="s">
        <v>20</v>
      </c>
      <c r="E1" s="71" t="s">
        <v>18</v>
      </c>
      <c r="F1" s="71" t="s">
        <v>51</v>
      </c>
      <c r="G1" s="71" t="s">
        <v>99</v>
      </c>
      <c r="H1" s="72" t="s">
        <v>118</v>
      </c>
      <c r="I1" s="71" t="s">
        <v>119</v>
      </c>
      <c r="J1" s="71" t="s">
        <v>55</v>
      </c>
      <c r="K1" s="71" t="s">
        <v>31</v>
      </c>
      <c r="L1" s="73" t="s">
        <v>83</v>
      </c>
      <c r="M1" s="73" t="s">
        <v>34</v>
      </c>
      <c r="N1" s="71" t="s">
        <v>104</v>
      </c>
      <c r="O1" s="71" t="s">
        <v>105</v>
      </c>
      <c r="P1" s="71" t="s">
        <v>56</v>
      </c>
      <c r="Q1" s="71" t="s">
        <v>77</v>
      </c>
      <c r="R1" s="71" t="s">
        <v>57</v>
      </c>
      <c r="S1" s="70" t="s">
        <v>58</v>
      </c>
      <c r="T1" s="70" t="s">
        <v>59</v>
      </c>
      <c r="U1" s="70" t="s">
        <v>60</v>
      </c>
      <c r="V1" s="73" t="s">
        <v>73</v>
      </c>
      <c r="W1" s="71" t="s">
        <v>74</v>
      </c>
      <c r="X1" s="73" t="s">
        <v>75</v>
      </c>
    </row>
    <row r="2" spans="1:24" ht="21" thickBot="1" x14ac:dyDescent="0.35">
      <c r="A2" s="74" t="s">
        <v>61</v>
      </c>
      <c r="B2" s="92">
        <f>FEVRIER!F53</f>
        <v>0</v>
      </c>
      <c r="C2" s="93">
        <f>FEVRIER!F91</f>
        <v>0</v>
      </c>
      <c r="D2" s="93">
        <f>FEVRIER!F82</f>
        <v>0</v>
      </c>
      <c r="E2" s="93">
        <f>FEVRIER!F71</f>
        <v>0</v>
      </c>
      <c r="F2" s="93">
        <f>FEVRIER!F141</f>
        <v>0</v>
      </c>
      <c r="G2" s="93">
        <f ca="1">FEVRIER!F9</f>
        <v>0</v>
      </c>
      <c r="H2" s="94">
        <f ca="1">FEVRIER!F8</f>
        <v>0</v>
      </c>
      <c r="I2" s="93">
        <f>FEVRIER!F180</f>
        <v>0</v>
      </c>
      <c r="J2" s="95"/>
      <c r="K2" s="96">
        <f>FEVRIER!F217</f>
        <v>0</v>
      </c>
      <c r="L2" s="96">
        <f>FEVRIER!F241</f>
        <v>0</v>
      </c>
      <c r="M2" s="93">
        <f>FEVRIER!F273</f>
        <v>0</v>
      </c>
      <c r="N2" s="97">
        <f>FEVRIER!F304</f>
        <v>0</v>
      </c>
      <c r="O2" s="97">
        <f>FEVRIER!F318</f>
        <v>0</v>
      </c>
      <c r="P2" s="93">
        <f>FEVRIER!F345</f>
        <v>0</v>
      </c>
      <c r="Q2" s="93">
        <f>FEVRIER!F364</f>
        <v>0</v>
      </c>
      <c r="R2" s="93">
        <f>FEVRIER!F379</f>
        <v>0</v>
      </c>
      <c r="S2" s="93">
        <f>FEVRIER!H17</f>
        <v>0</v>
      </c>
      <c r="T2" s="93">
        <f>FEVRIER!H16</f>
        <v>0</v>
      </c>
      <c r="U2" s="96">
        <f>FEVRIER!F15</f>
        <v>0</v>
      </c>
      <c r="V2" s="93">
        <f ca="1">FEVRIER!H31</f>
        <v>0</v>
      </c>
      <c r="W2" s="98">
        <v>0</v>
      </c>
      <c r="X2" s="93">
        <f ca="1">V2+W2</f>
        <v>0</v>
      </c>
    </row>
    <row r="3" spans="1:24" ht="21" thickBot="1" x14ac:dyDescent="0.35">
      <c r="A3" s="75" t="s">
        <v>62</v>
      </c>
      <c r="B3" s="92">
        <f>MARS!F53</f>
        <v>0</v>
      </c>
      <c r="C3" s="99">
        <f>MARS!F91</f>
        <v>0</v>
      </c>
      <c r="D3" s="99">
        <f>MARS!F82</f>
        <v>0</v>
      </c>
      <c r="E3" s="99">
        <f>MARS!F71</f>
        <v>0</v>
      </c>
      <c r="F3" s="99">
        <f>MARS!F141</f>
        <v>0</v>
      </c>
      <c r="G3" s="99">
        <f ca="1">MARS!F9</f>
        <v>0</v>
      </c>
      <c r="H3" s="100">
        <f ca="1">MARS!F8</f>
        <v>0</v>
      </c>
      <c r="I3" s="99">
        <f>MARS!F180</f>
        <v>0</v>
      </c>
      <c r="J3" s="101"/>
      <c r="K3" s="102">
        <f>MARS!F217</f>
        <v>0</v>
      </c>
      <c r="L3" s="102">
        <f>MARS!F241</f>
        <v>0</v>
      </c>
      <c r="M3" s="99">
        <f>MARS!F273</f>
        <v>0</v>
      </c>
      <c r="N3" s="103">
        <f>MARS!F304</f>
        <v>0</v>
      </c>
      <c r="O3" s="103">
        <f>MARS!F318</f>
        <v>0</v>
      </c>
      <c r="P3" s="99">
        <f>MARS!F345</f>
        <v>0</v>
      </c>
      <c r="Q3" s="99">
        <f>MARS!F364</f>
        <v>0</v>
      </c>
      <c r="R3" s="99">
        <f>MARS!F379</f>
        <v>0</v>
      </c>
      <c r="S3" s="99">
        <f>MARS!H17</f>
        <v>0</v>
      </c>
      <c r="T3" s="99">
        <f>MARS!H16</f>
        <v>0</v>
      </c>
      <c r="U3" s="102">
        <f>MARS!F15</f>
        <v>0</v>
      </c>
      <c r="V3" s="99">
        <f ca="1">MARS!H31</f>
        <v>0</v>
      </c>
      <c r="W3" s="104">
        <v>0</v>
      </c>
      <c r="X3" s="99">
        <f ca="1">V3+W3</f>
        <v>0</v>
      </c>
    </row>
    <row r="4" spans="1:24" ht="21" thickBot="1" x14ac:dyDescent="0.35">
      <c r="A4" s="75" t="s">
        <v>63</v>
      </c>
      <c r="B4" s="92">
        <f>AVRIL!F53</f>
        <v>0</v>
      </c>
      <c r="C4" s="99">
        <f>AVRIL!F91</f>
        <v>0</v>
      </c>
      <c r="D4" s="99">
        <f>AVRIL!F82</f>
        <v>0</v>
      </c>
      <c r="E4" s="99">
        <f>AVRIL!F71</f>
        <v>0</v>
      </c>
      <c r="F4" s="99">
        <f>AVRIL!F141</f>
        <v>0</v>
      </c>
      <c r="G4" s="99">
        <f ca="1">AVRIL!F9</f>
        <v>0</v>
      </c>
      <c r="H4" s="100">
        <f ca="1">AVRIL!F8</f>
        <v>0</v>
      </c>
      <c r="I4" s="99">
        <f>AVRIL!F180</f>
        <v>0</v>
      </c>
      <c r="J4" s="101"/>
      <c r="K4" s="102">
        <f>AVRIL!F217</f>
        <v>0</v>
      </c>
      <c r="L4" s="102">
        <f>AVRIL!F241</f>
        <v>0</v>
      </c>
      <c r="M4" s="99">
        <f>AVRIL!F273</f>
        <v>0</v>
      </c>
      <c r="N4" s="103">
        <f>AVRIL!F304</f>
        <v>0</v>
      </c>
      <c r="O4" s="103">
        <f>AVRIL!F318</f>
        <v>0</v>
      </c>
      <c r="P4" s="99">
        <f>AVRIL!F345</f>
        <v>0</v>
      </c>
      <c r="Q4" s="99">
        <f>AVRIL!F364</f>
        <v>0</v>
      </c>
      <c r="R4" s="99">
        <f>AVRIL!F379</f>
        <v>0</v>
      </c>
      <c r="S4" s="99">
        <f>AVRIL!H17</f>
        <v>0</v>
      </c>
      <c r="T4" s="99">
        <f>AVRIL!H16</f>
        <v>0</v>
      </c>
      <c r="U4" s="102">
        <f>AVRIL!F15</f>
        <v>0</v>
      </c>
      <c r="V4" s="99">
        <f ca="1">AVRIL!H31</f>
        <v>0</v>
      </c>
      <c r="W4" s="104">
        <v>0</v>
      </c>
      <c r="X4" s="99">
        <f t="shared" ref="X4:X13" ca="1" si="0">V4+W4</f>
        <v>0</v>
      </c>
    </row>
    <row r="5" spans="1:24" ht="21" thickBot="1" x14ac:dyDescent="0.35">
      <c r="A5" s="75" t="s">
        <v>64</v>
      </c>
      <c r="B5" s="92">
        <f>MAI!F53</f>
        <v>0</v>
      </c>
      <c r="C5" s="99">
        <f>MAI!F91</f>
        <v>0</v>
      </c>
      <c r="D5" s="99">
        <f>MAI!F82</f>
        <v>0</v>
      </c>
      <c r="E5" s="99">
        <f>MAI!F71</f>
        <v>0</v>
      </c>
      <c r="F5" s="99">
        <f>MAI!F141</f>
        <v>0</v>
      </c>
      <c r="G5" s="99">
        <f ca="1">MAI!F9</f>
        <v>0</v>
      </c>
      <c r="H5" s="100">
        <f ca="1">MAI!F8</f>
        <v>0</v>
      </c>
      <c r="I5" s="99">
        <f>MAI!F180</f>
        <v>0</v>
      </c>
      <c r="J5" s="101"/>
      <c r="K5" s="102">
        <f>MAI!F217</f>
        <v>0</v>
      </c>
      <c r="L5" s="102">
        <f>MAI!F241</f>
        <v>0</v>
      </c>
      <c r="M5" s="99">
        <f>MAI!F273</f>
        <v>0</v>
      </c>
      <c r="N5" s="103">
        <f>MAI!F304</f>
        <v>0</v>
      </c>
      <c r="O5" s="103" t="str">
        <f>MAI!F319</f>
        <v>PRIME</v>
      </c>
      <c r="P5" s="99">
        <f>MAI!F345</f>
        <v>0</v>
      </c>
      <c r="Q5" s="99">
        <f>MAI!F364</f>
        <v>0</v>
      </c>
      <c r="R5" s="99">
        <f>MAI!F379</f>
        <v>0</v>
      </c>
      <c r="S5" s="99">
        <f>MAI!H17</f>
        <v>0</v>
      </c>
      <c r="T5" s="99">
        <f>MAI!H16</f>
        <v>0</v>
      </c>
      <c r="U5" s="102">
        <f>MAI!F15</f>
        <v>0</v>
      </c>
      <c r="V5" s="99">
        <f ca="1">MAI!H31</f>
        <v>0</v>
      </c>
      <c r="W5" s="104">
        <v>0</v>
      </c>
      <c r="X5" s="99">
        <f t="shared" ca="1" si="0"/>
        <v>0</v>
      </c>
    </row>
    <row r="6" spans="1:24" ht="21" thickBot="1" x14ac:dyDescent="0.35">
      <c r="A6" s="75" t="s">
        <v>65</v>
      </c>
      <c r="B6" s="92">
        <f>JUIN!F53</f>
        <v>0</v>
      </c>
      <c r="C6" s="99">
        <f>JUIN!F91</f>
        <v>0</v>
      </c>
      <c r="D6" s="99">
        <f>JUIN!F82</f>
        <v>0</v>
      </c>
      <c r="E6" s="99">
        <f>JUIN!F71</f>
        <v>0</v>
      </c>
      <c r="F6" s="99">
        <f>JUIN!F141</f>
        <v>0</v>
      </c>
      <c r="G6" s="99">
        <f ca="1">JUIN!F9</f>
        <v>0</v>
      </c>
      <c r="H6" s="100">
        <f ca="1">JUIN!F8</f>
        <v>0</v>
      </c>
      <c r="I6" s="99">
        <f>JUIN!F180</f>
        <v>0</v>
      </c>
      <c r="J6" s="101"/>
      <c r="K6" s="102">
        <f>JUIN!F217</f>
        <v>0</v>
      </c>
      <c r="L6" s="102">
        <f>JUIN!F241</f>
        <v>0</v>
      </c>
      <c r="M6" s="99">
        <f>JUIN!F273</f>
        <v>0</v>
      </c>
      <c r="N6" s="103">
        <f>JUIN!F304</f>
        <v>0</v>
      </c>
      <c r="O6" s="103" t="str">
        <f>JUIN!F319</f>
        <v>PRIME</v>
      </c>
      <c r="P6" s="99">
        <f>JUIN!F345</f>
        <v>0</v>
      </c>
      <c r="Q6" s="99">
        <f>JUIN!F364</f>
        <v>0</v>
      </c>
      <c r="R6" s="99">
        <f>JUIN!F379</f>
        <v>0</v>
      </c>
      <c r="S6" s="99">
        <f>JUIN!H17</f>
        <v>0</v>
      </c>
      <c r="T6" s="99">
        <f>JUIN!H16</f>
        <v>0</v>
      </c>
      <c r="U6" s="102">
        <f>JUIN!F15</f>
        <v>0</v>
      </c>
      <c r="V6" s="99">
        <f ca="1">JUIN!H31</f>
        <v>0</v>
      </c>
      <c r="W6" s="104">
        <v>0</v>
      </c>
      <c r="X6" s="99">
        <f t="shared" ca="1" si="0"/>
        <v>0</v>
      </c>
    </row>
    <row r="7" spans="1:24" ht="21" thickBot="1" x14ac:dyDescent="0.35">
      <c r="A7" s="75" t="s">
        <v>66</v>
      </c>
      <c r="B7" s="92">
        <f>JUILLET!F53</f>
        <v>0</v>
      </c>
      <c r="C7" s="99">
        <f>JUILLET!F91</f>
        <v>0</v>
      </c>
      <c r="D7" s="99">
        <f>JUILLET!F82</f>
        <v>0</v>
      </c>
      <c r="E7" s="99">
        <f>JUILLET!F71</f>
        <v>0</v>
      </c>
      <c r="F7" s="99">
        <f>JUILLET!F141</f>
        <v>0</v>
      </c>
      <c r="G7" s="99">
        <f ca="1">JUILLET!F9</f>
        <v>0</v>
      </c>
      <c r="H7" s="100">
        <f ca="1">JUILLET!F8</f>
        <v>0</v>
      </c>
      <c r="I7" s="99">
        <f>JUILLET!F180</f>
        <v>0</v>
      </c>
      <c r="J7" s="101"/>
      <c r="K7" s="102">
        <f>JUILLET!F217</f>
        <v>0</v>
      </c>
      <c r="L7" s="102">
        <f>JUILLET!F241</f>
        <v>0</v>
      </c>
      <c r="M7" s="99">
        <f>JUILLET!F273</f>
        <v>0</v>
      </c>
      <c r="N7" s="103">
        <f>JUILLET!F304</f>
        <v>0</v>
      </c>
      <c r="O7" s="103" t="str">
        <f>JUILLET!F319</f>
        <v>PRIME</v>
      </c>
      <c r="P7" s="99">
        <f>JUILLET!F345</f>
        <v>0</v>
      </c>
      <c r="Q7" s="99">
        <f>JUILLET!F364</f>
        <v>0</v>
      </c>
      <c r="R7" s="99">
        <f>JUILLET!F379</f>
        <v>0</v>
      </c>
      <c r="S7" s="99">
        <f>JUILLET!H17</f>
        <v>0</v>
      </c>
      <c r="T7" s="99">
        <f>JUILLET!H16</f>
        <v>0</v>
      </c>
      <c r="U7" s="102">
        <f>JUILLET!F15</f>
        <v>0</v>
      </c>
      <c r="V7" s="99">
        <f ca="1">JUILLET!H31</f>
        <v>0</v>
      </c>
      <c r="W7" s="104">
        <v>0</v>
      </c>
      <c r="X7" s="99">
        <f t="shared" ca="1" si="0"/>
        <v>0</v>
      </c>
    </row>
    <row r="8" spans="1:24" ht="21" thickBot="1" x14ac:dyDescent="0.35">
      <c r="A8" s="75" t="s">
        <v>67</v>
      </c>
      <c r="B8" s="92">
        <f>AOUT!F53</f>
        <v>0</v>
      </c>
      <c r="C8" s="99">
        <f>AOUT!F91</f>
        <v>0</v>
      </c>
      <c r="D8" s="99">
        <f>AOUT!F82</f>
        <v>0</v>
      </c>
      <c r="E8" s="99">
        <f>AOUT!F71</f>
        <v>0</v>
      </c>
      <c r="F8" s="99">
        <f>AOUT!F141</f>
        <v>0</v>
      </c>
      <c r="G8" s="99">
        <f ca="1">AOUT!F9</f>
        <v>0</v>
      </c>
      <c r="H8" s="100">
        <f ca="1">AOUT!F8</f>
        <v>0</v>
      </c>
      <c r="I8" s="99">
        <f>AOUT!F180</f>
        <v>0</v>
      </c>
      <c r="J8" s="101"/>
      <c r="K8" s="102">
        <f>AOUT!F217</f>
        <v>0</v>
      </c>
      <c r="L8" s="102">
        <f>AOUT!F241</f>
        <v>0</v>
      </c>
      <c r="M8" s="99">
        <f>AOUT!F273</f>
        <v>0</v>
      </c>
      <c r="N8" s="103">
        <f>AOUT!F304</f>
        <v>0</v>
      </c>
      <c r="O8" s="103" t="str">
        <f>AOUT!F319</f>
        <v>PRIME</v>
      </c>
      <c r="P8" s="99">
        <f>AOUT!F345</f>
        <v>0</v>
      </c>
      <c r="Q8" s="99">
        <f>AOUT!F364</f>
        <v>0</v>
      </c>
      <c r="R8" s="99">
        <f>AOUT!F379</f>
        <v>0</v>
      </c>
      <c r="S8" s="99">
        <f>AOUT!H17</f>
        <v>0</v>
      </c>
      <c r="T8" s="99">
        <f>AOUT!H16</f>
        <v>0</v>
      </c>
      <c r="U8" s="102">
        <f>AOUT!F15</f>
        <v>0</v>
      </c>
      <c r="V8" s="99">
        <f ca="1">AOUT!H31</f>
        <v>0</v>
      </c>
      <c r="W8" s="104">
        <v>0</v>
      </c>
      <c r="X8" s="99">
        <f t="shared" ca="1" si="0"/>
        <v>0</v>
      </c>
    </row>
    <row r="9" spans="1:24" ht="21" thickBot="1" x14ac:dyDescent="0.35">
      <c r="A9" s="75" t="s">
        <v>68</v>
      </c>
      <c r="B9" s="92">
        <f>SEPTEMBRE!F53</f>
        <v>0</v>
      </c>
      <c r="C9" s="99">
        <f>SEPTEMBRE!F91</f>
        <v>0</v>
      </c>
      <c r="D9" s="99">
        <f>SEPTEMBRE!F82</f>
        <v>0</v>
      </c>
      <c r="E9" s="99">
        <f>SEPTEMBRE!F71</f>
        <v>0</v>
      </c>
      <c r="F9" s="99">
        <f>SEPTEMBRE!F141</f>
        <v>0</v>
      </c>
      <c r="G9" s="99">
        <f ca="1">SEPTEMBRE!F9</f>
        <v>0</v>
      </c>
      <c r="H9" s="100">
        <f ca="1">SEPTEMBRE!F8</f>
        <v>0</v>
      </c>
      <c r="I9" s="99">
        <f>SEPTEMBRE!F180</f>
        <v>0</v>
      </c>
      <c r="J9" s="101"/>
      <c r="K9" s="102">
        <f>SEPTEMBRE!F217</f>
        <v>0</v>
      </c>
      <c r="L9" s="102">
        <f>SEPTEMBRE!F241</f>
        <v>0</v>
      </c>
      <c r="M9" s="99">
        <f>SEPTEMBRE!F273</f>
        <v>0</v>
      </c>
      <c r="N9" s="103">
        <f>SEPTEMBRE!F304</f>
        <v>0</v>
      </c>
      <c r="O9" s="103" t="str">
        <f>SEPTEMBRE!F319</f>
        <v>PRIME</v>
      </c>
      <c r="P9" s="99">
        <f>SEPTEMBRE!F345</f>
        <v>0</v>
      </c>
      <c r="Q9" s="99">
        <f>SEPTEMBRE!F364</f>
        <v>0</v>
      </c>
      <c r="R9" s="99">
        <f>SEPTEMBRE!F379</f>
        <v>0</v>
      </c>
      <c r="S9" s="99">
        <f>SEPTEMBRE!H17</f>
        <v>0</v>
      </c>
      <c r="T9" s="99">
        <f>SEPTEMBRE!H16</f>
        <v>0</v>
      </c>
      <c r="U9" s="102">
        <f>SEPTEMBRE!F15</f>
        <v>0</v>
      </c>
      <c r="V9" s="99">
        <f ca="1">SEPTEMBRE!H31</f>
        <v>0</v>
      </c>
      <c r="W9" s="104">
        <v>0</v>
      </c>
      <c r="X9" s="99">
        <f t="shared" ca="1" si="0"/>
        <v>0</v>
      </c>
    </row>
    <row r="10" spans="1:24" ht="21" thickBot="1" x14ac:dyDescent="0.35">
      <c r="A10" s="75" t="s">
        <v>69</v>
      </c>
      <c r="B10" s="92">
        <f>OCTOBRE!F53</f>
        <v>0</v>
      </c>
      <c r="C10" s="99">
        <f>OCTOBRE!F91</f>
        <v>0</v>
      </c>
      <c r="D10" s="99">
        <f>OCTOBRE!F82</f>
        <v>0</v>
      </c>
      <c r="E10" s="99">
        <f>OCTOBRE!F71</f>
        <v>0</v>
      </c>
      <c r="F10" s="99">
        <f>OCTOBRE!F141</f>
        <v>0</v>
      </c>
      <c r="G10" s="99">
        <f ca="1">OCTOBRE!F9</f>
        <v>0</v>
      </c>
      <c r="H10" s="100">
        <f ca="1">OCTOBRE!F8</f>
        <v>0</v>
      </c>
      <c r="I10" s="99">
        <f>OCTOBRE!F180</f>
        <v>0</v>
      </c>
      <c r="J10" s="101"/>
      <c r="K10" s="102">
        <f>OCTOBRE!F217</f>
        <v>0</v>
      </c>
      <c r="L10" s="102">
        <f>OCTOBRE!F241</f>
        <v>0</v>
      </c>
      <c r="M10" s="99">
        <f>OCTOBRE!F273</f>
        <v>0</v>
      </c>
      <c r="N10" s="103">
        <f>OCTOBRE!F304</f>
        <v>0</v>
      </c>
      <c r="O10" s="103" t="str">
        <f>OCTOBRE!F319</f>
        <v>PRIME</v>
      </c>
      <c r="P10" s="99">
        <f>OCTOBRE!F345</f>
        <v>0</v>
      </c>
      <c r="Q10" s="99">
        <f>OCTOBRE!F364</f>
        <v>0</v>
      </c>
      <c r="R10" s="99">
        <f>OCTOBRE!F379</f>
        <v>0</v>
      </c>
      <c r="S10" s="99">
        <f>OCTOBRE!H17</f>
        <v>0</v>
      </c>
      <c r="T10" s="99">
        <f>OCTOBRE!H16</f>
        <v>0</v>
      </c>
      <c r="U10" s="102">
        <f>OCTOBRE!F15</f>
        <v>0</v>
      </c>
      <c r="V10" s="99">
        <f ca="1">OCTOBRE!H31</f>
        <v>0</v>
      </c>
      <c r="W10" s="104">
        <v>0</v>
      </c>
      <c r="X10" s="99">
        <f t="shared" ca="1" si="0"/>
        <v>0</v>
      </c>
    </row>
    <row r="11" spans="1:24" ht="21" thickBot="1" x14ac:dyDescent="0.35">
      <c r="A11" s="75" t="s">
        <v>70</v>
      </c>
      <c r="B11" s="92">
        <f>NOVEMBRE!F53</f>
        <v>0</v>
      </c>
      <c r="C11" s="99">
        <f>NOVEMBRE!F91</f>
        <v>0</v>
      </c>
      <c r="D11" s="99">
        <f>NOVEMBRE!F82</f>
        <v>0</v>
      </c>
      <c r="E11" s="99">
        <f>NOVEMBRE!F71</f>
        <v>0</v>
      </c>
      <c r="F11" s="99">
        <f>NOVEMBRE!F141</f>
        <v>0</v>
      </c>
      <c r="G11" s="99">
        <f ca="1">NOVEMBRE!F9</f>
        <v>0</v>
      </c>
      <c r="H11" s="100">
        <f ca="1">NOVEMBRE!F8</f>
        <v>0</v>
      </c>
      <c r="I11" s="99">
        <f>NOVEMBRE!F180</f>
        <v>0</v>
      </c>
      <c r="J11" s="101"/>
      <c r="K11" s="102">
        <f>NOVEMBRE!F217</f>
        <v>0</v>
      </c>
      <c r="L11" s="102">
        <f>NOVEMBRE!F241</f>
        <v>0</v>
      </c>
      <c r="M11" s="99">
        <f>NOVEMBRE!F273</f>
        <v>0</v>
      </c>
      <c r="N11" s="103">
        <f>NOVEMBRE!F304</f>
        <v>0</v>
      </c>
      <c r="O11" s="103" t="str">
        <f>NOVEMBRE!F319</f>
        <v>PRIME</v>
      </c>
      <c r="P11" s="99">
        <f>NOVEMBRE!F345</f>
        <v>0</v>
      </c>
      <c r="Q11" s="99">
        <f>NOVEMBRE!F364</f>
        <v>0</v>
      </c>
      <c r="R11" s="99">
        <f>NOVEMBRE!F379</f>
        <v>0</v>
      </c>
      <c r="S11" s="99">
        <f>NOVEMBRE!H17</f>
        <v>0</v>
      </c>
      <c r="T11" s="99">
        <f>NOVEMBRE!H16</f>
        <v>0</v>
      </c>
      <c r="U11" s="102">
        <f>NOVEMBRE!F15</f>
        <v>0</v>
      </c>
      <c r="V11" s="99">
        <f ca="1">NOVEMBRE!H31</f>
        <v>0</v>
      </c>
      <c r="W11" s="104">
        <v>0</v>
      </c>
      <c r="X11" s="99">
        <f t="shared" ca="1" si="0"/>
        <v>0</v>
      </c>
    </row>
    <row r="12" spans="1:24" ht="21" thickBot="1" x14ac:dyDescent="0.35">
      <c r="A12" s="75" t="s">
        <v>71</v>
      </c>
      <c r="B12" s="92">
        <f>DECEMBRE!F53</f>
        <v>0</v>
      </c>
      <c r="C12" s="99">
        <f>DECEMBRE!F91</f>
        <v>0</v>
      </c>
      <c r="D12" s="99">
        <f>DECEMBRE!F82</f>
        <v>0</v>
      </c>
      <c r="E12" s="99">
        <f>DECEMBRE!F71</f>
        <v>0</v>
      </c>
      <c r="F12" s="99">
        <f>DECEMBRE!F141</f>
        <v>0</v>
      </c>
      <c r="G12" s="99">
        <f ca="1">DECEMBRE!F9</f>
        <v>0</v>
      </c>
      <c r="H12" s="100">
        <f ca="1">DECEMBRE!F8</f>
        <v>0</v>
      </c>
      <c r="I12" s="99">
        <f>DECEMBRE!F180</f>
        <v>0</v>
      </c>
      <c r="J12" s="101"/>
      <c r="K12" s="102">
        <f>DECEMBRE!F217</f>
        <v>0</v>
      </c>
      <c r="L12" s="102">
        <f>DECEMBRE!F241</f>
        <v>0</v>
      </c>
      <c r="M12" s="99">
        <f>DECEMBRE!F273</f>
        <v>0</v>
      </c>
      <c r="N12" s="103">
        <f>DECEMBRE!F304</f>
        <v>0</v>
      </c>
      <c r="O12" s="103" t="str">
        <f>DECEMBRE!F319</f>
        <v>PRIME</v>
      </c>
      <c r="P12" s="99">
        <f>DECEMBRE!F345</f>
        <v>0</v>
      </c>
      <c r="Q12" s="99">
        <f>DECEMBRE!F364</f>
        <v>0</v>
      </c>
      <c r="R12" s="99">
        <f>DECEMBRE!F379</f>
        <v>0</v>
      </c>
      <c r="S12" s="99">
        <f>DECEMBRE!H17</f>
        <v>0</v>
      </c>
      <c r="T12" s="99">
        <f>DECEMBRE!H16</f>
        <v>0</v>
      </c>
      <c r="U12" s="102">
        <f>DECEMBRE!F15</f>
        <v>0</v>
      </c>
      <c r="V12" s="99">
        <f ca="1">DECEMBRE!H31</f>
        <v>0</v>
      </c>
      <c r="W12" s="104">
        <v>0</v>
      </c>
      <c r="X12" s="99">
        <f t="shared" ca="1" si="0"/>
        <v>0</v>
      </c>
    </row>
    <row r="13" spans="1:24" ht="21" thickBot="1" x14ac:dyDescent="0.35">
      <c r="A13" s="75" t="s">
        <v>72</v>
      </c>
      <c r="B13" s="92">
        <f>JANVIER!F53</f>
        <v>0</v>
      </c>
      <c r="C13" s="99">
        <f>JANVIER!F91</f>
        <v>0</v>
      </c>
      <c r="D13" s="99">
        <f>JANVIER!F82</f>
        <v>0</v>
      </c>
      <c r="E13" s="99">
        <f>JANVIER!F71</f>
        <v>0</v>
      </c>
      <c r="F13" s="99">
        <f>JANVIER!F141</f>
        <v>0</v>
      </c>
      <c r="G13" s="99">
        <f ca="1">JANVIER!F9</f>
        <v>0</v>
      </c>
      <c r="H13" s="100">
        <f ca="1">JANVIER!F8</f>
        <v>0</v>
      </c>
      <c r="I13" s="99">
        <f>JANVIER!F180</f>
        <v>0</v>
      </c>
      <c r="J13" s="101"/>
      <c r="K13" s="102">
        <f>JANVIER!F217</f>
        <v>0</v>
      </c>
      <c r="L13" s="155">
        <f>JANVIER!F241</f>
        <v>0</v>
      </c>
      <c r="M13" s="105">
        <f>JANVIER!F273</f>
        <v>0</v>
      </c>
      <c r="N13" s="103">
        <f>JANVIER!F304</f>
        <v>0</v>
      </c>
      <c r="O13" s="103" t="str">
        <f>JANVIER!F319</f>
        <v>PRIME</v>
      </c>
      <c r="P13" s="99">
        <f>JANVIER!F345</f>
        <v>0</v>
      </c>
      <c r="Q13" s="99">
        <f>JANVIER!F364</f>
        <v>0</v>
      </c>
      <c r="R13" s="99">
        <f>JANVIER!F379</f>
        <v>0</v>
      </c>
      <c r="S13" s="99">
        <f>JANVIER!H17</f>
        <v>0</v>
      </c>
      <c r="T13" s="99">
        <f>JANVIER!H16</f>
        <v>0</v>
      </c>
      <c r="U13" s="102">
        <f>JANVIER!F15</f>
        <v>0</v>
      </c>
      <c r="V13" s="105">
        <f ca="1">JANVIER!H31</f>
        <v>0</v>
      </c>
      <c r="W13" s="104">
        <v>0</v>
      </c>
      <c r="X13" s="149">
        <f t="shared" ca="1" si="0"/>
        <v>0</v>
      </c>
    </row>
    <row r="14" spans="1:24" s="26" customFormat="1" ht="21.75" thickBot="1" x14ac:dyDescent="0.4">
      <c r="A14" s="76" t="s">
        <v>7</v>
      </c>
      <c r="B14" s="106">
        <f>SUM(B2:B13)</f>
        <v>0</v>
      </c>
      <c r="C14" s="107">
        <f t="shared" ref="C14:X14" si="1">SUM(C2:C13)</f>
        <v>0</v>
      </c>
      <c r="D14" s="108">
        <f t="shared" si="1"/>
        <v>0</v>
      </c>
      <c r="E14" s="106">
        <f t="shared" si="1"/>
        <v>0</v>
      </c>
      <c r="F14" s="109">
        <f t="shared" si="1"/>
        <v>0</v>
      </c>
      <c r="G14" s="110">
        <f t="shared" ca="1" si="1"/>
        <v>0</v>
      </c>
      <c r="H14" s="110">
        <f t="shared" ca="1" si="1"/>
        <v>0</v>
      </c>
      <c r="I14" s="109">
        <f t="shared" si="1"/>
        <v>0</v>
      </c>
      <c r="J14" s="106">
        <f t="shared" si="1"/>
        <v>0</v>
      </c>
      <c r="K14" s="111">
        <f t="shared" si="1"/>
        <v>0</v>
      </c>
      <c r="L14" s="111">
        <f>SUM(L2:L13)</f>
        <v>0</v>
      </c>
      <c r="M14" s="107">
        <f t="shared" si="1"/>
        <v>0</v>
      </c>
      <c r="N14" s="107">
        <f>SUM(N2:N13)</f>
        <v>0</v>
      </c>
      <c r="O14" s="107">
        <f>SUM(O2:O13)</f>
        <v>0</v>
      </c>
      <c r="P14" s="108">
        <f t="shared" si="1"/>
        <v>0</v>
      </c>
      <c r="Q14" s="106">
        <f t="shared" si="1"/>
        <v>0</v>
      </c>
      <c r="R14" s="107">
        <f t="shared" si="1"/>
        <v>0</v>
      </c>
      <c r="S14" s="106">
        <f t="shared" si="1"/>
        <v>0</v>
      </c>
      <c r="T14" s="107">
        <f t="shared" si="1"/>
        <v>0</v>
      </c>
      <c r="U14" s="106">
        <f t="shared" si="1"/>
        <v>0</v>
      </c>
      <c r="V14" s="112">
        <f t="shared" ca="1" si="1"/>
        <v>0</v>
      </c>
      <c r="W14" s="106">
        <f t="shared" si="1"/>
        <v>0</v>
      </c>
      <c r="X14" s="107">
        <f t="shared" ca="1" si="1"/>
        <v>0</v>
      </c>
    </row>
    <row r="15" spans="1:24" ht="27" customHeight="1" thickBot="1" x14ac:dyDescent="0.3">
      <c r="A15" s="77"/>
      <c r="B15" s="113"/>
      <c r="C15" s="113"/>
      <c r="D15" s="113"/>
      <c r="E15" s="113"/>
      <c r="F15" s="114" t="s">
        <v>3</v>
      </c>
      <c r="G15" s="585">
        <f ca="1">SUM(G14:I14)</f>
        <v>0</v>
      </c>
      <c r="H15" s="586"/>
      <c r="I15" s="587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</row>
    <row r="16" spans="1:24" ht="33.75" customHeight="1" thickBot="1" x14ac:dyDescent="0.3">
      <c r="A16" s="583" t="s">
        <v>92</v>
      </c>
      <c r="B16" s="584"/>
      <c r="C16" s="78" t="e">
        <f>AVERAGE(FEVRIER!B94,MARS!B93,AVRIL!B93,MAI!B93,JUIN!B93,JUILLET!B93,AOUT!B93,SEPTEMBRE!B93,OCTOBRE!B93,NOVEMBRE!B93,DECEMBRE!B93,JANVIER!B93,)</f>
        <v>#DIV/0!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</row>
    <row r="17" spans="1:24" ht="15.75" thickBot="1" x14ac:dyDescent="0.3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</row>
    <row r="18" spans="1:24" ht="18.75" thickBot="1" x14ac:dyDescent="0.3">
      <c r="A18" s="79" t="s">
        <v>87</v>
      </c>
      <c r="B18" s="80" t="s">
        <v>86</v>
      </c>
      <c r="C18" s="80" t="s">
        <v>82</v>
      </c>
      <c r="D18" s="81" t="s">
        <v>91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</row>
    <row r="19" spans="1:24" ht="18" x14ac:dyDescent="0.25">
      <c r="A19" s="82" t="s">
        <v>88</v>
      </c>
      <c r="B19" s="83">
        <f>SUM(FEVRIER!B410,FEVRIER!B415,FEVRIER!B420,FEVRIER!B424)</f>
        <v>0</v>
      </c>
      <c r="C19" s="84">
        <f>SUM(FEVRIER!B411,FEVRIER!B416,FEVRIER!B421,FEVRIER!B425)</f>
        <v>0</v>
      </c>
      <c r="D19" s="85">
        <f>SUM(FEVRIER!B413,FEVRIER!B418,FEVRIER!B422,FEVRIER!B427)</f>
        <v>0</v>
      </c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</row>
    <row r="20" spans="1:24" ht="18" x14ac:dyDescent="0.25">
      <c r="A20" s="86" t="s">
        <v>62</v>
      </c>
      <c r="B20" s="83">
        <f>SUM(MARS!B410,MARS!B415,MARS!B420,MARS!B424)</f>
        <v>0</v>
      </c>
      <c r="C20" s="84">
        <f>SUM(MARS!B411,MARS!B416,MARS!B421,MARS!B425)</f>
        <v>0</v>
      </c>
      <c r="D20" s="85">
        <f>SUM(MARS!B413,MARS!B418,MARS!B422,MARS!B427)</f>
        <v>0</v>
      </c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</row>
    <row r="21" spans="1:24" ht="18" x14ac:dyDescent="0.25">
      <c r="A21" s="86" t="s">
        <v>63</v>
      </c>
      <c r="B21" s="83">
        <f>SUM(AVRIL!B410,AVRIL!B415,AVRIL!B420,AVRIL!B424)</f>
        <v>0</v>
      </c>
      <c r="C21" s="84">
        <f>SUM(AVRIL!B411,AVRIL!B416,AVRIL!B421,AVRIL!B425)</f>
        <v>0</v>
      </c>
      <c r="D21" s="85">
        <f>SUM(AVRIL!B413,AVRIL!B418,AVRIL!B422,AVRIL!B427)</f>
        <v>0</v>
      </c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</row>
    <row r="22" spans="1:24" ht="18" x14ac:dyDescent="0.25">
      <c r="A22" s="86" t="s">
        <v>64</v>
      </c>
      <c r="B22" s="83">
        <f>SUM(MAI!B410,MAI!B415,MAI!B420,MAI!B424)</f>
        <v>0</v>
      </c>
      <c r="C22" s="84">
        <f>SUM(MAI!B411,MAI!B416,MAI!B421,MAI!B425)</f>
        <v>0</v>
      </c>
      <c r="D22" s="85">
        <f>SUM(MAI!B413,MAI!B418,MAI!B422,MAI!B427)</f>
        <v>0</v>
      </c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</row>
    <row r="23" spans="1:24" ht="18" x14ac:dyDescent="0.25">
      <c r="A23" s="86" t="s">
        <v>65</v>
      </c>
      <c r="B23" s="83">
        <f>SUM(JUIN!B410,JUIN!B415,JUIN!B420,JUIN!B424)</f>
        <v>0</v>
      </c>
      <c r="C23" s="84">
        <f>SUM(JUIN!B411,JUIN!B416,JUIN!B421,JUIN!B425)</f>
        <v>0</v>
      </c>
      <c r="D23" s="85">
        <f>SUM(JUIN!B413,JUIN!B418,JUIN!B422,JUIN!B427)</f>
        <v>0</v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</row>
    <row r="24" spans="1:24" ht="18" x14ac:dyDescent="0.25">
      <c r="A24" s="86" t="s">
        <v>66</v>
      </c>
      <c r="B24" s="83">
        <f>SUM(JUILLET!B410,JUILLET!B415,JUILLET!B420,MARS!B424)</f>
        <v>0</v>
      </c>
      <c r="C24" s="84">
        <f>SUM(JUILLET!B411,JUILLET!B416,JUILLET!B421,JUILLET!B425)</f>
        <v>0</v>
      </c>
      <c r="D24" s="85">
        <f>SUM(JUILLET!B413,JUILLET!B418,JUILLET!B422,JUILLET!B427)</f>
        <v>0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</row>
    <row r="25" spans="1:24" ht="18" x14ac:dyDescent="0.25">
      <c r="A25" s="86" t="s">
        <v>89</v>
      </c>
      <c r="B25" s="83">
        <f>SUM(AOUT!B410,AOUT!B415,AOUT!B420,AOUT!B424)</f>
        <v>0</v>
      </c>
      <c r="C25" s="84">
        <f>SUM(AOUT!B411,AOUT!B416,AOUT!B421,AOUT!B425)</f>
        <v>0</v>
      </c>
      <c r="D25" s="85">
        <f>SUM(AOUT!B413,AOUT!B418,AOUT!B422,AOUT!B427)</f>
        <v>0</v>
      </c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</row>
    <row r="26" spans="1:24" ht="18" x14ac:dyDescent="0.25">
      <c r="A26" s="86" t="s">
        <v>68</v>
      </c>
      <c r="B26" s="83">
        <f>SUM(SEPTEMBRE!B410,SEPTEMBRE!B415,SEPTEMBRE!B420,SEPTEMBRE!B424)</f>
        <v>0</v>
      </c>
      <c r="C26" s="84">
        <f>SUM(SEPTEMBRE!B411,SEPTEMBRE!B416,SEPTEMBRE!B421,SEPTEMBRE!B425)</f>
        <v>0</v>
      </c>
      <c r="D26" s="85">
        <f>SUM(SEPTEMBRE!B413,SEPTEMBRE!B418,SEPTEMBRE!B422,SEPTEMBRE!B427)</f>
        <v>0</v>
      </c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</row>
    <row r="27" spans="1:24" ht="18" x14ac:dyDescent="0.25">
      <c r="A27" s="86" t="s">
        <v>69</v>
      </c>
      <c r="B27" s="83">
        <f>SUM(OCTOBRE!B410,OCTOBRE!B415,OCTOBRE!B420,OCTOBRE!B424)</f>
        <v>0</v>
      </c>
      <c r="C27" s="84">
        <f>SUM(OCTOBRE!B411,OCTOBRE!B416,OCTOBRE!B421,OCTOBRE!B425)</f>
        <v>0</v>
      </c>
      <c r="D27" s="85">
        <f>SUM(OCTOBRE!B413,OCTOBRE!B418,OCTOBRE!B422,OCTOBRE!B427)</f>
        <v>0</v>
      </c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</row>
    <row r="28" spans="1:24" ht="18" x14ac:dyDescent="0.25">
      <c r="A28" s="86" t="s">
        <v>70</v>
      </c>
      <c r="B28" s="83">
        <f>SUM(NOVEMBRE!B410,NOVEMBRE!B415,NOVEMBRE!B420,NOVEMBRE!B424)</f>
        <v>0</v>
      </c>
      <c r="C28" s="84">
        <f>SUM(NOVEMBRE!B411,NOVEMBRE!B416,NOVEMBRE!B421,NOVEMBRE!B425)</f>
        <v>0</v>
      </c>
      <c r="D28" s="85">
        <f>SUM(NOVEMBRE!B413,NOVEMBRE!B418,NOVEMBRE!B422,NOVEMBRE!B427)</f>
        <v>0</v>
      </c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</row>
    <row r="29" spans="1:24" ht="18" x14ac:dyDescent="0.25">
      <c r="A29" s="86" t="s">
        <v>71</v>
      </c>
      <c r="B29" s="83">
        <f>SUM(DECEMBRE!B410,DECEMBRE!B415,DECEMBRE!B420,DECEMBRE!B424)</f>
        <v>0</v>
      </c>
      <c r="C29" s="84">
        <f>SUM(DECEMBRE!B411,DECEMBRE!B416,DECEMBRE!B421,DECEMBRE!B425)</f>
        <v>0</v>
      </c>
      <c r="D29" s="85">
        <f>SUM(DECEMBRE!B413,DECEMBRE!B418,DECEMBRE!B422,DECEMBRE!B427)</f>
        <v>0</v>
      </c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</row>
    <row r="30" spans="1:24" ht="18.75" thickBot="1" x14ac:dyDescent="0.3">
      <c r="A30" s="87" t="s">
        <v>72</v>
      </c>
      <c r="B30" s="83">
        <f>SUM(JANVIER!B410,JANVIER!B415,JANVIER!B420,JANVIER!B424)</f>
        <v>0</v>
      </c>
      <c r="C30" s="84">
        <f>SUM(JANVIER!B411,JANVIER!B416,JANVIER!B421,JANVIER!B425)</f>
        <v>0</v>
      </c>
      <c r="D30" s="85">
        <f>SUM(JANVIER!B413,JANVIER!B418,JANVIER!B422,JANVIER!B427)</f>
        <v>0</v>
      </c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</row>
    <row r="31" spans="1:24" ht="18.75" customHeight="1" thickBot="1" x14ac:dyDescent="0.3">
      <c r="A31" s="88" t="s">
        <v>7</v>
      </c>
      <c r="B31" s="89">
        <f>SUM(B19:B30)</f>
        <v>0</v>
      </c>
      <c r="C31" s="90">
        <f t="shared" ref="C31:D31" si="2">SUM(C19:C30)</f>
        <v>0</v>
      </c>
      <c r="D31" s="91">
        <f t="shared" si="2"/>
        <v>0</v>
      </c>
      <c r="E31" s="77"/>
      <c r="F31" s="77"/>
      <c r="G31" s="77"/>
      <c r="H31" s="77"/>
      <c r="I31" s="77"/>
      <c r="J31" s="77"/>
      <c r="K31" s="77"/>
      <c r="L31" s="77"/>
      <c r="M31" s="77"/>
      <c r="N31" s="150" t="s">
        <v>154</v>
      </c>
      <c r="O31" s="151">
        <f ca="1">FEVRIER!H31</f>
        <v>0</v>
      </c>
      <c r="P31" s="77"/>
      <c r="Q31" s="77"/>
      <c r="R31" s="77"/>
      <c r="S31" s="77"/>
      <c r="T31" s="77"/>
      <c r="U31" s="77"/>
      <c r="V31" s="77"/>
      <c r="W31" s="77"/>
      <c r="X31" s="77"/>
    </row>
    <row r="32" spans="1:24" ht="15.75" customHeight="1" x14ac:dyDescent="0.2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150" t="s">
        <v>155</v>
      </c>
      <c r="O32" s="151">
        <f ca="1">MARS!H31</f>
        <v>0</v>
      </c>
      <c r="P32" s="77"/>
      <c r="Q32" s="77"/>
      <c r="R32" s="77"/>
      <c r="S32" s="77"/>
      <c r="T32" s="77"/>
      <c r="U32" s="77"/>
      <c r="V32" s="77"/>
      <c r="W32" s="77"/>
      <c r="X32" s="77"/>
    </row>
    <row r="33" spans="1:29" ht="15.75" customHeight="1" x14ac:dyDescent="0.2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150" t="s">
        <v>156</v>
      </c>
      <c r="O33" s="151">
        <f ca="1">AVRIL!H31</f>
        <v>0</v>
      </c>
      <c r="P33" s="77"/>
      <c r="Q33" s="77"/>
      <c r="R33" s="77"/>
      <c r="S33" s="77"/>
      <c r="T33" s="77"/>
      <c r="U33" s="77"/>
      <c r="V33" s="77"/>
      <c r="W33" s="77"/>
      <c r="X33" s="77"/>
    </row>
    <row r="34" spans="1:29" ht="15.75" customHeight="1" x14ac:dyDescent="0.2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150" t="s">
        <v>157</v>
      </c>
      <c r="O34" s="151">
        <f ca="1">MAI!H31</f>
        <v>0</v>
      </c>
      <c r="P34" s="77"/>
      <c r="Q34" s="77"/>
      <c r="R34" s="77"/>
      <c r="S34" s="77"/>
      <c r="T34" s="77"/>
      <c r="U34" s="77"/>
      <c r="V34" s="77"/>
      <c r="W34" s="77"/>
      <c r="X34" s="77"/>
      <c r="AB34" s="153" t="s">
        <v>178</v>
      </c>
      <c r="AC34" s="154">
        <f t="shared" ref="AC34:AC45" ca="1" si="3">V2</f>
        <v>0</v>
      </c>
    </row>
    <row r="35" spans="1:29" ht="15.75" customHeight="1" x14ac:dyDescent="0.2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150" t="s">
        <v>158</v>
      </c>
      <c r="O35" s="151">
        <f ca="1">JUIN!H31</f>
        <v>0</v>
      </c>
      <c r="P35" s="77"/>
      <c r="Q35" s="77"/>
      <c r="R35" s="77"/>
      <c r="S35" s="77"/>
      <c r="T35" s="77"/>
      <c r="U35" s="77"/>
      <c r="V35" s="77"/>
      <c r="W35" s="77"/>
      <c r="X35" s="77"/>
      <c r="AB35" s="153" t="s">
        <v>179</v>
      </c>
      <c r="AC35" s="154">
        <f t="shared" ca="1" si="3"/>
        <v>0</v>
      </c>
    </row>
    <row r="36" spans="1:29" ht="15.75" customHeight="1" x14ac:dyDescent="0.2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150" t="s">
        <v>159</v>
      </c>
      <c r="O36" s="151">
        <f ca="1">JUILLET!H31</f>
        <v>0</v>
      </c>
      <c r="P36" s="77"/>
      <c r="Q36" s="77"/>
      <c r="R36" s="77"/>
      <c r="S36" s="77"/>
      <c r="T36" s="77"/>
      <c r="U36" s="77"/>
      <c r="V36" s="77"/>
      <c r="W36" s="77"/>
      <c r="X36" s="77"/>
      <c r="AB36" s="153" t="s">
        <v>180</v>
      </c>
      <c r="AC36" s="154">
        <f t="shared" ca="1" si="3"/>
        <v>0</v>
      </c>
    </row>
    <row r="37" spans="1:29" ht="15.75" customHeight="1" x14ac:dyDescent="0.25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150" t="s">
        <v>160</v>
      </c>
      <c r="O37" s="151">
        <f ca="1">AOUT!H31</f>
        <v>0</v>
      </c>
      <c r="P37" s="77"/>
      <c r="Q37" s="77"/>
      <c r="R37" s="77"/>
      <c r="S37" s="77"/>
      <c r="T37" s="77"/>
      <c r="U37" s="77"/>
      <c r="V37" s="77"/>
      <c r="W37" s="77"/>
      <c r="X37" s="77"/>
      <c r="AB37" s="153" t="s">
        <v>181</v>
      </c>
      <c r="AC37" s="154">
        <f t="shared" ca="1" si="3"/>
        <v>0</v>
      </c>
    </row>
    <row r="38" spans="1:29" ht="15.75" customHeight="1" x14ac:dyDescent="0.25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150" t="s">
        <v>161</v>
      </c>
      <c r="O38" s="151">
        <f ca="1">SEPTEMBRE!H31</f>
        <v>0</v>
      </c>
      <c r="P38" s="77"/>
      <c r="Q38" s="77"/>
      <c r="R38" s="77"/>
      <c r="S38" s="77"/>
      <c r="T38" s="77"/>
      <c r="U38" s="77"/>
      <c r="V38" s="77"/>
      <c r="W38" s="77"/>
      <c r="X38" s="77"/>
      <c r="AB38" s="153" t="s">
        <v>182</v>
      </c>
      <c r="AC38" s="154">
        <f t="shared" ca="1" si="3"/>
        <v>0</v>
      </c>
    </row>
    <row r="39" spans="1:29" ht="15.75" customHeight="1" x14ac:dyDescent="0.25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150" t="s">
        <v>162</v>
      </c>
      <c r="O39" s="151">
        <f ca="1">OCTOBRE!H31</f>
        <v>0</v>
      </c>
      <c r="P39" s="77"/>
      <c r="Q39" s="77"/>
      <c r="R39" s="77"/>
      <c r="S39" s="77"/>
      <c r="T39" s="77"/>
      <c r="U39" s="77"/>
      <c r="V39" s="77"/>
      <c r="W39" s="77"/>
      <c r="X39" s="77"/>
      <c r="AB39" s="153" t="s">
        <v>183</v>
      </c>
      <c r="AC39" s="154">
        <f t="shared" ca="1" si="3"/>
        <v>0</v>
      </c>
    </row>
    <row r="40" spans="1:29" ht="15.75" customHeight="1" x14ac:dyDescent="0.25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150" t="s">
        <v>163</v>
      </c>
      <c r="O40" s="151">
        <f ca="1">NOVEMBRE!H31</f>
        <v>0</v>
      </c>
      <c r="P40" s="77"/>
      <c r="Q40" s="77"/>
      <c r="R40" s="77"/>
      <c r="S40" s="77"/>
      <c r="T40" s="77"/>
      <c r="U40" s="77"/>
      <c r="V40" s="77"/>
      <c r="W40" s="77"/>
      <c r="X40" s="77"/>
      <c r="AB40" s="153" t="s">
        <v>184</v>
      </c>
      <c r="AC40" s="154">
        <f t="shared" ca="1" si="3"/>
        <v>0</v>
      </c>
    </row>
    <row r="41" spans="1:29" ht="15.75" customHeight="1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150" t="s">
        <v>164</v>
      </c>
      <c r="O41" s="151">
        <f ca="1">DECEMBRE!H31</f>
        <v>0</v>
      </c>
      <c r="P41" s="77"/>
      <c r="Q41" s="77"/>
      <c r="R41" s="77"/>
      <c r="S41" s="77"/>
      <c r="T41" s="77"/>
      <c r="U41" s="77"/>
      <c r="V41" s="77"/>
      <c r="W41" s="77"/>
      <c r="X41" s="77"/>
      <c r="AB41" s="153" t="s">
        <v>185</v>
      </c>
      <c r="AC41" s="154">
        <f t="shared" ca="1" si="3"/>
        <v>0</v>
      </c>
    </row>
    <row r="42" spans="1:29" ht="15.75" customHeight="1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150" t="s">
        <v>165</v>
      </c>
      <c r="O42" s="151">
        <f ca="1">JANVIER!H31</f>
        <v>0</v>
      </c>
      <c r="P42" s="77"/>
      <c r="Q42" s="77"/>
      <c r="R42" s="77"/>
      <c r="S42" s="77"/>
      <c r="T42" s="77"/>
      <c r="U42" s="77"/>
      <c r="V42" s="77"/>
      <c r="W42" s="77"/>
      <c r="X42" s="77"/>
      <c r="AB42" s="153" t="s">
        <v>186</v>
      </c>
      <c r="AC42" s="154">
        <f t="shared" ca="1" si="3"/>
        <v>0</v>
      </c>
    </row>
    <row r="43" spans="1:29" ht="15.75" customHeight="1" thickBot="1" x14ac:dyDescent="0.3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152"/>
      <c r="P43" s="77"/>
      <c r="Q43" s="77"/>
      <c r="R43" s="77"/>
      <c r="S43" s="77"/>
      <c r="T43" s="77"/>
      <c r="U43" s="77"/>
      <c r="V43" s="77"/>
      <c r="W43" s="77"/>
      <c r="X43" s="77"/>
      <c r="AB43" s="153" t="s">
        <v>187</v>
      </c>
      <c r="AC43" s="154">
        <f t="shared" ca="1" si="3"/>
        <v>0</v>
      </c>
    </row>
    <row r="44" spans="1:29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AB44" s="153" t="s">
        <v>188</v>
      </c>
      <c r="AC44" s="154">
        <f t="shared" ca="1" si="3"/>
        <v>0</v>
      </c>
    </row>
    <row r="45" spans="1:29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AB45" s="153" t="s">
        <v>189</v>
      </c>
      <c r="AC45" s="154">
        <f t="shared" ca="1" si="3"/>
        <v>0</v>
      </c>
    </row>
    <row r="46" spans="1:29" x14ac:dyDescent="0.25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</row>
    <row r="47" spans="1:29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</row>
    <row r="48" spans="1:29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</row>
    <row r="49" spans="1:24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</row>
    <row r="50" spans="1:24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</row>
  </sheetData>
  <sheetProtection algorithmName="SHA-512" hashValue="WGo2lZ8bAi9wNpSHYAD1XTnDWMqVa9g+40yoPBmwaoSJOjTqcRWN+3snRrKoj2IjDoaapqTeu/Qhxg1s3w5yFQ==" saltValue="GkhKNqP1TiK3K49RHWS9NA==" spinCount="100000" sheet="1" objects="1" scenarios="1" selectLockedCells="1"/>
  <mergeCells count="2">
    <mergeCell ref="A16:B16"/>
    <mergeCell ref="G15:I15"/>
  </mergeCells>
  <pageMargins left="0.25" right="0.25" top="0.75" bottom="0.75" header="0.3" footer="0.3"/>
  <pageSetup paperSize="8" scale="38" orientation="landscape" r:id="rId1"/>
  <ignoredErrors>
    <ignoredError sqref="B5" 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14</xdr:col>
                <xdr:colOff>57150</xdr:colOff>
                <xdr:row>15</xdr:row>
                <xdr:rowOff>19050</xdr:rowOff>
              </from>
              <to>
                <xdr:col>15</xdr:col>
                <xdr:colOff>495300</xdr:colOff>
                <xdr:row>15</xdr:row>
                <xdr:rowOff>361950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outon 2">
          <controlPr defaultSize="0" print="0" autoFill="0" autoPict="0" macro="[0]!Protection">
            <anchor moveWithCells="1" sizeWithCells="1">
              <from>
                <xdr:col>13</xdr:col>
                <xdr:colOff>1447800</xdr:colOff>
                <xdr:row>17</xdr:row>
                <xdr:rowOff>0</xdr:rowOff>
              </from>
              <to>
                <xdr:col>14</xdr:col>
                <xdr:colOff>1866900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outon 3">
          <controlPr defaultSize="0" print="0" autoFill="0" autoPict="0" macro="[0]!Bouton7_Cliquer">
            <anchor moveWithCells="1" sizeWithCells="1">
              <from>
                <xdr:col>14</xdr:col>
                <xdr:colOff>1943100</xdr:colOff>
                <xdr:row>16</xdr:row>
                <xdr:rowOff>190500</xdr:rowOff>
              </from>
              <to>
                <xdr:col>16</xdr:col>
                <xdr:colOff>19050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outon 4">
          <controlPr defaultSize="0" print="0" autoFill="0" autoPict="0" macro="[0]!UnProtect_Sheets">
            <anchor moveWithCells="1" sizeWithCells="1">
              <from>
                <xdr:col>13</xdr:col>
                <xdr:colOff>1428750</xdr:colOff>
                <xdr:row>22</xdr:row>
                <xdr:rowOff>47625</xdr:rowOff>
              </from>
              <to>
                <xdr:col>16</xdr:col>
                <xdr:colOff>28575</xdr:colOff>
                <xdr:row>24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TABLEAU!Zone_d_impression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cp:lastPrinted>2018-11-13T15:11:49Z</cp:lastPrinted>
  <dcterms:created xsi:type="dcterms:W3CDTF">2017-01-18T13:45:42Z</dcterms:created>
  <dcterms:modified xsi:type="dcterms:W3CDTF">2018-12-20T08:13:57Z</dcterms:modified>
</cp:coreProperties>
</file>