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60" windowWidth="19815" windowHeight="7650" activeTab="1"/>
  </bookViews>
  <sheets>
    <sheet name="Suivi Budgetaire" sheetId="1" r:id="rId1"/>
    <sheet name="Suivi Lignes Budgetaires " sheetId="2" r:id="rId2"/>
  </sheets>
  <definedNames>
    <definedName name="_xlnm._FilterDatabase" localSheetId="0" hidden="1">'Suivi Budgetaire'!$A$8:$I$127</definedName>
    <definedName name="_xlnm._FilterDatabase" localSheetId="1" hidden="1">'Suivi Lignes Budgetaires '!$A$8:$I$270</definedName>
  </definedNames>
  <calcPr calcId="124519"/>
</workbook>
</file>

<file path=xl/calcChain.xml><?xml version="1.0" encoding="utf-8"?>
<calcChain xmlns="http://schemas.openxmlformats.org/spreadsheetml/2006/main">
  <c r="F27" i="2"/>
  <c r="H25"/>
  <c r="G25"/>
  <c r="I25" s="1"/>
  <c r="E25"/>
  <c r="D25"/>
  <c r="F25" s="1"/>
  <c r="I24"/>
  <c r="F24"/>
  <c r="I23"/>
  <c r="F23"/>
  <c r="I22"/>
  <c r="F22"/>
  <c r="I21"/>
  <c r="F21"/>
  <c r="H19"/>
  <c r="G19"/>
  <c r="I19" s="1"/>
  <c r="E19"/>
  <c r="D19"/>
  <c r="F19" s="1"/>
  <c r="I18"/>
  <c r="F18"/>
  <c r="I17"/>
  <c r="F17"/>
  <c r="I16"/>
  <c r="F16"/>
  <c r="I15"/>
  <c r="F15"/>
  <c r="H13"/>
  <c r="G13"/>
  <c r="G26" s="1"/>
  <c r="E13"/>
  <c r="E26" s="1"/>
  <c r="E28" s="1"/>
  <c r="D13"/>
  <c r="D26" s="1"/>
  <c r="I12"/>
  <c r="F12"/>
  <c r="I11"/>
  <c r="F11"/>
  <c r="I10"/>
  <c r="F10"/>
  <c r="I9"/>
  <c r="F9"/>
  <c r="I9" i="1"/>
  <c r="H9"/>
  <c r="H10" s="1"/>
  <c r="D28" i="2" l="1"/>
  <c r="F26"/>
  <c r="F28" s="1"/>
  <c r="F13"/>
  <c r="H26"/>
  <c r="I26" s="1"/>
  <c r="G28"/>
  <c r="I13"/>
  <c r="I28" s="1"/>
  <c r="H27"/>
  <c r="I27" s="1"/>
  <c r="H11" i="1"/>
  <c r="I10"/>
  <c r="H28" i="2" l="1"/>
  <c r="H12" i="1"/>
  <c r="I11"/>
  <c r="H13" l="1"/>
  <c r="I12"/>
  <c r="H14" l="1"/>
  <c r="I13"/>
  <c r="H15" l="1"/>
  <c r="I14"/>
  <c r="H16" l="1"/>
  <c r="I15"/>
  <c r="H17" l="1"/>
  <c r="I16"/>
  <c r="H18" l="1"/>
  <c r="I17"/>
  <c r="H19" l="1"/>
  <c r="I18"/>
  <c r="H20" l="1"/>
  <c r="I19"/>
  <c r="H21" l="1"/>
  <c r="I20"/>
  <c r="H22" l="1"/>
  <c r="I21"/>
  <c r="H23" l="1"/>
  <c r="I22"/>
  <c r="H24" l="1"/>
  <c r="I23"/>
  <c r="H25" l="1"/>
  <c r="I24"/>
  <c r="H26" l="1"/>
  <c r="I25"/>
  <c r="H27" l="1"/>
  <c r="I26"/>
  <c r="H28" l="1"/>
  <c r="I27"/>
  <c r="H29" l="1"/>
  <c r="I28"/>
  <c r="H30" l="1"/>
  <c r="I29"/>
  <c r="H31" l="1"/>
  <c r="I30"/>
  <c r="H32" l="1"/>
  <c r="I31"/>
  <c r="H33" l="1"/>
  <c r="I32"/>
  <c r="H34" l="1"/>
  <c r="I33"/>
  <c r="H35" l="1"/>
  <c r="I34"/>
  <c r="H36" l="1"/>
  <c r="I35"/>
  <c r="H37" l="1"/>
  <c r="I36"/>
  <c r="H38" l="1"/>
  <c r="I37"/>
  <c r="H39" l="1"/>
  <c r="I38"/>
  <c r="H40" l="1"/>
  <c r="I39"/>
  <c r="H41" l="1"/>
  <c r="I40"/>
  <c r="H42" l="1"/>
  <c r="I41"/>
  <c r="H43" l="1"/>
  <c r="I42"/>
  <c r="H44" l="1"/>
  <c r="I43"/>
  <c r="H45" l="1"/>
  <c r="I44"/>
  <c r="H46" l="1"/>
  <c r="I45"/>
  <c r="H47" l="1"/>
  <c r="I46"/>
  <c r="H48" l="1"/>
  <c r="I47"/>
  <c r="H49" l="1"/>
  <c r="I48"/>
  <c r="H50" l="1"/>
  <c r="I49"/>
  <c r="H51" l="1"/>
  <c r="I50"/>
  <c r="H52" l="1"/>
  <c r="I51"/>
  <c r="H53" l="1"/>
  <c r="I52"/>
  <c r="H54" l="1"/>
  <c r="I53"/>
  <c r="H55" l="1"/>
  <c r="I54"/>
  <c r="H56" l="1"/>
  <c r="I55"/>
  <c r="H57" l="1"/>
  <c r="I56"/>
  <c r="H58" l="1"/>
  <c r="I57"/>
  <c r="H59" l="1"/>
  <c r="I58"/>
  <c r="H60" l="1"/>
  <c r="I59"/>
  <c r="H61" l="1"/>
  <c r="I60"/>
  <c r="H62" l="1"/>
  <c r="I61"/>
  <c r="H63" l="1"/>
  <c r="I62"/>
  <c r="H64" l="1"/>
  <c r="I63"/>
  <c r="H65" l="1"/>
  <c r="I64"/>
  <c r="H66" l="1"/>
  <c r="I65"/>
  <c r="H67" l="1"/>
  <c r="I66"/>
  <c r="H68" l="1"/>
  <c r="I67"/>
  <c r="H69" l="1"/>
  <c r="I68"/>
  <c r="H70" l="1"/>
  <c r="I69"/>
  <c r="H71" l="1"/>
  <c r="I70"/>
  <c r="H72" l="1"/>
  <c r="I71"/>
  <c r="H73" l="1"/>
  <c r="I72"/>
  <c r="H74" l="1"/>
  <c r="I73"/>
  <c r="H75" l="1"/>
  <c r="I74"/>
  <c r="H76" l="1"/>
  <c r="I75"/>
  <c r="H77" l="1"/>
  <c r="I76"/>
  <c r="H78" l="1"/>
  <c r="I77"/>
  <c r="H79" l="1"/>
  <c r="I78"/>
  <c r="H80" l="1"/>
  <c r="I79"/>
  <c r="H81" l="1"/>
  <c r="I80"/>
  <c r="H82" l="1"/>
  <c r="I81"/>
  <c r="H83" l="1"/>
  <c r="I82"/>
  <c r="H84" l="1"/>
  <c r="I83"/>
  <c r="H85" l="1"/>
  <c r="I84"/>
  <c r="H86" l="1"/>
  <c r="I85"/>
  <c r="H87" l="1"/>
  <c r="I86"/>
  <c r="H88" l="1"/>
  <c r="I87"/>
  <c r="H89" l="1"/>
  <c r="I88"/>
  <c r="H90" l="1"/>
  <c r="I89"/>
  <c r="H91" l="1"/>
  <c r="I90"/>
  <c r="H92" l="1"/>
  <c r="I91"/>
  <c r="H93" l="1"/>
  <c r="I92"/>
  <c r="H94" l="1"/>
  <c r="I93"/>
  <c r="H95" l="1"/>
  <c r="I94"/>
  <c r="H96" l="1"/>
  <c r="I95"/>
  <c r="H97" l="1"/>
  <c r="I96"/>
  <c r="H98" l="1"/>
  <c r="I97"/>
  <c r="H99" l="1"/>
  <c r="I98"/>
  <c r="H100" l="1"/>
  <c r="I99"/>
  <c r="H101" l="1"/>
  <c r="I100"/>
  <c r="H102" l="1"/>
  <c r="I101"/>
  <c r="H103" l="1"/>
  <c r="I102"/>
  <c r="H104" l="1"/>
  <c r="I103"/>
  <c r="H105" l="1"/>
  <c r="I104"/>
  <c r="H106" l="1"/>
  <c r="I105"/>
  <c r="H107" l="1"/>
  <c r="I106"/>
  <c r="H108" l="1"/>
  <c r="I107"/>
  <c r="H109" l="1"/>
  <c r="I108"/>
  <c r="H110" l="1"/>
  <c r="I109"/>
  <c r="H111" l="1"/>
  <c r="I110"/>
  <c r="H112" l="1"/>
  <c r="I111"/>
  <c r="H113" l="1"/>
  <c r="I112"/>
  <c r="H114" l="1"/>
  <c r="I113"/>
  <c r="H115" l="1"/>
  <c r="I114"/>
  <c r="H116" l="1"/>
  <c r="I115"/>
  <c r="H117" l="1"/>
  <c r="I116"/>
  <c r="H118" l="1"/>
  <c r="I117"/>
  <c r="H119" l="1"/>
  <c r="I118"/>
  <c r="H120" l="1"/>
  <c r="I119"/>
  <c r="H121" l="1"/>
  <c r="I120"/>
  <c r="H122" l="1"/>
  <c r="I121"/>
  <c r="H123" l="1"/>
  <c r="I122"/>
  <c r="H124" l="1"/>
  <c r="H125" s="1"/>
  <c r="H126" s="1"/>
  <c r="H127" s="1"/>
  <c r="I123"/>
</calcChain>
</file>

<file path=xl/sharedStrings.xml><?xml version="1.0" encoding="utf-8"?>
<sst xmlns="http://schemas.openxmlformats.org/spreadsheetml/2006/main" count="143" uniqueCount="97">
  <si>
    <t>TABLEAU DETAILLE DE SUIVI BUDGETAIRE</t>
  </si>
  <si>
    <t>NOM DU PROJET : AFRIBIOTA</t>
  </si>
  <si>
    <t>CODE DU PROJET : 13036</t>
  </si>
  <si>
    <t>RESPONSABLE : Dr Alexandre MANIRAKIZA et Dr Serge DJORIE</t>
  </si>
  <si>
    <t>BUDGET TOTAL : 335 783 euro</t>
  </si>
  <si>
    <t>BAILLEUR :Fondation TOTAL</t>
  </si>
  <si>
    <t>Date</t>
  </si>
  <si>
    <t>Code Budget</t>
  </si>
  <si>
    <t>Description</t>
  </si>
  <si>
    <t xml:space="preserve">Fournisseurs </t>
  </si>
  <si>
    <t>N° Facture fournisseur</t>
  </si>
  <si>
    <t>Entrée EURO</t>
  </si>
  <si>
    <t>Sortie EURO</t>
  </si>
  <si>
    <t xml:space="preserve">Solde Budget sans Frais de gestion               </t>
  </si>
  <si>
    <t>Solde réel du Budget Reçu</t>
  </si>
  <si>
    <t>WP1-A Consumable</t>
  </si>
  <si>
    <t>Ets Gloire Divine</t>
  </si>
  <si>
    <t>0687</t>
  </si>
  <si>
    <t>Piece de Caisse</t>
  </si>
  <si>
    <t>04</t>
  </si>
  <si>
    <t>WP2-E MISSION</t>
  </si>
  <si>
    <t>SUNU Assurance</t>
  </si>
  <si>
    <t>153</t>
  </si>
  <si>
    <t>WP1-Equipement</t>
  </si>
  <si>
    <t>Institut Pasteur</t>
  </si>
  <si>
    <t>2500009555</t>
  </si>
  <si>
    <t>WP2-E Mission</t>
  </si>
  <si>
    <t>Air France</t>
  </si>
  <si>
    <t>CF60900013</t>
  </si>
  <si>
    <t>CF60900018</t>
  </si>
  <si>
    <t>lui-même</t>
  </si>
  <si>
    <t>WP1-B EQUIPEMNT</t>
  </si>
  <si>
    <t>ISICOM.COM</t>
  </si>
  <si>
    <t>FA201604949</t>
  </si>
  <si>
    <t>Piece de caisse N°7</t>
  </si>
  <si>
    <t>SUPEXO</t>
  </si>
  <si>
    <t>WP3-D TRAINING</t>
  </si>
  <si>
    <t>KENYA AIRW</t>
  </si>
  <si>
    <t>N0014</t>
  </si>
  <si>
    <t>ALLIANZ</t>
  </si>
  <si>
    <t>2161100105</t>
  </si>
  <si>
    <t>Magasin Général(France)</t>
  </si>
  <si>
    <t>attente Facture</t>
  </si>
  <si>
    <t>Pharmacie du Marché</t>
  </si>
  <si>
    <t>WP2-B EQUIPEMNT</t>
  </si>
  <si>
    <t>FNAC (France)</t>
  </si>
  <si>
    <t>L'incroyable</t>
  </si>
  <si>
    <t>Ticket 450963</t>
  </si>
  <si>
    <t>Secours Medical</t>
  </si>
  <si>
    <t>Lui-même</t>
  </si>
  <si>
    <t>Piece de caisse N°5</t>
  </si>
  <si>
    <t>Divers founisseurs</t>
  </si>
  <si>
    <t>CML(France)</t>
  </si>
  <si>
    <t>WP1-C Staff</t>
  </si>
  <si>
    <t>Elle-même</t>
  </si>
  <si>
    <t>Piece de caisse N°</t>
  </si>
  <si>
    <t>En attente</t>
  </si>
  <si>
    <t>AGORA</t>
  </si>
  <si>
    <t>16/AF/512</t>
  </si>
  <si>
    <t>ERGY Boutique</t>
  </si>
  <si>
    <t>TABLEAU DE SUIVI  DES LIGNES BUDGETAIRES</t>
  </si>
  <si>
    <t>Date    imputation</t>
  </si>
  <si>
    <t>Ligne du Budget</t>
  </si>
  <si>
    <t>Libellé Rubrique</t>
  </si>
  <si>
    <t>Budget Global Hors frais de gestion</t>
  </si>
  <si>
    <t>Financement    Reçu</t>
  </si>
  <si>
    <t>Financement restant</t>
  </si>
  <si>
    <t xml:space="preserve"> Solde à    Reporter </t>
  </si>
  <si>
    <t xml:space="preserve">Dépenses Réelles </t>
  </si>
  <si>
    <t>Solde Réel</t>
  </si>
  <si>
    <t>WP1-A</t>
  </si>
  <si>
    <t>Consumable/Operating</t>
  </si>
  <si>
    <t>WP1-B</t>
  </si>
  <si>
    <t>Equipement</t>
  </si>
  <si>
    <t>WP1-C</t>
  </si>
  <si>
    <t>Staff</t>
  </si>
  <si>
    <t>WP1-D</t>
  </si>
  <si>
    <t>Training/CapacityBulding</t>
  </si>
  <si>
    <t>WP1</t>
  </si>
  <si>
    <t>Solde WP1 Diagnostic and Epidemio</t>
  </si>
  <si>
    <t>WP2-A</t>
  </si>
  <si>
    <t>WP2-B</t>
  </si>
  <si>
    <t>WP2-C</t>
  </si>
  <si>
    <t>WP2-E</t>
  </si>
  <si>
    <t>Mission (BAINILAGO)</t>
  </si>
  <si>
    <t>WP2</t>
  </si>
  <si>
    <t>Solde WP2 Medico Antropolog Study</t>
  </si>
  <si>
    <t>WP3-A</t>
  </si>
  <si>
    <t>WP3-B</t>
  </si>
  <si>
    <t>WP3-C</t>
  </si>
  <si>
    <t>WP3-D</t>
  </si>
  <si>
    <t>WP3</t>
  </si>
  <si>
    <t>Solde WP3 Gut Ecosystem</t>
  </si>
  <si>
    <t>Solde hors frais gestion</t>
  </si>
  <si>
    <t>FG-WP</t>
  </si>
  <si>
    <t>Frais de Gestion sur WP1-WP2-WP3</t>
  </si>
  <si>
    <t>SOLDE REEL DU BUDGET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</si>
</sst>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 * #,##0.00_ ;_ * \-#,##0.00_ ;_ * &quot;-&quot;??_ ;_ @_ "/>
  </numFmts>
  <fonts count="3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b/>
      <u/>
      <sz val="10"/>
      <name val="Arial"/>
      <family val="2"/>
    </font>
    <font>
      <b/>
      <sz val="10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2"/>
      <color rgb="FFFF0000"/>
      <name val="Arial"/>
      <family val="2"/>
    </font>
    <font>
      <i/>
      <sz val="10"/>
      <name val="Arial"/>
      <family val="2"/>
    </font>
    <font>
      <b/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</font>
    <font>
      <sz val="14"/>
      <name val="Bookman Old Style"/>
      <family val="1"/>
    </font>
    <font>
      <sz val="12"/>
      <name val="Calibri"/>
      <family val="2"/>
    </font>
    <font>
      <b/>
      <sz val="14"/>
      <name val="Bookman Old Style"/>
      <family val="1"/>
    </font>
    <font>
      <sz val="10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10"/>
      <name val="Bookman Old Style"/>
      <family val="1"/>
    </font>
    <font>
      <b/>
      <sz val="10"/>
      <name val="Calibri"/>
      <family val="2"/>
    </font>
    <font>
      <sz val="10"/>
      <name val="Calibri"/>
      <family val="2"/>
    </font>
    <font>
      <b/>
      <sz val="12"/>
      <name val="Calibri"/>
      <family val="2"/>
    </font>
    <font>
      <b/>
      <sz val="10"/>
      <name val="Bookman Old Style"/>
      <family val="1"/>
    </font>
    <font>
      <sz val="10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sz val="11"/>
      <name val="Calibri"/>
      <family val="2"/>
      <scheme val="minor"/>
    </font>
    <font>
      <b/>
      <sz val="10"/>
      <color rgb="FFFF0000"/>
      <name val="Calibri"/>
      <family val="2"/>
    </font>
    <font>
      <b/>
      <sz val="12"/>
      <name val="Calibri"/>
      <family val="2"/>
      <scheme val="minor"/>
    </font>
    <font>
      <b/>
      <sz val="11"/>
      <name val="Arial"/>
      <family val="2"/>
    </font>
    <font>
      <b/>
      <sz val="10"/>
      <color indexed="8"/>
      <name val="Arial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9">
    <xf numFmtId="0" fontId="0" fillId="0" borderId="0"/>
    <xf numFmtId="43" fontId="1" fillId="0" borderId="0" applyFont="0" applyFill="0" applyBorder="0" applyAlignment="0" applyProtection="0"/>
    <xf numFmtId="0" fontId="2" fillId="0" borderId="0"/>
    <xf numFmtId="0" fontId="2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" fillId="0" borderId="0"/>
    <xf numFmtId="0" fontId="2" fillId="0" borderId="0"/>
    <xf numFmtId="0" fontId="19" fillId="0" borderId="0"/>
  </cellStyleXfs>
  <cellXfs count="120">
    <xf numFmtId="0" fontId="0" fillId="0" borderId="0" xfId="0"/>
    <xf numFmtId="0" fontId="3" fillId="0" borderId="0" xfId="2" applyFont="1"/>
    <xf numFmtId="0" fontId="2" fillId="0" borderId="0" xfId="2" applyFont="1"/>
    <xf numFmtId="0" fontId="4" fillId="0" borderId="0" xfId="2" applyFont="1"/>
    <xf numFmtId="3" fontId="2" fillId="0" borderId="0" xfId="2" applyNumberFormat="1" applyFont="1"/>
    <xf numFmtId="3" fontId="2" fillId="0" borderId="0" xfId="2" applyNumberFormat="1" applyFont="1" applyAlignment="1">
      <alignment horizontal="center"/>
    </xf>
    <xf numFmtId="0" fontId="5" fillId="0" borderId="0" xfId="2" applyFont="1"/>
    <xf numFmtId="0" fontId="5" fillId="0" borderId="0" xfId="2" applyFont="1" applyAlignment="1">
      <alignment horizontal="center"/>
    </xf>
    <xf numFmtId="0" fontId="6" fillId="2" borderId="1" xfId="3" applyFont="1" applyFill="1" applyBorder="1" applyAlignment="1">
      <alignment horizontal="center" vertical="center" wrapText="1"/>
    </xf>
    <xf numFmtId="0" fontId="6" fillId="2" borderId="2" xfId="3" applyFont="1" applyFill="1" applyBorder="1" applyAlignment="1">
      <alignment horizontal="center" vertical="center" wrapText="1"/>
    </xf>
    <xf numFmtId="14" fontId="7" fillId="0" borderId="3" xfId="3" applyNumberFormat="1" applyFont="1" applyBorder="1" applyAlignment="1">
      <alignment horizontal="left"/>
    </xf>
    <xf numFmtId="0" fontId="2" fillId="0" borderId="3" xfId="3" applyBorder="1"/>
    <xf numFmtId="0" fontId="8" fillId="3" borderId="4" xfId="3" applyFont="1" applyFill="1" applyBorder="1" applyAlignment="1">
      <alignment horizontal="center" vertical="center" wrapText="1"/>
    </xf>
    <xf numFmtId="0" fontId="9" fillId="0" borderId="3" xfId="2" applyFont="1" applyFill="1" applyBorder="1"/>
    <xf numFmtId="43" fontId="10" fillId="3" borderId="3" xfId="4" applyNumberFormat="1" applyFont="1" applyFill="1" applyBorder="1" applyAlignment="1">
      <alignment horizontal="center" vertical="center"/>
    </xf>
    <xf numFmtId="3" fontId="2" fillId="0" borderId="3" xfId="3" applyNumberFormat="1" applyBorder="1"/>
    <xf numFmtId="43" fontId="11" fillId="3" borderId="3" xfId="4" applyNumberFormat="1" applyFont="1" applyFill="1" applyBorder="1" applyAlignment="1">
      <alignment horizontal="center" vertical="center"/>
    </xf>
    <xf numFmtId="0" fontId="12" fillId="3" borderId="2" xfId="3" applyFont="1" applyFill="1" applyBorder="1" applyAlignment="1">
      <alignment horizontal="left" vertical="center" wrapText="1"/>
    </xf>
    <xf numFmtId="0" fontId="13" fillId="3" borderId="4" xfId="3" applyFont="1" applyFill="1" applyBorder="1" applyAlignment="1">
      <alignment horizontal="center" vertical="center" wrapText="1"/>
    </xf>
    <xf numFmtId="49" fontId="11" fillId="3" borderId="3" xfId="4" applyNumberFormat="1" applyFont="1" applyFill="1" applyBorder="1" applyAlignment="1">
      <alignment horizontal="center" vertical="center"/>
    </xf>
    <xf numFmtId="0" fontId="13" fillId="3" borderId="5" xfId="3" applyFont="1" applyFill="1" applyBorder="1" applyAlignment="1">
      <alignment horizontal="left" vertical="center" wrapText="1"/>
    </xf>
    <xf numFmtId="0" fontId="12" fillId="3" borderId="3" xfId="3" applyFont="1" applyFill="1" applyBorder="1" applyAlignment="1">
      <alignment horizontal="left" vertical="center" wrapText="1"/>
    </xf>
    <xf numFmtId="3" fontId="2" fillId="3" borderId="3" xfId="3" applyNumberFormat="1" applyFill="1" applyBorder="1"/>
    <xf numFmtId="0" fontId="14" fillId="0" borderId="3" xfId="3" applyFont="1" applyBorder="1"/>
    <xf numFmtId="0" fontId="15" fillId="0" borderId="3" xfId="2" applyFont="1" applyBorder="1"/>
    <xf numFmtId="0" fontId="2" fillId="0" borderId="3" xfId="3" applyFont="1" applyBorder="1" applyAlignment="1">
      <alignment horizontal="center"/>
    </xf>
    <xf numFmtId="14" fontId="7" fillId="3" borderId="3" xfId="3" applyNumberFormat="1" applyFont="1" applyFill="1" applyBorder="1" applyAlignment="1">
      <alignment horizontal="left"/>
    </xf>
    <xf numFmtId="0" fontId="14" fillId="3" borderId="3" xfId="3" applyFont="1" applyFill="1" applyBorder="1"/>
    <xf numFmtId="0" fontId="2" fillId="3" borderId="3" xfId="3" applyFont="1" applyFill="1" applyBorder="1" applyAlignment="1">
      <alignment horizontal="center"/>
    </xf>
    <xf numFmtId="0" fontId="13" fillId="3" borderId="4" xfId="3" applyFont="1" applyFill="1" applyBorder="1" applyAlignment="1">
      <alignment horizontal="left" vertical="center" wrapText="1"/>
    </xf>
    <xf numFmtId="0" fontId="16" fillId="0" borderId="3" xfId="3" applyFont="1" applyBorder="1"/>
    <xf numFmtId="0" fontId="2" fillId="0" borderId="3" xfId="3" applyFont="1" applyBorder="1" applyAlignment="1">
      <alignment horizontal="left"/>
    </xf>
    <xf numFmtId="0" fontId="17" fillId="0" borderId="0" xfId="2" applyFont="1"/>
    <xf numFmtId="0" fontId="18" fillId="3" borderId="3" xfId="3" applyFont="1" applyFill="1" applyBorder="1" applyAlignment="1">
      <alignment horizontal="left" vertical="center" wrapText="1"/>
    </xf>
    <xf numFmtId="0" fontId="17" fillId="0" borderId="3" xfId="2" applyFont="1" applyBorder="1"/>
    <xf numFmtId="14" fontId="7" fillId="0" borderId="2" xfId="3" applyNumberFormat="1" applyFont="1" applyBorder="1" applyAlignment="1">
      <alignment horizontal="left"/>
    </xf>
    <xf numFmtId="0" fontId="19" fillId="3" borderId="2" xfId="3" applyFont="1" applyFill="1" applyBorder="1" applyAlignment="1">
      <alignment horizontal="left" vertical="center" wrapText="1"/>
    </xf>
    <xf numFmtId="3" fontId="2" fillId="0" borderId="2" xfId="3" applyNumberFormat="1" applyBorder="1"/>
    <xf numFmtId="0" fontId="12" fillId="3" borderId="1" xfId="3" applyFont="1" applyFill="1" applyBorder="1" applyAlignment="1">
      <alignment horizontal="center" vertical="center" wrapText="1"/>
    </xf>
    <xf numFmtId="0" fontId="15" fillId="3" borderId="3" xfId="2" applyFont="1" applyFill="1" applyBorder="1"/>
    <xf numFmtId="0" fontId="14" fillId="0" borderId="2" xfId="3" applyFont="1" applyBorder="1"/>
    <xf numFmtId="0" fontId="2" fillId="0" borderId="3" xfId="3" applyFont="1" applyBorder="1" applyAlignment="1">
      <alignment horizontal="center" vertical="center"/>
    </xf>
    <xf numFmtId="3" fontId="2" fillId="0" borderId="6" xfId="3" applyNumberFormat="1" applyBorder="1"/>
    <xf numFmtId="43" fontId="11" fillId="3" borderId="6" xfId="4" applyNumberFormat="1" applyFont="1" applyFill="1" applyBorder="1" applyAlignment="1">
      <alignment horizontal="center" vertical="center"/>
    </xf>
    <xf numFmtId="43" fontId="10" fillId="3" borderId="2" xfId="4" applyNumberFormat="1" applyFont="1" applyFill="1" applyBorder="1" applyAlignment="1">
      <alignment horizontal="center" vertical="center"/>
    </xf>
    <xf numFmtId="14" fontId="7" fillId="0" borderId="3" xfId="0" applyNumberFormat="1" applyFont="1" applyBorder="1" applyAlignment="1">
      <alignment horizontal="left"/>
    </xf>
    <xf numFmtId="0" fontId="14" fillId="0" borderId="3" xfId="0" applyFont="1" applyBorder="1"/>
    <xf numFmtId="0" fontId="12" fillId="3" borderId="2" xfId="0" applyFont="1" applyFill="1" applyBorder="1" applyAlignment="1">
      <alignment horizontal="left" vertical="center" wrapText="1"/>
    </xf>
    <xf numFmtId="0" fontId="0" fillId="0" borderId="3" xfId="0" applyBorder="1" applyAlignment="1">
      <alignment vertical="center"/>
    </xf>
    <xf numFmtId="43" fontId="11" fillId="3" borderId="3" xfId="1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6" fillId="3" borderId="2" xfId="0" applyFont="1" applyFill="1" applyBorder="1" applyAlignment="1">
      <alignment horizontal="left" vertical="center" wrapText="1"/>
    </xf>
    <xf numFmtId="0" fontId="3" fillId="0" borderId="3" xfId="0" applyFont="1" applyBorder="1"/>
    <xf numFmtId="0" fontId="0" fillId="0" borderId="3" xfId="0" applyBorder="1"/>
    <xf numFmtId="0" fontId="6" fillId="3" borderId="3" xfId="0" applyFont="1" applyFill="1" applyBorder="1" applyAlignment="1">
      <alignment horizontal="left" vertical="center" wrapText="1"/>
    </xf>
    <xf numFmtId="0" fontId="12" fillId="3" borderId="3" xfId="0" applyFont="1" applyFill="1" applyBorder="1" applyAlignment="1">
      <alignment horizontal="left" vertical="center" wrapText="1"/>
    </xf>
    <xf numFmtId="3" fontId="14" fillId="0" borderId="3" xfId="3" applyNumberFormat="1" applyFont="1" applyBorder="1"/>
    <xf numFmtId="0" fontId="0" fillId="0" borderId="6" xfId="0" applyBorder="1"/>
    <xf numFmtId="0" fontId="12" fillId="3" borderId="7" xfId="3" applyFont="1" applyFill="1" applyBorder="1" applyAlignment="1">
      <alignment horizontal="left" vertical="center" wrapText="1"/>
    </xf>
    <xf numFmtId="0" fontId="0" fillId="0" borderId="7" xfId="0" applyBorder="1"/>
    <xf numFmtId="3" fontId="14" fillId="0" borderId="6" xfId="3" applyNumberFormat="1" applyFont="1" applyBorder="1"/>
    <xf numFmtId="3" fontId="2" fillId="0" borderId="8" xfId="3" applyNumberFormat="1" applyBorder="1"/>
    <xf numFmtId="43" fontId="11" fillId="3" borderId="8" xfId="4" applyNumberFormat="1" applyFont="1" applyFill="1" applyBorder="1" applyAlignment="1">
      <alignment horizontal="center" vertical="center"/>
    </xf>
    <xf numFmtId="0" fontId="20" fillId="0" borderId="3" xfId="3" applyFont="1" applyBorder="1"/>
    <xf numFmtId="0" fontId="2" fillId="3" borderId="3" xfId="3" applyFill="1" applyBorder="1"/>
    <xf numFmtId="0" fontId="21" fillId="0" borderId="3" xfId="2" applyFont="1" applyBorder="1"/>
    <xf numFmtId="0" fontId="15" fillId="0" borderId="0" xfId="2" applyFont="1"/>
    <xf numFmtId="0" fontId="6" fillId="3" borderId="3" xfId="3" applyFont="1" applyFill="1" applyBorder="1" applyAlignment="1">
      <alignment horizontal="left" vertical="center" wrapText="1"/>
    </xf>
    <xf numFmtId="0" fontId="6" fillId="3" borderId="2" xfId="3" applyFont="1" applyFill="1" applyBorder="1" applyAlignment="1">
      <alignment horizontal="left" vertical="center" wrapText="1"/>
    </xf>
    <xf numFmtId="0" fontId="2" fillId="0" borderId="2" xfId="2" applyFont="1" applyFill="1" applyBorder="1"/>
    <xf numFmtId="164" fontId="9" fillId="0" borderId="2" xfId="4" applyFont="1" applyFill="1" applyBorder="1"/>
    <xf numFmtId="3" fontId="2" fillId="0" borderId="2" xfId="4" applyNumberFormat="1" applyFont="1" applyFill="1" applyBorder="1"/>
    <xf numFmtId="14" fontId="3" fillId="0" borderId="9" xfId="2" applyNumberFormat="1" applyFont="1" applyFill="1" applyBorder="1" applyAlignment="1">
      <alignment horizontal="center"/>
    </xf>
    <xf numFmtId="14" fontId="3" fillId="0" borderId="3" xfId="2" applyNumberFormat="1" applyFont="1" applyFill="1" applyBorder="1" applyAlignment="1">
      <alignment horizontal="center"/>
    </xf>
    <xf numFmtId="14" fontId="14" fillId="0" borderId="2" xfId="3" applyNumberFormat="1" applyFont="1" applyBorder="1" applyAlignment="1">
      <alignment horizontal="left"/>
    </xf>
    <xf numFmtId="0" fontId="2" fillId="0" borderId="3" xfId="2" applyFont="1" applyFill="1" applyBorder="1"/>
    <xf numFmtId="164" fontId="9" fillId="0" borderId="3" xfId="4" applyFont="1" applyFill="1" applyBorder="1"/>
    <xf numFmtId="3" fontId="2" fillId="0" borderId="3" xfId="4" applyNumberFormat="1" applyFont="1" applyFill="1" applyBorder="1"/>
    <xf numFmtId="0" fontId="22" fillId="0" borderId="3" xfId="2" applyFont="1" applyBorder="1"/>
    <xf numFmtId="0" fontId="16" fillId="0" borderId="3" xfId="2" applyFont="1" applyBorder="1"/>
    <xf numFmtId="0" fontId="23" fillId="0" borderId="3" xfId="2" applyFont="1" applyBorder="1"/>
    <xf numFmtId="3" fontId="23" fillId="0" borderId="3" xfId="2" applyNumberFormat="1" applyFont="1" applyBorder="1"/>
    <xf numFmtId="3" fontId="16" fillId="0" borderId="3" xfId="4" applyNumberFormat="1" applyFont="1" applyBorder="1"/>
    <xf numFmtId="0" fontId="24" fillId="0" borderId="3" xfId="2" applyFont="1" applyBorder="1"/>
    <xf numFmtId="3" fontId="16" fillId="0" borderId="3" xfId="2" applyNumberFormat="1" applyFont="1" applyBorder="1"/>
    <xf numFmtId="43" fontId="11" fillId="3" borderId="2" xfId="4" applyNumberFormat="1" applyFont="1" applyFill="1" applyBorder="1" applyAlignment="1">
      <alignment horizontal="center" vertical="center"/>
    </xf>
    <xf numFmtId="3" fontId="2" fillId="0" borderId="0" xfId="7" applyNumberFormat="1" applyFont="1"/>
    <xf numFmtId="0" fontId="3" fillId="0" borderId="0" xfId="7" applyFont="1"/>
    <xf numFmtId="0" fontId="4" fillId="0" borderId="0" xfId="7" applyFont="1"/>
    <xf numFmtId="0" fontId="2" fillId="0" borderId="0" xfId="7" applyFont="1"/>
    <xf numFmtId="0" fontId="21" fillId="0" borderId="0" xfId="7" applyFont="1"/>
    <xf numFmtId="0" fontId="5" fillId="0" borderId="0" xfId="7" applyFont="1"/>
    <xf numFmtId="0" fontId="5" fillId="0" borderId="0" xfId="7" applyFont="1" applyAlignment="1">
      <alignment horizontal="center"/>
    </xf>
    <xf numFmtId="0" fontId="25" fillId="0" borderId="0" xfId="7" applyFont="1" applyAlignment="1">
      <alignment horizontal="center"/>
    </xf>
    <xf numFmtId="14" fontId="26" fillId="3" borderId="3" xfId="5" applyNumberFormat="1" applyFont="1" applyFill="1" applyBorder="1" applyAlignment="1">
      <alignment horizontal="center" vertical="center"/>
    </xf>
    <xf numFmtId="0" fontId="3" fillId="0" borderId="3" xfId="3" applyFont="1" applyBorder="1" applyAlignment="1">
      <alignment horizontal="center"/>
    </xf>
    <xf numFmtId="0" fontId="27" fillId="0" borderId="3" xfId="3" applyFont="1" applyBorder="1"/>
    <xf numFmtId="43" fontId="11" fillId="3" borderId="3" xfId="5" applyNumberFormat="1" applyFont="1" applyFill="1" applyBorder="1" applyAlignment="1">
      <alignment horizontal="center" vertical="center"/>
    </xf>
    <xf numFmtId="43" fontId="2" fillId="0" borderId="0" xfId="3" applyNumberFormat="1"/>
    <xf numFmtId="0" fontId="2" fillId="0" borderId="0" xfId="3"/>
    <xf numFmtId="0" fontId="28" fillId="4" borderId="3" xfId="3" applyFont="1" applyFill="1" applyBorder="1"/>
    <xf numFmtId="43" fontId="29" fillId="4" borderId="3" xfId="5" applyNumberFormat="1" applyFont="1" applyFill="1" applyBorder="1" applyAlignment="1">
      <alignment horizontal="center" vertical="center"/>
    </xf>
    <xf numFmtId="0" fontId="28" fillId="0" borderId="3" xfId="3" applyFont="1" applyBorder="1"/>
    <xf numFmtId="4" fontId="30" fillId="3" borderId="3" xfId="5" applyNumberFormat="1" applyFont="1" applyFill="1" applyBorder="1" applyAlignment="1">
      <alignment horizontal="center" vertical="center"/>
    </xf>
    <xf numFmtId="43" fontId="10" fillId="3" borderId="3" xfId="5" applyNumberFormat="1" applyFont="1" applyFill="1" applyBorder="1" applyAlignment="1">
      <alignment horizontal="center" vertical="center"/>
    </xf>
    <xf numFmtId="43" fontId="11" fillId="4" borderId="3" xfId="5" applyNumberFormat="1" applyFont="1" applyFill="1" applyBorder="1" applyAlignment="1">
      <alignment horizontal="center" vertical="center"/>
    </xf>
    <xf numFmtId="0" fontId="3" fillId="3" borderId="3" xfId="3" applyFont="1" applyFill="1" applyBorder="1" applyAlignment="1">
      <alignment horizontal="center"/>
    </xf>
    <xf numFmtId="0" fontId="28" fillId="3" borderId="3" xfId="3" applyFont="1" applyFill="1" applyBorder="1"/>
    <xf numFmtId="43" fontId="31" fillId="5" borderId="3" xfId="5" applyNumberFormat="1" applyFont="1" applyFill="1" applyBorder="1" applyAlignment="1">
      <alignment horizontal="center" vertical="center"/>
    </xf>
    <xf numFmtId="43" fontId="11" fillId="5" borderId="3" xfId="5" applyNumberFormat="1" applyFont="1" applyFill="1" applyBorder="1" applyAlignment="1">
      <alignment horizontal="center" vertical="center"/>
    </xf>
    <xf numFmtId="0" fontId="32" fillId="6" borderId="3" xfId="3" applyFont="1" applyFill="1" applyBorder="1"/>
    <xf numFmtId="43" fontId="11" fillId="6" borderId="3" xfId="5" applyNumberFormat="1" applyFont="1" applyFill="1" applyBorder="1" applyAlignment="1">
      <alignment horizontal="center" vertical="center"/>
    </xf>
    <xf numFmtId="14" fontId="33" fillId="0" borderId="3" xfId="3" applyNumberFormat="1" applyFont="1" applyBorder="1" applyAlignment="1">
      <alignment horizontal="left"/>
    </xf>
    <xf numFmtId="0" fontId="17" fillId="0" borderId="0" xfId="7" applyFont="1"/>
    <xf numFmtId="0" fontId="17" fillId="0" borderId="0" xfId="7" applyFont="1" applyAlignment="1"/>
    <xf numFmtId="0" fontId="15" fillId="0" borderId="0" xfId="7" applyFont="1"/>
    <xf numFmtId="0" fontId="21" fillId="0" borderId="3" xfId="7" applyFont="1" applyBorder="1"/>
    <xf numFmtId="3" fontId="2" fillId="0" borderId="3" xfId="5" applyNumberFormat="1" applyFont="1" applyBorder="1"/>
    <xf numFmtId="3" fontId="34" fillId="0" borderId="0" xfId="5" applyNumberFormat="1" applyFont="1" applyBorder="1"/>
    <xf numFmtId="3" fontId="2" fillId="0" borderId="0" xfId="5" applyNumberFormat="1" applyFont="1" applyBorder="1"/>
  </cellXfs>
  <cellStyles count="9">
    <cellStyle name="Milliers" xfId="1" builtinId="3"/>
    <cellStyle name="Milliers 2" xfId="4"/>
    <cellStyle name="Milliers 3" xfId="5"/>
    <cellStyle name="Normal" xfId="0" builtinId="0"/>
    <cellStyle name="Normal 2" xfId="3"/>
    <cellStyle name="Normal 2 2" xfId="6"/>
    <cellStyle name="Normal 3" xfId="2"/>
    <cellStyle name="Normal 3 2" xfId="7"/>
    <cellStyle name="Normal 4" xfId="8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29"/>
  <sheetViews>
    <sheetView workbookViewId="0">
      <pane ySplit="8" topLeftCell="A27" activePane="bottomLeft" state="frozen"/>
      <selection pane="bottomLeft" activeCell="C10" sqref="C10"/>
    </sheetView>
  </sheetViews>
  <sheetFormatPr baseColWidth="10" defaultRowHeight="15"/>
  <cols>
    <col min="1" max="1" width="9.85546875" customWidth="1"/>
    <col min="2" max="2" width="10.42578125" customWidth="1"/>
    <col min="3" max="3" width="40.5703125" customWidth="1"/>
    <col min="4" max="4" width="11" customWidth="1"/>
    <col min="5" max="5" width="10.85546875" customWidth="1"/>
    <col min="6" max="6" width="12.42578125" customWidth="1"/>
    <col min="7" max="7" width="11.140625" customWidth="1"/>
    <col min="8" max="8" width="12.28515625" customWidth="1"/>
    <col min="9" max="9" width="12.5703125" customWidth="1"/>
  </cols>
  <sheetData>
    <row r="1" spans="1:9" ht="20.25">
      <c r="A1" s="1"/>
      <c r="B1" s="1"/>
      <c r="C1" s="2"/>
      <c r="D1" s="3" t="s">
        <v>0</v>
      </c>
      <c r="E1" s="2"/>
      <c r="G1" s="4"/>
      <c r="H1" s="5"/>
    </row>
    <row r="2" spans="1:9">
      <c r="A2" s="2"/>
      <c r="B2" s="2"/>
      <c r="C2" s="2"/>
      <c r="D2" s="2"/>
      <c r="E2" s="2"/>
      <c r="F2" s="4"/>
      <c r="G2" s="5"/>
      <c r="H2" s="4"/>
    </row>
    <row r="3" spans="1:9">
      <c r="A3" s="1"/>
      <c r="B3" s="6"/>
      <c r="C3" s="7"/>
      <c r="D3" s="2"/>
      <c r="E3" s="2"/>
      <c r="F3" s="4"/>
      <c r="G3" s="5"/>
      <c r="H3" s="4"/>
    </row>
    <row r="4" spans="1:9">
      <c r="A4" s="1"/>
      <c r="B4" s="6"/>
      <c r="C4" s="7"/>
      <c r="D4" s="2"/>
      <c r="E4" s="2"/>
      <c r="F4" s="4"/>
      <c r="G4" s="5"/>
      <c r="H4" s="4"/>
    </row>
    <row r="5" spans="1:9">
      <c r="A5" s="1"/>
      <c r="B5" s="6"/>
      <c r="C5" s="7"/>
      <c r="D5" s="2"/>
      <c r="E5" s="2"/>
      <c r="F5" s="4"/>
      <c r="G5" s="5"/>
      <c r="H5" s="4"/>
    </row>
    <row r="6" spans="1:9">
      <c r="A6" s="1"/>
      <c r="B6" s="1"/>
      <c r="C6" s="7"/>
      <c r="D6" s="2"/>
      <c r="E6" s="2"/>
      <c r="F6" s="4"/>
      <c r="G6" s="5"/>
      <c r="H6" s="4"/>
    </row>
    <row r="7" spans="1:9">
      <c r="A7" s="1"/>
      <c r="B7" s="2"/>
      <c r="C7" s="2"/>
      <c r="D7" s="2"/>
      <c r="E7" s="2"/>
      <c r="F7" s="4"/>
      <c r="G7" s="5"/>
      <c r="H7" s="4"/>
    </row>
    <row r="8" spans="1:9" ht="39" thickBot="1">
      <c r="A8" s="8" t="s">
        <v>6</v>
      </c>
      <c r="B8" s="9" t="s">
        <v>7</v>
      </c>
      <c r="C8" s="9" t="s">
        <v>8</v>
      </c>
      <c r="D8" s="9" t="s">
        <v>9</v>
      </c>
      <c r="E8" s="9" t="s">
        <v>10</v>
      </c>
      <c r="F8" s="9" t="s">
        <v>11</v>
      </c>
      <c r="G8" s="9" t="s">
        <v>12</v>
      </c>
      <c r="H8" s="9" t="s">
        <v>13</v>
      </c>
      <c r="I8" s="8" t="s">
        <v>14</v>
      </c>
    </row>
    <row r="9" spans="1:9" ht="25.5" customHeight="1">
      <c r="A9" s="10">
        <v>42542</v>
      </c>
      <c r="B9" s="11"/>
      <c r="C9" s="12"/>
      <c r="D9" s="11"/>
      <c r="E9" s="13"/>
      <c r="F9" s="14">
        <v>209790</v>
      </c>
      <c r="G9" s="15"/>
      <c r="H9" s="16">
        <f>+F9+G9</f>
        <v>209790</v>
      </c>
      <c r="I9" s="14">
        <f>+F9*8%+F9</f>
        <v>226573.2</v>
      </c>
    </row>
    <row r="10" spans="1:9" ht="26.25" customHeight="1">
      <c r="A10" s="10">
        <v>42582</v>
      </c>
      <c r="B10" s="17" t="s">
        <v>15</v>
      </c>
      <c r="C10" s="18"/>
      <c r="D10" s="17" t="s">
        <v>16</v>
      </c>
      <c r="E10" s="19" t="s">
        <v>17</v>
      </c>
      <c r="F10" s="15"/>
      <c r="G10" s="16">
        <v>152.44999999999999</v>
      </c>
      <c r="H10" s="16">
        <f>+F10+H9-G10</f>
        <v>209637.55</v>
      </c>
      <c r="I10" s="16">
        <f>+H10*8%+H10</f>
        <v>226408.554</v>
      </c>
    </row>
    <row r="11" spans="1:9" ht="27" customHeight="1">
      <c r="A11" s="10">
        <v>42601</v>
      </c>
      <c r="B11" s="17" t="s">
        <v>15</v>
      </c>
      <c r="C11" s="20"/>
      <c r="D11" s="21" t="s">
        <v>18</v>
      </c>
      <c r="E11" s="19" t="s">
        <v>19</v>
      </c>
      <c r="F11" s="22"/>
      <c r="G11" s="16">
        <v>300</v>
      </c>
      <c r="H11" s="16">
        <f t="shared" ref="H11:H74" si="0">+F11+H10-G11</f>
        <v>209337.55</v>
      </c>
      <c r="I11" s="16">
        <f t="shared" ref="I11:I74" si="1">+H11*8%+H11</f>
        <v>226084.554</v>
      </c>
    </row>
    <row r="12" spans="1:9" ht="24" customHeight="1">
      <c r="A12" s="10">
        <v>42627</v>
      </c>
      <c r="B12" s="17" t="s">
        <v>20</v>
      </c>
      <c r="C12" s="23"/>
      <c r="D12" s="17" t="s">
        <v>21</v>
      </c>
      <c r="E12" s="21" t="s">
        <v>22</v>
      </c>
      <c r="F12" s="15"/>
      <c r="G12" s="16">
        <v>50.14</v>
      </c>
      <c r="H12" s="16">
        <f t="shared" si="0"/>
        <v>209287.40999999997</v>
      </c>
      <c r="I12" s="16">
        <f t="shared" si="1"/>
        <v>226030.40279999998</v>
      </c>
    </row>
    <row r="13" spans="1:9" ht="25.5">
      <c r="A13" s="10">
        <v>42566</v>
      </c>
      <c r="B13" s="17" t="s">
        <v>23</v>
      </c>
      <c r="C13" s="23"/>
      <c r="D13" s="17" t="s">
        <v>24</v>
      </c>
      <c r="E13" s="21" t="s">
        <v>25</v>
      </c>
      <c r="F13" s="24"/>
      <c r="G13" s="16">
        <v>11094.3</v>
      </c>
      <c r="H13" s="16">
        <f t="shared" si="0"/>
        <v>198193.11</v>
      </c>
      <c r="I13" s="16">
        <f t="shared" si="1"/>
        <v>214048.5588</v>
      </c>
    </row>
    <row r="14" spans="1:9" ht="27.75" customHeight="1">
      <c r="A14" s="10">
        <v>42643</v>
      </c>
      <c r="B14" s="17" t="s">
        <v>26</v>
      </c>
      <c r="C14" s="23"/>
      <c r="D14" s="25" t="s">
        <v>27</v>
      </c>
      <c r="E14" s="21" t="s">
        <v>28</v>
      </c>
      <c r="F14" s="15"/>
      <c r="G14" s="16">
        <v>855.24</v>
      </c>
      <c r="H14" s="16">
        <f>+F14+H13-G14</f>
        <v>197337.87</v>
      </c>
      <c r="I14" s="16">
        <f t="shared" si="1"/>
        <v>213124.8996</v>
      </c>
    </row>
    <row r="15" spans="1:9" ht="26.25" customHeight="1">
      <c r="A15" s="26">
        <v>42643</v>
      </c>
      <c r="B15" s="17" t="s">
        <v>26</v>
      </c>
      <c r="C15" s="27"/>
      <c r="D15" s="28" t="s">
        <v>27</v>
      </c>
      <c r="E15" s="21" t="s">
        <v>29</v>
      </c>
      <c r="F15" s="15"/>
      <c r="G15" s="16">
        <v>1205.26</v>
      </c>
      <c r="H15" s="16">
        <f t="shared" si="0"/>
        <v>196132.61</v>
      </c>
      <c r="I15" s="16">
        <f t="shared" si="1"/>
        <v>211823.21879999997</v>
      </c>
    </row>
    <row r="16" spans="1:9" ht="24.75" customHeight="1">
      <c r="A16" s="10">
        <v>42643</v>
      </c>
      <c r="B16" s="17" t="s">
        <v>26</v>
      </c>
      <c r="C16" s="23"/>
      <c r="D16" s="21" t="s">
        <v>30</v>
      </c>
      <c r="E16" s="16"/>
      <c r="F16" s="22"/>
      <c r="G16" s="16">
        <v>60.98</v>
      </c>
      <c r="H16" s="16">
        <f t="shared" si="0"/>
        <v>196071.62999999998</v>
      </c>
      <c r="I16" s="16">
        <f t="shared" si="1"/>
        <v>211757.36039999998</v>
      </c>
    </row>
    <row r="17" spans="1:9" ht="25.5" customHeight="1">
      <c r="A17" s="10">
        <v>42644</v>
      </c>
      <c r="B17" s="17" t="s">
        <v>31</v>
      </c>
      <c r="C17" s="29"/>
      <c r="D17" s="17" t="s">
        <v>32</v>
      </c>
      <c r="E17" s="21" t="s">
        <v>33</v>
      </c>
      <c r="F17" s="15"/>
      <c r="G17" s="16">
        <v>1370</v>
      </c>
      <c r="H17" s="16">
        <f t="shared" si="0"/>
        <v>194701.62999999998</v>
      </c>
      <c r="I17" s="16">
        <f t="shared" si="1"/>
        <v>210277.76039999997</v>
      </c>
    </row>
    <row r="18" spans="1:9" ht="24.75" customHeight="1">
      <c r="A18" s="10">
        <v>42649</v>
      </c>
      <c r="B18" s="17" t="s">
        <v>20</v>
      </c>
      <c r="C18" s="30"/>
      <c r="D18" s="31" t="s">
        <v>30</v>
      </c>
      <c r="E18" s="21" t="s">
        <v>34</v>
      </c>
      <c r="F18" s="32"/>
      <c r="G18" s="16">
        <v>880</v>
      </c>
      <c r="H18" s="16">
        <f>+F18+H17-G18</f>
        <v>193821.62999999998</v>
      </c>
      <c r="I18" s="16">
        <f t="shared" si="1"/>
        <v>209327.36039999998</v>
      </c>
    </row>
    <row r="19" spans="1:9" ht="27" customHeight="1">
      <c r="A19" s="10">
        <v>42654</v>
      </c>
      <c r="B19" s="17" t="s">
        <v>31</v>
      </c>
      <c r="C19" s="29"/>
      <c r="D19" s="31" t="s">
        <v>35</v>
      </c>
      <c r="E19" s="21">
        <v>24029</v>
      </c>
      <c r="F19" s="15"/>
      <c r="G19" s="16">
        <v>200.85</v>
      </c>
      <c r="H19" s="16">
        <f t="shared" si="0"/>
        <v>193620.77999999997</v>
      </c>
      <c r="I19" s="16">
        <f t="shared" si="1"/>
        <v>209110.44239999997</v>
      </c>
    </row>
    <row r="20" spans="1:9" ht="24" customHeight="1">
      <c r="A20" s="10">
        <v>42664</v>
      </c>
      <c r="B20" s="17" t="s">
        <v>36</v>
      </c>
      <c r="C20" s="18"/>
      <c r="D20" s="17" t="s">
        <v>37</v>
      </c>
      <c r="E20" s="21" t="s">
        <v>38</v>
      </c>
      <c r="F20" s="15"/>
      <c r="G20" s="16">
        <v>1429.67</v>
      </c>
      <c r="H20" s="16">
        <f t="shared" si="0"/>
        <v>192191.10999999996</v>
      </c>
      <c r="I20" s="16">
        <f t="shared" si="1"/>
        <v>207566.39879999997</v>
      </c>
    </row>
    <row r="21" spans="1:9" ht="26.25" customHeight="1">
      <c r="A21" s="10">
        <v>42669</v>
      </c>
      <c r="B21" s="17" t="s">
        <v>36</v>
      </c>
      <c r="C21" s="29"/>
      <c r="D21" s="17" t="s">
        <v>37</v>
      </c>
      <c r="E21" s="19"/>
      <c r="F21" s="22"/>
      <c r="G21" s="16">
        <v>45.73</v>
      </c>
      <c r="H21" s="16">
        <f t="shared" si="0"/>
        <v>192145.37999999995</v>
      </c>
      <c r="I21" s="16">
        <f t="shared" si="1"/>
        <v>207517.01039999994</v>
      </c>
    </row>
    <row r="22" spans="1:9" ht="24.75" customHeight="1">
      <c r="A22" s="10">
        <v>42670</v>
      </c>
      <c r="B22" s="17" t="s">
        <v>36</v>
      </c>
      <c r="C22" s="29"/>
      <c r="D22" s="31" t="s">
        <v>39</v>
      </c>
      <c r="E22" s="21" t="s">
        <v>40</v>
      </c>
      <c r="F22" s="15"/>
      <c r="G22" s="16">
        <v>89.9</v>
      </c>
      <c r="H22" s="16">
        <f t="shared" si="0"/>
        <v>192055.47999999995</v>
      </c>
      <c r="I22" s="16">
        <f t="shared" si="1"/>
        <v>207419.91839999994</v>
      </c>
    </row>
    <row r="23" spans="1:9" ht="31.5" customHeight="1">
      <c r="A23" s="10">
        <v>42670</v>
      </c>
      <c r="B23" s="17" t="s">
        <v>31</v>
      </c>
      <c r="C23" s="29"/>
      <c r="D23" s="17" t="s">
        <v>41</v>
      </c>
      <c r="E23" s="33" t="s">
        <v>42</v>
      </c>
      <c r="F23" s="34"/>
      <c r="G23" s="16">
        <v>416.3</v>
      </c>
      <c r="H23" s="16">
        <f t="shared" si="0"/>
        <v>191639.17999999996</v>
      </c>
      <c r="I23" s="16">
        <f t="shared" si="1"/>
        <v>206970.31439999997</v>
      </c>
    </row>
    <row r="24" spans="1:9" ht="26.25" customHeight="1">
      <c r="A24" s="10">
        <v>42670</v>
      </c>
      <c r="B24" s="17" t="s">
        <v>15</v>
      </c>
      <c r="C24" s="29"/>
      <c r="D24" s="17" t="s">
        <v>43</v>
      </c>
      <c r="E24" s="21">
        <v>2016057078</v>
      </c>
      <c r="F24" s="15"/>
      <c r="G24" s="16">
        <v>116.09</v>
      </c>
      <c r="H24" s="16">
        <f t="shared" si="0"/>
        <v>191523.08999999997</v>
      </c>
      <c r="I24" s="16">
        <f t="shared" si="1"/>
        <v>206844.93719999996</v>
      </c>
    </row>
    <row r="25" spans="1:9" ht="30.75" customHeight="1">
      <c r="A25" s="10">
        <v>42670</v>
      </c>
      <c r="B25" s="17" t="s">
        <v>44</v>
      </c>
      <c r="C25" s="29"/>
      <c r="D25" s="17" t="s">
        <v>45</v>
      </c>
      <c r="E25" s="21">
        <v>1627980076</v>
      </c>
      <c r="F25" s="15"/>
      <c r="G25" s="16">
        <v>200.55</v>
      </c>
      <c r="H25" s="16">
        <f t="shared" si="0"/>
        <v>191322.53999999998</v>
      </c>
      <c r="I25" s="16">
        <f t="shared" si="1"/>
        <v>206628.34319999997</v>
      </c>
    </row>
    <row r="26" spans="1:9" ht="29.25" customHeight="1">
      <c r="A26" s="35">
        <v>42670</v>
      </c>
      <c r="B26" s="17" t="s">
        <v>31</v>
      </c>
      <c r="C26" s="36"/>
      <c r="D26" s="17" t="s">
        <v>46</v>
      </c>
      <c r="E26" s="17" t="s">
        <v>47</v>
      </c>
      <c r="F26" s="37"/>
      <c r="G26" s="16">
        <v>10.16</v>
      </c>
      <c r="H26" s="16">
        <f t="shared" si="0"/>
        <v>191312.37999999998</v>
      </c>
      <c r="I26" s="16">
        <f t="shared" si="1"/>
        <v>206617.37039999999</v>
      </c>
    </row>
    <row r="27" spans="1:9" ht="24.75" customHeight="1">
      <c r="A27" s="10">
        <v>42677</v>
      </c>
      <c r="B27" s="17" t="s">
        <v>15</v>
      </c>
      <c r="C27" s="23"/>
      <c r="D27" s="17" t="s">
        <v>41</v>
      </c>
      <c r="E27" s="33" t="s">
        <v>42</v>
      </c>
      <c r="F27" s="22"/>
      <c r="G27" s="16">
        <v>209.6</v>
      </c>
      <c r="H27" s="16">
        <f t="shared" si="0"/>
        <v>191102.77999999997</v>
      </c>
      <c r="I27" s="16">
        <f t="shared" si="1"/>
        <v>206391.00239999997</v>
      </c>
    </row>
    <row r="28" spans="1:9" ht="30" customHeight="1" thickBot="1">
      <c r="A28" s="10">
        <v>42681</v>
      </c>
      <c r="B28" s="17" t="s">
        <v>15</v>
      </c>
      <c r="C28" s="29"/>
      <c r="D28" s="38" t="s">
        <v>48</v>
      </c>
      <c r="E28" s="21">
        <v>66</v>
      </c>
      <c r="F28" s="15"/>
      <c r="G28" s="16">
        <v>744.71</v>
      </c>
      <c r="H28" s="16">
        <f t="shared" si="0"/>
        <v>190358.06999999998</v>
      </c>
      <c r="I28" s="16">
        <f t="shared" si="1"/>
        <v>205586.71559999997</v>
      </c>
    </row>
    <row r="29" spans="1:9" ht="24.75" customHeight="1">
      <c r="A29" s="10">
        <v>42684</v>
      </c>
      <c r="B29" s="17" t="s">
        <v>36</v>
      </c>
      <c r="C29" s="23"/>
      <c r="D29" s="25" t="s">
        <v>49</v>
      </c>
      <c r="E29" s="21" t="s">
        <v>50</v>
      </c>
      <c r="F29" s="24"/>
      <c r="G29" s="16">
        <v>1350</v>
      </c>
      <c r="H29" s="16">
        <f t="shared" si="0"/>
        <v>189008.06999999998</v>
      </c>
      <c r="I29" s="16">
        <f t="shared" si="1"/>
        <v>204128.71559999997</v>
      </c>
    </row>
    <row r="30" spans="1:9" ht="27" customHeight="1" thickBot="1">
      <c r="A30" s="10">
        <v>42689</v>
      </c>
      <c r="B30" s="17" t="s">
        <v>15</v>
      </c>
      <c r="C30" s="23"/>
      <c r="D30" s="38" t="s">
        <v>51</v>
      </c>
      <c r="E30" s="21"/>
      <c r="F30" s="39"/>
      <c r="G30" s="16">
        <v>6.1</v>
      </c>
      <c r="H30" s="16">
        <f t="shared" si="0"/>
        <v>189001.96999999997</v>
      </c>
      <c r="I30" s="16">
        <f t="shared" si="1"/>
        <v>204122.12759999998</v>
      </c>
    </row>
    <row r="31" spans="1:9" ht="26.25" customHeight="1">
      <c r="A31" s="10">
        <v>42690</v>
      </c>
      <c r="B31" s="17" t="s">
        <v>15</v>
      </c>
      <c r="C31" s="40"/>
      <c r="D31" s="41" t="s">
        <v>52</v>
      </c>
      <c r="E31" s="21">
        <v>216042969</v>
      </c>
      <c r="F31" s="15"/>
      <c r="G31" s="16">
        <v>1430.13</v>
      </c>
      <c r="H31" s="16">
        <f t="shared" si="0"/>
        <v>187571.83999999997</v>
      </c>
      <c r="I31" s="16">
        <f t="shared" si="1"/>
        <v>202577.58719999995</v>
      </c>
    </row>
    <row r="32" spans="1:9" ht="25.5" customHeight="1">
      <c r="A32" s="10">
        <v>42698</v>
      </c>
      <c r="B32" s="17" t="s">
        <v>53</v>
      </c>
      <c r="C32" s="23"/>
      <c r="D32" s="25" t="s">
        <v>54</v>
      </c>
      <c r="E32" s="21" t="s">
        <v>55</v>
      </c>
      <c r="F32" s="34"/>
      <c r="G32" s="16">
        <v>499.88</v>
      </c>
      <c r="H32" s="16">
        <f t="shared" si="0"/>
        <v>187071.95999999996</v>
      </c>
      <c r="I32" s="16">
        <f t="shared" si="1"/>
        <v>202037.71679999997</v>
      </c>
    </row>
    <row r="33" spans="1:9" ht="25.5">
      <c r="A33" s="10">
        <v>42698</v>
      </c>
      <c r="B33" s="17" t="s">
        <v>53</v>
      </c>
      <c r="C33" s="23"/>
      <c r="D33" s="25" t="s">
        <v>49</v>
      </c>
      <c r="E33" s="21" t="s">
        <v>55</v>
      </c>
      <c r="F33" s="15"/>
      <c r="G33" s="16">
        <v>228.67</v>
      </c>
      <c r="H33" s="16">
        <f t="shared" si="0"/>
        <v>186843.28999999995</v>
      </c>
      <c r="I33" s="16">
        <f t="shared" si="1"/>
        <v>201790.75319999995</v>
      </c>
    </row>
    <row r="34" spans="1:9" ht="25.5">
      <c r="A34" s="10">
        <v>42698</v>
      </c>
      <c r="B34" s="17" t="s">
        <v>53</v>
      </c>
      <c r="C34" s="23"/>
      <c r="D34" s="25" t="s">
        <v>54</v>
      </c>
      <c r="E34" s="21" t="s">
        <v>55</v>
      </c>
      <c r="F34" s="42"/>
      <c r="G34" s="43">
        <v>228.67</v>
      </c>
      <c r="H34" s="16">
        <f t="shared" si="0"/>
        <v>186614.61999999994</v>
      </c>
      <c r="I34" s="16">
        <f t="shared" si="1"/>
        <v>201543.78959999993</v>
      </c>
    </row>
    <row r="35" spans="1:9" ht="25.5">
      <c r="A35" s="10">
        <v>42698</v>
      </c>
      <c r="B35" s="17" t="s">
        <v>53</v>
      </c>
      <c r="C35" s="23"/>
      <c r="D35" s="25" t="s">
        <v>54</v>
      </c>
      <c r="E35" s="21" t="s">
        <v>55</v>
      </c>
      <c r="F35" s="15"/>
      <c r="G35" s="16">
        <v>228.67</v>
      </c>
      <c r="H35" s="16">
        <f t="shared" si="0"/>
        <v>186385.94999999992</v>
      </c>
      <c r="I35" s="16">
        <f t="shared" si="1"/>
        <v>201296.82599999991</v>
      </c>
    </row>
    <row r="36" spans="1:9" ht="25.5">
      <c r="A36" s="10">
        <v>42698</v>
      </c>
      <c r="B36" s="17" t="s">
        <v>53</v>
      </c>
      <c r="C36" s="23"/>
      <c r="D36" s="25" t="s">
        <v>54</v>
      </c>
      <c r="E36" s="21" t="s">
        <v>55</v>
      </c>
      <c r="F36" s="15"/>
      <c r="G36" s="16">
        <v>228.67</v>
      </c>
      <c r="H36" s="16">
        <f t="shared" si="0"/>
        <v>186157.27999999991</v>
      </c>
      <c r="I36" s="16">
        <f t="shared" si="1"/>
        <v>201049.8623999999</v>
      </c>
    </row>
    <row r="37" spans="1:9" ht="24.75" customHeight="1">
      <c r="A37" s="10">
        <v>42698</v>
      </c>
      <c r="B37" s="17" t="s">
        <v>15</v>
      </c>
      <c r="C37" s="23"/>
      <c r="D37" s="17" t="s">
        <v>51</v>
      </c>
      <c r="E37" s="16"/>
      <c r="F37" s="15"/>
      <c r="G37" s="16">
        <v>4.57</v>
      </c>
      <c r="H37" s="16">
        <f t="shared" si="0"/>
        <v>186152.7099999999</v>
      </c>
      <c r="I37" s="16">
        <f t="shared" si="1"/>
        <v>201044.9267999999</v>
      </c>
    </row>
    <row r="38" spans="1:9" ht="28.5" customHeight="1">
      <c r="A38" s="10">
        <v>42702</v>
      </c>
      <c r="B38" s="17" t="s">
        <v>15</v>
      </c>
      <c r="C38" s="23"/>
      <c r="D38" s="14" t="s">
        <v>56</v>
      </c>
      <c r="E38" s="16"/>
      <c r="F38" s="15"/>
      <c r="G38" s="16"/>
      <c r="H38" s="16">
        <f t="shared" si="0"/>
        <v>186152.7099999999</v>
      </c>
      <c r="I38" s="16">
        <f t="shared" si="1"/>
        <v>201044.9267999999</v>
      </c>
    </row>
    <row r="39" spans="1:9" ht="24.75" customHeight="1">
      <c r="A39" s="35">
        <v>42702</v>
      </c>
      <c r="B39" s="17" t="s">
        <v>15</v>
      </c>
      <c r="C39" s="40"/>
      <c r="D39" s="44" t="s">
        <v>56</v>
      </c>
      <c r="E39" s="16"/>
      <c r="F39" s="15"/>
      <c r="G39" s="16"/>
      <c r="H39" s="16">
        <f t="shared" si="0"/>
        <v>186152.7099999999</v>
      </c>
      <c r="I39" s="16">
        <f t="shared" si="1"/>
        <v>201044.9267999999</v>
      </c>
    </row>
    <row r="40" spans="1:9" ht="26.25" customHeight="1">
      <c r="A40" s="45">
        <v>42709</v>
      </c>
      <c r="B40" s="17" t="s">
        <v>15</v>
      </c>
      <c r="C40" s="46"/>
      <c r="D40" s="47" t="s">
        <v>57</v>
      </c>
      <c r="E40" s="48" t="s">
        <v>58</v>
      </c>
      <c r="F40" s="49"/>
      <c r="G40" s="16">
        <v>1173.8599999999999</v>
      </c>
      <c r="H40" s="16">
        <f t="shared" si="0"/>
        <v>184978.84999999992</v>
      </c>
      <c r="I40" s="16">
        <f t="shared" si="1"/>
        <v>199777.15799999991</v>
      </c>
    </row>
    <row r="41" spans="1:9" ht="24.75" customHeight="1">
      <c r="A41" s="45">
        <v>42716</v>
      </c>
      <c r="B41" s="17" t="s">
        <v>15</v>
      </c>
      <c r="C41" s="46"/>
      <c r="D41" s="47" t="s">
        <v>59</v>
      </c>
      <c r="E41" s="50">
        <v>172</v>
      </c>
      <c r="F41" s="49"/>
      <c r="G41" s="16">
        <v>1600.07</v>
      </c>
      <c r="H41" s="16">
        <f t="shared" si="0"/>
        <v>183378.77999999991</v>
      </c>
      <c r="I41" s="16">
        <f t="shared" si="1"/>
        <v>198049.0823999999</v>
      </c>
    </row>
    <row r="42" spans="1:9" ht="15.75">
      <c r="A42" s="45"/>
      <c r="B42" s="51"/>
      <c r="C42" s="46"/>
      <c r="D42" s="47"/>
      <c r="E42" s="52"/>
      <c r="F42" s="49"/>
      <c r="G42" s="16"/>
      <c r="H42" s="16">
        <f t="shared" si="0"/>
        <v>183378.77999999991</v>
      </c>
      <c r="I42" s="16">
        <f t="shared" si="1"/>
        <v>198049.0823999999</v>
      </c>
    </row>
    <row r="43" spans="1:9" ht="15.75">
      <c r="A43" s="45"/>
      <c r="B43" s="51"/>
      <c r="C43" s="46"/>
      <c r="D43" s="47"/>
      <c r="E43" s="53"/>
      <c r="F43" s="49"/>
      <c r="G43" s="16"/>
      <c r="H43" s="16">
        <f t="shared" si="0"/>
        <v>183378.77999999991</v>
      </c>
      <c r="I43" s="16">
        <f t="shared" si="1"/>
        <v>198049.0823999999</v>
      </c>
    </row>
    <row r="44" spans="1:9" ht="15.75">
      <c r="A44" s="45"/>
      <c r="B44" s="54"/>
      <c r="C44" s="46"/>
      <c r="D44" s="55"/>
      <c r="E44" s="53"/>
      <c r="F44" s="49"/>
      <c r="G44" s="16"/>
      <c r="H44" s="16">
        <f t="shared" si="0"/>
        <v>183378.77999999991</v>
      </c>
      <c r="I44" s="16">
        <f t="shared" si="1"/>
        <v>198049.0823999999</v>
      </c>
    </row>
    <row r="45" spans="1:9">
      <c r="A45" s="53"/>
      <c r="B45" s="53"/>
      <c r="C45" s="53"/>
      <c r="D45" s="53"/>
      <c r="E45" s="53"/>
      <c r="F45" s="49"/>
      <c r="G45" s="16"/>
      <c r="H45" s="16">
        <f t="shared" si="0"/>
        <v>183378.77999999991</v>
      </c>
      <c r="I45" s="16">
        <f t="shared" si="1"/>
        <v>198049.0823999999</v>
      </c>
    </row>
    <row r="46" spans="1:9" ht="15.75">
      <c r="A46" s="45"/>
      <c r="B46" s="54"/>
      <c r="C46" s="46"/>
      <c r="D46" s="55"/>
      <c r="E46" s="53"/>
      <c r="F46" s="49"/>
      <c r="G46" s="16"/>
      <c r="H46" s="16">
        <f t="shared" si="0"/>
        <v>183378.77999999991</v>
      </c>
      <c r="I46" s="16">
        <f t="shared" si="1"/>
        <v>198049.0823999999</v>
      </c>
    </row>
    <row r="47" spans="1:9" ht="15.75">
      <c r="A47" s="45"/>
      <c r="B47" s="54"/>
      <c r="C47" s="46"/>
      <c r="D47" s="55"/>
      <c r="E47" s="53"/>
      <c r="F47" s="49"/>
      <c r="G47" s="16"/>
      <c r="H47" s="16">
        <f t="shared" si="0"/>
        <v>183378.77999999991</v>
      </c>
      <c r="I47" s="16">
        <f t="shared" si="1"/>
        <v>198049.0823999999</v>
      </c>
    </row>
    <row r="48" spans="1:9" ht="15.75">
      <c r="A48" s="45"/>
      <c r="B48" s="54"/>
      <c r="C48" s="46"/>
      <c r="D48" s="55"/>
      <c r="E48" s="53"/>
      <c r="F48" s="49"/>
      <c r="G48" s="16"/>
      <c r="H48" s="16">
        <f t="shared" si="0"/>
        <v>183378.77999999991</v>
      </c>
      <c r="I48" s="16">
        <f t="shared" si="1"/>
        <v>198049.0823999999</v>
      </c>
    </row>
    <row r="49" spans="1:9" ht="15.75">
      <c r="A49" s="10"/>
      <c r="B49" s="21"/>
      <c r="C49" s="23"/>
      <c r="D49" s="25"/>
      <c r="E49" s="16"/>
      <c r="F49" s="15"/>
      <c r="G49" s="16"/>
      <c r="H49" s="16">
        <f t="shared" si="0"/>
        <v>183378.77999999991</v>
      </c>
      <c r="I49" s="16">
        <f t="shared" si="1"/>
        <v>198049.0823999999</v>
      </c>
    </row>
    <row r="50" spans="1:9" ht="15.75">
      <c r="A50" s="10"/>
      <c r="B50" s="21"/>
      <c r="C50" s="23"/>
      <c r="D50" s="25"/>
      <c r="E50" s="16"/>
      <c r="F50" s="15"/>
      <c r="G50" s="16"/>
      <c r="H50" s="16">
        <f t="shared" si="0"/>
        <v>183378.77999999991</v>
      </c>
      <c r="I50" s="16">
        <f t="shared" si="1"/>
        <v>198049.0823999999</v>
      </c>
    </row>
    <row r="51" spans="1:9" ht="15.75">
      <c r="A51" s="10"/>
      <c r="B51" s="21"/>
      <c r="C51" s="23"/>
      <c r="D51" s="25"/>
      <c r="E51" s="16"/>
      <c r="F51" s="15"/>
      <c r="G51" s="16"/>
      <c r="H51" s="16">
        <f t="shared" si="0"/>
        <v>183378.77999999991</v>
      </c>
      <c r="I51" s="16">
        <f t="shared" si="1"/>
        <v>198049.0823999999</v>
      </c>
    </row>
    <row r="52" spans="1:9" ht="15.75">
      <c r="A52" s="10"/>
      <c r="B52" s="21"/>
      <c r="C52" s="23"/>
      <c r="D52" s="25"/>
      <c r="E52" s="16"/>
      <c r="F52" s="15"/>
      <c r="G52" s="16"/>
      <c r="H52" s="16">
        <f t="shared" si="0"/>
        <v>183378.77999999991</v>
      </c>
      <c r="I52" s="16">
        <f t="shared" si="1"/>
        <v>198049.0823999999</v>
      </c>
    </row>
    <row r="53" spans="1:9" ht="15.75">
      <c r="A53" s="10"/>
      <c r="B53" s="21"/>
      <c r="C53" s="23"/>
      <c r="D53" s="25"/>
      <c r="E53" s="16"/>
      <c r="F53" s="15"/>
      <c r="G53" s="16"/>
      <c r="H53" s="16">
        <f t="shared" si="0"/>
        <v>183378.77999999991</v>
      </c>
      <c r="I53" s="16">
        <f t="shared" si="1"/>
        <v>198049.0823999999</v>
      </c>
    </row>
    <row r="54" spans="1:9" ht="15.75">
      <c r="A54" s="53"/>
      <c r="B54" s="21"/>
      <c r="C54" s="53"/>
      <c r="D54" s="53"/>
      <c r="E54" s="53"/>
      <c r="F54" s="56"/>
      <c r="G54" s="16"/>
      <c r="H54" s="16">
        <f t="shared" si="0"/>
        <v>183378.77999999991</v>
      </c>
      <c r="I54" s="16">
        <f t="shared" si="1"/>
        <v>198049.0823999999</v>
      </c>
    </row>
    <row r="55" spans="1:9" ht="15.75">
      <c r="A55" s="57"/>
      <c r="B55" s="58"/>
      <c r="C55" s="57"/>
      <c r="D55" s="59"/>
      <c r="F55" s="60"/>
      <c r="G55" s="16"/>
      <c r="H55" s="16">
        <f t="shared" si="0"/>
        <v>183378.77999999991</v>
      </c>
      <c r="I55" s="16">
        <f t="shared" si="1"/>
        <v>198049.0823999999</v>
      </c>
    </row>
    <row r="56" spans="1:9">
      <c r="A56" s="53"/>
      <c r="B56" s="17"/>
      <c r="C56" s="53"/>
      <c r="D56" s="53"/>
      <c r="E56" s="53"/>
      <c r="F56" s="61"/>
      <c r="G56" s="16"/>
      <c r="H56" s="16">
        <f t="shared" si="0"/>
        <v>183378.77999999991</v>
      </c>
      <c r="I56" s="16">
        <f t="shared" si="1"/>
        <v>198049.0823999999</v>
      </c>
    </row>
    <row r="57" spans="1:9">
      <c r="A57" s="53"/>
      <c r="B57" s="17"/>
      <c r="C57" s="53"/>
      <c r="D57" s="53"/>
      <c r="E57" s="53"/>
      <c r="F57" s="61"/>
      <c r="G57" s="16"/>
      <c r="H57" s="16">
        <f t="shared" si="0"/>
        <v>183378.77999999991</v>
      </c>
      <c r="I57" s="16">
        <f t="shared" si="1"/>
        <v>198049.0823999999</v>
      </c>
    </row>
    <row r="58" spans="1:9">
      <c r="A58" s="53"/>
      <c r="B58" s="17"/>
      <c r="C58" s="53"/>
      <c r="D58" s="53"/>
      <c r="E58" s="53"/>
      <c r="F58" s="61"/>
      <c r="G58" s="16"/>
      <c r="H58" s="16">
        <f t="shared" si="0"/>
        <v>183378.77999999991</v>
      </c>
      <c r="I58" s="16">
        <f t="shared" si="1"/>
        <v>198049.0823999999</v>
      </c>
    </row>
    <row r="59" spans="1:9">
      <c r="A59" s="53"/>
      <c r="B59" s="17"/>
      <c r="C59" s="53"/>
      <c r="D59" s="53"/>
      <c r="E59" s="53"/>
      <c r="F59" s="61"/>
      <c r="G59" s="16"/>
      <c r="H59" s="16">
        <f t="shared" si="0"/>
        <v>183378.77999999991</v>
      </c>
      <c r="I59" s="16">
        <f t="shared" si="1"/>
        <v>198049.0823999999</v>
      </c>
    </row>
    <row r="60" spans="1:9">
      <c r="A60" s="53"/>
      <c r="B60" s="17"/>
      <c r="C60" s="53"/>
      <c r="D60" s="53"/>
      <c r="E60" s="53"/>
      <c r="F60" s="61"/>
      <c r="G60" s="16"/>
      <c r="H60" s="16">
        <f t="shared" si="0"/>
        <v>183378.77999999991</v>
      </c>
      <c r="I60" s="16">
        <f t="shared" si="1"/>
        <v>198049.0823999999</v>
      </c>
    </row>
    <row r="61" spans="1:9">
      <c r="A61" s="53"/>
      <c r="B61" s="17"/>
      <c r="C61" s="53"/>
      <c r="D61" s="53"/>
      <c r="E61" s="53"/>
      <c r="F61" s="61"/>
      <c r="G61" s="16"/>
      <c r="H61" s="16">
        <f t="shared" si="0"/>
        <v>183378.77999999991</v>
      </c>
      <c r="I61" s="16">
        <f t="shared" si="1"/>
        <v>198049.0823999999</v>
      </c>
    </row>
    <row r="62" spans="1:9">
      <c r="A62" s="53"/>
      <c r="B62" s="17"/>
      <c r="C62" s="53"/>
      <c r="D62" s="53"/>
      <c r="E62" s="53"/>
      <c r="F62" s="61"/>
      <c r="G62" s="16"/>
      <c r="H62" s="16">
        <f t="shared" si="0"/>
        <v>183378.77999999991</v>
      </c>
      <c r="I62" s="16">
        <f t="shared" si="1"/>
        <v>198049.0823999999</v>
      </c>
    </row>
    <row r="63" spans="1:9">
      <c r="A63" s="53"/>
      <c r="B63" s="17"/>
      <c r="C63" s="53"/>
      <c r="D63" s="53"/>
      <c r="E63" s="53"/>
      <c r="F63" s="61"/>
      <c r="G63" s="16"/>
      <c r="H63" s="16">
        <f t="shared" si="0"/>
        <v>183378.77999999991</v>
      </c>
      <c r="I63" s="16">
        <f t="shared" si="1"/>
        <v>198049.0823999999</v>
      </c>
    </row>
    <row r="64" spans="1:9">
      <c r="A64" s="53"/>
      <c r="B64" s="17"/>
      <c r="C64" s="53"/>
      <c r="D64" s="53"/>
      <c r="E64" s="53"/>
      <c r="F64" s="61"/>
      <c r="G64" s="16"/>
      <c r="H64" s="16">
        <f t="shared" si="0"/>
        <v>183378.77999999991</v>
      </c>
      <c r="I64" s="16">
        <f t="shared" si="1"/>
        <v>198049.0823999999</v>
      </c>
    </row>
    <row r="65" spans="1:9">
      <c r="A65" s="53"/>
      <c r="B65" s="17"/>
      <c r="C65" s="53"/>
      <c r="D65" s="53"/>
      <c r="E65" s="53"/>
      <c r="F65" s="61"/>
      <c r="G65" s="16"/>
      <c r="H65" s="16">
        <f t="shared" si="0"/>
        <v>183378.77999999991</v>
      </c>
      <c r="I65" s="16">
        <f t="shared" si="1"/>
        <v>198049.0823999999</v>
      </c>
    </row>
    <row r="66" spans="1:9">
      <c r="A66" s="53"/>
      <c r="B66" s="17"/>
      <c r="C66" s="53"/>
      <c r="D66" s="53"/>
      <c r="E66" s="53"/>
      <c r="F66" s="61"/>
      <c r="G66" s="16"/>
      <c r="H66" s="16">
        <f t="shared" si="0"/>
        <v>183378.77999999991</v>
      </c>
      <c r="I66" s="16">
        <f t="shared" si="1"/>
        <v>198049.0823999999</v>
      </c>
    </row>
    <row r="67" spans="1:9">
      <c r="A67" s="53"/>
      <c r="B67" s="17"/>
      <c r="C67" s="53"/>
      <c r="D67" s="53"/>
      <c r="E67" s="53"/>
      <c r="F67" s="61"/>
      <c r="G67" s="16"/>
      <c r="H67" s="16">
        <f t="shared" si="0"/>
        <v>183378.77999999991</v>
      </c>
      <c r="I67" s="16">
        <f t="shared" si="1"/>
        <v>198049.0823999999</v>
      </c>
    </row>
    <row r="68" spans="1:9">
      <c r="A68" s="53"/>
      <c r="B68" s="17"/>
      <c r="C68" s="53"/>
      <c r="D68" s="53"/>
      <c r="E68" s="53"/>
      <c r="F68" s="62"/>
      <c r="G68" s="16"/>
      <c r="H68" s="16">
        <f t="shared" si="0"/>
        <v>183378.77999999991</v>
      </c>
      <c r="I68" s="16">
        <f t="shared" si="1"/>
        <v>198049.0823999999</v>
      </c>
    </row>
    <row r="69" spans="1:9">
      <c r="A69" s="53"/>
      <c r="B69" s="17"/>
      <c r="C69" s="53"/>
      <c r="D69" s="53"/>
      <c r="E69" s="53"/>
      <c r="F69" s="62"/>
      <c r="G69" s="16"/>
      <c r="H69" s="16">
        <f t="shared" si="0"/>
        <v>183378.77999999991</v>
      </c>
      <c r="I69" s="16">
        <f t="shared" si="1"/>
        <v>198049.0823999999</v>
      </c>
    </row>
    <row r="70" spans="1:9" ht="15.75">
      <c r="A70" s="10"/>
      <c r="B70" s="17"/>
      <c r="C70" s="63"/>
      <c r="D70" s="25"/>
      <c r="E70" s="16"/>
      <c r="F70" s="62"/>
      <c r="G70" s="16"/>
      <c r="H70" s="16">
        <f t="shared" si="0"/>
        <v>183378.77999999991</v>
      </c>
      <c r="I70" s="16">
        <f t="shared" si="1"/>
        <v>198049.0823999999</v>
      </c>
    </row>
    <row r="71" spans="1:9" ht="15.75">
      <c r="A71" s="26"/>
      <c r="B71" s="17"/>
      <c r="C71" s="27"/>
      <c r="D71" s="28"/>
      <c r="E71" s="64"/>
      <c r="F71" s="62"/>
      <c r="G71" s="16"/>
      <c r="H71" s="16">
        <f t="shared" si="0"/>
        <v>183378.77999999991</v>
      </c>
      <c r="I71" s="16">
        <f t="shared" si="1"/>
        <v>198049.0823999999</v>
      </c>
    </row>
    <row r="72" spans="1:9">
      <c r="A72" s="53"/>
      <c r="B72" s="17"/>
      <c r="C72" s="53"/>
      <c r="D72" s="53"/>
      <c r="E72" s="53"/>
      <c r="F72" s="62"/>
      <c r="G72" s="16"/>
      <c r="H72" s="16">
        <f t="shared" si="0"/>
        <v>183378.77999999991</v>
      </c>
      <c r="I72" s="16">
        <f t="shared" si="1"/>
        <v>198049.0823999999</v>
      </c>
    </row>
    <row r="73" spans="1:9">
      <c r="A73" s="53"/>
      <c r="B73" s="17"/>
      <c r="C73" s="53"/>
      <c r="D73" s="53"/>
      <c r="E73" s="53"/>
      <c r="F73" s="62"/>
      <c r="G73" s="16"/>
      <c r="H73" s="16">
        <f t="shared" si="0"/>
        <v>183378.77999999991</v>
      </c>
      <c r="I73" s="16">
        <f t="shared" si="1"/>
        <v>198049.0823999999</v>
      </c>
    </row>
    <row r="74" spans="1:9">
      <c r="A74" s="53"/>
      <c r="B74" s="17"/>
      <c r="C74" s="53"/>
      <c r="D74" s="53"/>
      <c r="E74" s="53"/>
      <c r="F74" s="62"/>
      <c r="G74" s="16"/>
      <c r="H74" s="16">
        <f t="shared" si="0"/>
        <v>183378.77999999991</v>
      </c>
      <c r="I74" s="14">
        <f t="shared" si="1"/>
        <v>198049.0823999999</v>
      </c>
    </row>
    <row r="75" spans="1:9">
      <c r="A75" s="53"/>
      <c r="B75" s="17"/>
      <c r="C75" s="53"/>
      <c r="D75" s="53"/>
      <c r="E75" s="53"/>
      <c r="F75" s="62"/>
      <c r="G75" s="16"/>
      <c r="H75" s="16">
        <f t="shared" ref="H75:H127" si="2">+F75+H74-G75</f>
        <v>183378.77999999991</v>
      </c>
      <c r="I75" s="16">
        <f t="shared" ref="I75:I123" si="3">+H75*8%+H75</f>
        <v>198049.0823999999</v>
      </c>
    </row>
    <row r="76" spans="1:9" ht="15.75">
      <c r="A76" s="10"/>
      <c r="B76" s="17"/>
      <c r="C76" s="23"/>
      <c r="D76" s="25"/>
      <c r="E76" s="11"/>
      <c r="F76" s="62"/>
      <c r="G76" s="16"/>
      <c r="H76" s="16">
        <f t="shared" si="2"/>
        <v>183378.77999999991</v>
      </c>
      <c r="I76" s="16">
        <f t="shared" si="3"/>
        <v>198049.0823999999</v>
      </c>
    </row>
    <row r="77" spans="1:9" ht="18.75">
      <c r="A77" s="10"/>
      <c r="B77" s="17"/>
      <c r="C77" s="65"/>
      <c r="D77" s="34"/>
      <c r="E77" s="24"/>
      <c r="F77" s="66"/>
      <c r="G77" s="16"/>
      <c r="H77" s="16">
        <f t="shared" si="2"/>
        <v>183378.77999999991</v>
      </c>
      <c r="I77" s="16">
        <f t="shared" si="3"/>
        <v>198049.0823999999</v>
      </c>
    </row>
    <row r="78" spans="1:9" ht="15.75">
      <c r="A78" s="10"/>
      <c r="B78" s="17"/>
      <c r="C78" s="23"/>
      <c r="D78" s="21"/>
      <c r="E78" s="16"/>
      <c r="F78" s="62"/>
      <c r="G78" s="16"/>
      <c r="H78" s="16">
        <f t="shared" si="2"/>
        <v>183378.77999999991</v>
      </c>
      <c r="I78" s="16">
        <f t="shared" si="3"/>
        <v>198049.0823999999</v>
      </c>
    </row>
    <row r="79" spans="1:9" ht="15.75">
      <c r="A79" s="10"/>
      <c r="B79" s="17"/>
      <c r="C79" s="23"/>
      <c r="D79" s="21"/>
      <c r="E79" s="16"/>
      <c r="F79" s="62"/>
      <c r="G79" s="16"/>
      <c r="H79" s="16">
        <f t="shared" si="2"/>
        <v>183378.77999999991</v>
      </c>
      <c r="I79" s="16">
        <f t="shared" si="3"/>
        <v>198049.0823999999</v>
      </c>
    </row>
    <row r="80" spans="1:9" ht="15.75">
      <c r="A80" s="10"/>
      <c r="B80" s="17"/>
      <c r="C80" s="23"/>
      <c r="D80" s="21"/>
      <c r="E80" s="16"/>
      <c r="F80" s="62"/>
      <c r="G80" s="16"/>
      <c r="H80" s="16">
        <f t="shared" si="2"/>
        <v>183378.77999999991</v>
      </c>
      <c r="I80" s="16">
        <f t="shared" si="3"/>
        <v>198049.0823999999</v>
      </c>
    </row>
    <row r="81" spans="1:9" ht="15.75">
      <c r="A81" s="10"/>
      <c r="B81" s="17"/>
      <c r="C81" s="23"/>
      <c r="D81" s="21"/>
      <c r="E81" s="16"/>
      <c r="F81" s="62"/>
      <c r="G81" s="16"/>
      <c r="H81" s="16">
        <f t="shared" si="2"/>
        <v>183378.77999999991</v>
      </c>
      <c r="I81" s="16">
        <f t="shared" si="3"/>
        <v>198049.0823999999</v>
      </c>
    </row>
    <row r="82" spans="1:9" ht="15.75">
      <c r="A82" s="10"/>
      <c r="B82" s="17"/>
      <c r="C82" s="23"/>
      <c r="D82" s="21"/>
      <c r="E82" s="16"/>
      <c r="F82" s="62"/>
      <c r="G82" s="16"/>
      <c r="H82" s="16">
        <f t="shared" si="2"/>
        <v>183378.77999999991</v>
      </c>
      <c r="I82" s="16">
        <f t="shared" si="3"/>
        <v>198049.0823999999</v>
      </c>
    </row>
    <row r="83" spans="1:9" ht="15.75">
      <c r="A83" s="10"/>
      <c r="B83" s="17"/>
      <c r="C83" s="23"/>
      <c r="D83" s="21"/>
      <c r="E83" s="16"/>
      <c r="F83" s="62"/>
      <c r="G83" s="16"/>
      <c r="H83" s="16">
        <f t="shared" si="2"/>
        <v>183378.77999999991</v>
      </c>
      <c r="I83" s="16">
        <f t="shared" si="3"/>
        <v>198049.0823999999</v>
      </c>
    </row>
    <row r="84" spans="1:9" ht="15.75">
      <c r="A84" s="10"/>
      <c r="B84" s="17"/>
      <c r="C84" s="23"/>
      <c r="D84" s="21"/>
      <c r="E84" s="16"/>
      <c r="F84" s="62"/>
      <c r="G84" s="16"/>
      <c r="H84" s="16">
        <f t="shared" si="2"/>
        <v>183378.77999999991</v>
      </c>
      <c r="I84" s="16">
        <f t="shared" si="3"/>
        <v>198049.0823999999</v>
      </c>
    </row>
    <row r="85" spans="1:9" ht="15.75">
      <c r="A85" s="10"/>
      <c r="B85" s="17"/>
      <c r="C85" s="23"/>
      <c r="D85" s="21"/>
      <c r="E85" s="62"/>
      <c r="F85" s="16"/>
      <c r="G85" s="16"/>
      <c r="H85" s="16">
        <f t="shared" si="2"/>
        <v>183378.77999999991</v>
      </c>
      <c r="I85" s="16">
        <f t="shared" si="3"/>
        <v>198049.0823999999</v>
      </c>
    </row>
    <row r="86" spans="1:9" ht="15.75">
      <c r="A86" s="10"/>
      <c r="B86" s="17"/>
      <c r="C86" s="23"/>
      <c r="D86" s="21"/>
      <c r="E86" s="62"/>
      <c r="F86" s="16"/>
      <c r="G86" s="16"/>
      <c r="H86" s="16">
        <f t="shared" si="2"/>
        <v>183378.77999999991</v>
      </c>
      <c r="I86" s="16">
        <f t="shared" si="3"/>
        <v>198049.0823999999</v>
      </c>
    </row>
    <row r="87" spans="1:9" ht="15.75">
      <c r="A87" s="10"/>
      <c r="B87" s="17"/>
      <c r="C87" s="23"/>
      <c r="D87" s="21"/>
      <c r="E87" s="62"/>
      <c r="F87" s="16"/>
      <c r="G87" s="16"/>
      <c r="H87" s="16">
        <f t="shared" si="2"/>
        <v>183378.77999999991</v>
      </c>
      <c r="I87" s="16">
        <f t="shared" si="3"/>
        <v>198049.0823999999</v>
      </c>
    </row>
    <row r="88" spans="1:9" ht="15.75">
      <c r="A88" s="10"/>
      <c r="B88" s="17"/>
      <c r="C88" s="23"/>
      <c r="D88" s="21"/>
      <c r="E88" s="62"/>
      <c r="F88" s="16"/>
      <c r="G88" s="16"/>
      <c r="H88" s="16">
        <f t="shared" si="2"/>
        <v>183378.77999999991</v>
      </c>
      <c r="I88" s="16">
        <f t="shared" si="3"/>
        <v>198049.0823999999</v>
      </c>
    </row>
    <row r="89" spans="1:9" ht="15.75">
      <c r="A89" s="10"/>
      <c r="B89" s="17"/>
      <c r="C89" s="23"/>
      <c r="D89" s="21"/>
      <c r="E89" s="62"/>
      <c r="F89" s="16"/>
      <c r="G89" s="16"/>
      <c r="H89" s="16">
        <f t="shared" si="2"/>
        <v>183378.77999999991</v>
      </c>
      <c r="I89" s="16">
        <f t="shared" si="3"/>
        <v>198049.0823999999</v>
      </c>
    </row>
    <row r="90" spans="1:9" ht="15.75">
      <c r="A90" s="10"/>
      <c r="B90" s="17"/>
      <c r="C90" s="23"/>
      <c r="D90" s="21"/>
      <c r="E90" s="62"/>
      <c r="F90" s="16"/>
      <c r="G90" s="16"/>
      <c r="H90" s="16">
        <f t="shared" si="2"/>
        <v>183378.77999999991</v>
      </c>
      <c r="I90" s="16">
        <f t="shared" si="3"/>
        <v>198049.0823999999</v>
      </c>
    </row>
    <row r="91" spans="1:9" ht="15.75">
      <c r="A91" s="10"/>
      <c r="B91" s="67"/>
      <c r="C91" s="23"/>
      <c r="D91" s="21"/>
      <c r="E91" s="62"/>
      <c r="F91" s="16"/>
      <c r="G91" s="16"/>
      <c r="H91" s="16">
        <f t="shared" si="2"/>
        <v>183378.77999999991</v>
      </c>
      <c r="I91" s="16">
        <f t="shared" si="3"/>
        <v>198049.0823999999</v>
      </c>
    </row>
    <row r="92" spans="1:9" ht="15.75">
      <c r="A92" s="10"/>
      <c r="B92" s="67"/>
      <c r="C92" s="23"/>
      <c r="D92" s="21"/>
      <c r="E92" s="62"/>
      <c r="F92" s="16"/>
      <c r="G92" s="16"/>
      <c r="H92" s="16">
        <f t="shared" si="2"/>
        <v>183378.77999999991</v>
      </c>
      <c r="I92" s="16">
        <f t="shared" si="3"/>
        <v>198049.0823999999</v>
      </c>
    </row>
    <row r="93" spans="1:9" ht="15.75">
      <c r="A93" s="10"/>
      <c r="B93" s="67"/>
      <c r="C93" s="23"/>
      <c r="D93" s="21"/>
      <c r="E93" s="62"/>
      <c r="F93" s="16"/>
      <c r="G93" s="16"/>
      <c r="H93" s="16">
        <f t="shared" si="2"/>
        <v>183378.77999999991</v>
      </c>
      <c r="I93" s="16">
        <f t="shared" si="3"/>
        <v>198049.0823999999</v>
      </c>
    </row>
    <row r="94" spans="1:9" ht="15.75">
      <c r="A94" s="10"/>
      <c r="B94" s="67"/>
      <c r="C94" s="23"/>
      <c r="D94" s="21"/>
      <c r="E94" s="62"/>
      <c r="F94" s="16"/>
      <c r="G94" s="16"/>
      <c r="H94" s="16">
        <f t="shared" si="2"/>
        <v>183378.77999999991</v>
      </c>
      <c r="I94" s="16">
        <f t="shared" si="3"/>
        <v>198049.0823999999</v>
      </c>
    </row>
    <row r="95" spans="1:9" ht="15.75">
      <c r="A95" s="10"/>
      <c r="B95" s="67"/>
      <c r="C95" s="23"/>
      <c r="D95" s="21"/>
      <c r="E95" s="62"/>
      <c r="F95" s="16"/>
      <c r="G95" s="16"/>
      <c r="H95" s="16">
        <f t="shared" si="2"/>
        <v>183378.77999999991</v>
      </c>
      <c r="I95" s="16">
        <f t="shared" si="3"/>
        <v>198049.0823999999</v>
      </c>
    </row>
    <row r="96" spans="1:9" ht="15.75">
      <c r="A96" s="10"/>
      <c r="B96" s="67"/>
      <c r="C96" s="23"/>
      <c r="D96" s="21"/>
      <c r="E96" s="62"/>
      <c r="F96" s="16"/>
      <c r="G96" s="16"/>
      <c r="H96" s="16">
        <f t="shared" si="2"/>
        <v>183378.77999999991</v>
      </c>
      <c r="I96" s="16">
        <f t="shared" si="3"/>
        <v>198049.0823999999</v>
      </c>
    </row>
    <row r="97" spans="1:9" ht="15.75">
      <c r="A97" s="10"/>
      <c r="B97" s="67"/>
      <c r="C97" s="23"/>
      <c r="D97" s="21"/>
      <c r="E97" s="62"/>
      <c r="F97" s="16"/>
      <c r="G97" s="16"/>
      <c r="H97" s="16">
        <f t="shared" si="2"/>
        <v>183378.77999999991</v>
      </c>
      <c r="I97" s="16">
        <f t="shared" si="3"/>
        <v>198049.0823999999</v>
      </c>
    </row>
    <row r="98" spans="1:9" ht="15.75">
      <c r="A98" s="10"/>
      <c r="B98" s="68"/>
      <c r="C98" s="23"/>
      <c r="D98" s="17"/>
      <c r="E98" s="16"/>
      <c r="F98" s="16"/>
      <c r="G98" s="16"/>
      <c r="H98" s="16">
        <f t="shared" si="2"/>
        <v>183378.77999999991</v>
      </c>
      <c r="I98" s="16">
        <f t="shared" si="3"/>
        <v>198049.0823999999</v>
      </c>
    </row>
    <row r="99" spans="1:9" ht="15.75">
      <c r="A99" s="10"/>
      <c r="B99" s="68"/>
      <c r="C99" s="23"/>
      <c r="D99" s="17"/>
      <c r="E99" s="16"/>
      <c r="F99" s="16"/>
      <c r="G99" s="16"/>
      <c r="H99" s="16">
        <f t="shared" si="2"/>
        <v>183378.77999999991</v>
      </c>
      <c r="I99" s="16">
        <f t="shared" si="3"/>
        <v>198049.0823999999</v>
      </c>
    </row>
    <row r="100" spans="1:9" ht="15.75">
      <c r="A100" s="10"/>
      <c r="B100" s="68"/>
      <c r="C100" s="23"/>
      <c r="D100" s="17"/>
      <c r="E100" s="16"/>
      <c r="F100" s="16"/>
      <c r="G100" s="16"/>
      <c r="H100" s="16">
        <f t="shared" si="2"/>
        <v>183378.77999999991</v>
      </c>
      <c r="I100" s="16">
        <f t="shared" si="3"/>
        <v>198049.0823999999</v>
      </c>
    </row>
    <row r="101" spans="1:9" ht="15.75">
      <c r="A101" s="10"/>
      <c r="B101" s="68"/>
      <c r="C101" s="23"/>
      <c r="D101" s="17"/>
      <c r="E101" s="16"/>
      <c r="F101" s="16"/>
      <c r="G101" s="16"/>
      <c r="H101" s="16">
        <f t="shared" si="2"/>
        <v>183378.77999999991</v>
      </c>
      <c r="I101" s="16">
        <f t="shared" si="3"/>
        <v>198049.0823999999</v>
      </c>
    </row>
    <row r="102" spans="1:9" ht="15.75">
      <c r="A102" s="10"/>
      <c r="B102" s="68"/>
      <c r="C102" s="23"/>
      <c r="D102" s="17"/>
      <c r="E102" s="16"/>
      <c r="F102" s="15"/>
      <c r="G102" s="16"/>
      <c r="H102" s="16">
        <f t="shared" si="2"/>
        <v>183378.77999999991</v>
      </c>
      <c r="I102" s="16">
        <f t="shared" si="3"/>
        <v>198049.0823999999</v>
      </c>
    </row>
    <row r="103" spans="1:9" ht="15.75">
      <c r="A103" s="10"/>
      <c r="B103" s="68"/>
      <c r="C103" s="23"/>
      <c r="D103" s="17"/>
      <c r="E103" s="11"/>
      <c r="F103" s="15"/>
      <c r="G103" s="16"/>
      <c r="H103" s="16">
        <f t="shared" si="2"/>
        <v>183378.77999999991</v>
      </c>
      <c r="I103" s="16">
        <f t="shared" si="3"/>
        <v>198049.0823999999</v>
      </c>
    </row>
    <row r="104" spans="1:9" ht="15.75">
      <c r="A104" s="10"/>
      <c r="B104" s="68"/>
      <c r="C104" s="23"/>
      <c r="D104" s="17"/>
      <c r="E104" s="11"/>
      <c r="F104" s="15"/>
      <c r="G104" s="16"/>
      <c r="H104" s="16">
        <f t="shared" si="2"/>
        <v>183378.77999999991</v>
      </c>
      <c r="I104" s="16">
        <f t="shared" si="3"/>
        <v>198049.0823999999</v>
      </c>
    </row>
    <row r="105" spans="1:9" ht="15.75">
      <c r="A105" s="10"/>
      <c r="B105" s="68"/>
      <c r="C105" s="23"/>
      <c r="D105" s="17"/>
      <c r="E105" s="11"/>
      <c r="F105" s="15"/>
      <c r="G105" s="16"/>
      <c r="H105" s="16">
        <f t="shared" si="2"/>
        <v>183378.77999999991</v>
      </c>
      <c r="I105" s="16">
        <f t="shared" si="3"/>
        <v>198049.0823999999</v>
      </c>
    </row>
    <row r="106" spans="1:9" ht="15.75">
      <c r="A106" s="10"/>
      <c r="B106" s="68"/>
      <c r="C106" s="23"/>
      <c r="D106" s="17"/>
      <c r="E106" s="11"/>
      <c r="F106" s="15"/>
      <c r="G106" s="16"/>
      <c r="H106" s="16">
        <f t="shared" si="2"/>
        <v>183378.77999999991</v>
      </c>
      <c r="I106" s="16">
        <f t="shared" si="3"/>
        <v>198049.0823999999</v>
      </c>
    </row>
    <row r="107" spans="1:9" ht="15.75">
      <c r="A107" s="10"/>
      <c r="B107" s="68"/>
      <c r="C107" s="23"/>
      <c r="D107" s="17"/>
      <c r="E107" s="11"/>
      <c r="F107" s="15"/>
      <c r="G107" s="16"/>
      <c r="H107" s="16">
        <f t="shared" si="2"/>
        <v>183378.77999999991</v>
      </c>
      <c r="I107" s="16">
        <f t="shared" si="3"/>
        <v>198049.0823999999</v>
      </c>
    </row>
    <row r="108" spans="1:9" ht="15.75">
      <c r="A108" s="10"/>
      <c r="B108" s="68"/>
      <c r="C108" s="23"/>
      <c r="D108" s="17"/>
      <c r="E108" s="11"/>
      <c r="F108" s="15"/>
      <c r="G108" s="16"/>
      <c r="H108" s="16">
        <f t="shared" si="2"/>
        <v>183378.77999999991</v>
      </c>
      <c r="I108" s="16">
        <f t="shared" si="3"/>
        <v>198049.0823999999</v>
      </c>
    </row>
    <row r="109" spans="1:9" ht="15.75">
      <c r="A109" s="10"/>
      <c r="B109" s="68"/>
      <c r="C109" s="23"/>
      <c r="D109" s="17"/>
      <c r="E109" s="11"/>
      <c r="F109" s="15"/>
      <c r="G109" s="16"/>
      <c r="H109" s="16">
        <f t="shared" si="2"/>
        <v>183378.77999999991</v>
      </c>
      <c r="I109" s="16">
        <f t="shared" si="3"/>
        <v>198049.0823999999</v>
      </c>
    </row>
    <row r="110" spans="1:9" ht="15.75">
      <c r="A110" s="10"/>
      <c r="B110" s="68"/>
      <c r="C110" s="23"/>
      <c r="D110" s="11"/>
      <c r="E110" s="11"/>
      <c r="F110" s="15"/>
      <c r="G110" s="16"/>
      <c r="H110" s="16">
        <f t="shared" si="2"/>
        <v>183378.77999999991</v>
      </c>
      <c r="I110" s="16">
        <f t="shared" si="3"/>
        <v>198049.0823999999</v>
      </c>
    </row>
    <row r="111" spans="1:9" ht="15.75">
      <c r="A111" s="10"/>
      <c r="B111" s="68"/>
      <c r="C111" s="23"/>
      <c r="D111" s="69"/>
      <c r="E111" s="70"/>
      <c r="F111" s="71"/>
      <c r="G111" s="16"/>
      <c r="H111" s="16">
        <f t="shared" si="2"/>
        <v>183378.77999999991</v>
      </c>
      <c r="I111" s="16">
        <f t="shared" si="3"/>
        <v>198049.0823999999</v>
      </c>
    </row>
    <row r="112" spans="1:9" ht="15.75">
      <c r="A112" s="10"/>
      <c r="B112" s="72"/>
      <c r="C112" s="23"/>
      <c r="D112" s="69"/>
      <c r="E112" s="70"/>
      <c r="F112" s="71"/>
      <c r="G112" s="16"/>
      <c r="H112" s="16">
        <f t="shared" si="2"/>
        <v>183378.77999999991</v>
      </c>
      <c r="I112" s="16">
        <f t="shared" si="3"/>
        <v>198049.0823999999</v>
      </c>
    </row>
    <row r="113" spans="1:9" ht="15.75">
      <c r="A113" s="10"/>
      <c r="B113" s="72"/>
      <c r="C113" s="23"/>
      <c r="D113" s="69"/>
      <c r="E113" s="70"/>
      <c r="F113" s="71"/>
      <c r="G113" s="16"/>
      <c r="H113" s="16">
        <f t="shared" si="2"/>
        <v>183378.77999999991</v>
      </c>
      <c r="I113" s="16">
        <f t="shared" si="3"/>
        <v>198049.0823999999</v>
      </c>
    </row>
    <row r="114" spans="1:9" ht="15.75">
      <c r="A114" s="10"/>
      <c r="B114" s="72"/>
      <c r="C114" s="23"/>
      <c r="D114" s="69"/>
      <c r="E114" s="70"/>
      <c r="F114" s="71"/>
      <c r="G114" s="16"/>
      <c r="H114" s="16">
        <f t="shared" si="2"/>
        <v>183378.77999999991</v>
      </c>
      <c r="I114" s="16">
        <f t="shared" si="3"/>
        <v>198049.0823999999</v>
      </c>
    </row>
    <row r="115" spans="1:9" ht="15.75">
      <c r="A115" s="10"/>
      <c r="B115" s="72"/>
      <c r="C115" s="23"/>
      <c r="D115" s="69"/>
      <c r="E115" s="70"/>
      <c r="F115" s="71"/>
      <c r="G115" s="16"/>
      <c r="H115" s="16">
        <f t="shared" si="2"/>
        <v>183378.77999999991</v>
      </c>
      <c r="I115" s="16">
        <f t="shared" si="3"/>
        <v>198049.0823999999</v>
      </c>
    </row>
    <row r="116" spans="1:9" ht="15.75">
      <c r="A116" s="35"/>
      <c r="B116" s="72"/>
      <c r="C116" s="40"/>
      <c r="D116" s="69"/>
      <c r="E116" s="70"/>
      <c r="F116" s="71"/>
      <c r="G116" s="16"/>
      <c r="H116" s="16">
        <f t="shared" si="2"/>
        <v>183378.77999999991</v>
      </c>
      <c r="I116" s="16">
        <f t="shared" si="3"/>
        <v>198049.0823999999</v>
      </c>
    </row>
    <row r="117" spans="1:9" ht="15.75">
      <c r="A117" s="35"/>
      <c r="B117" s="73"/>
      <c r="C117" s="74"/>
      <c r="D117" s="75"/>
      <c r="E117" s="76"/>
      <c r="F117" s="77"/>
      <c r="G117" s="16"/>
      <c r="H117" s="16">
        <f t="shared" si="2"/>
        <v>183378.77999999991</v>
      </c>
      <c r="I117" s="16">
        <f t="shared" si="3"/>
        <v>198049.0823999999</v>
      </c>
    </row>
    <row r="118" spans="1:9" ht="15.75">
      <c r="A118" s="10"/>
      <c r="B118" s="78"/>
      <c r="C118" s="79"/>
      <c r="D118" s="80"/>
      <c r="E118" s="80"/>
      <c r="F118" s="81"/>
      <c r="G118" s="16"/>
      <c r="H118" s="16">
        <f t="shared" si="2"/>
        <v>183378.77999999991</v>
      </c>
      <c r="I118" s="16">
        <f t="shared" si="3"/>
        <v>198049.0823999999</v>
      </c>
    </row>
    <row r="119" spans="1:9" ht="15.75">
      <c r="A119" s="10"/>
      <c r="B119" s="78"/>
      <c r="C119" s="79"/>
      <c r="D119" s="80"/>
      <c r="E119" s="79"/>
      <c r="F119" s="82"/>
      <c r="G119" s="16"/>
      <c r="H119" s="16">
        <f t="shared" si="2"/>
        <v>183378.77999999991</v>
      </c>
      <c r="I119" s="16">
        <f t="shared" si="3"/>
        <v>198049.0823999999</v>
      </c>
    </row>
    <row r="120" spans="1:9" ht="15.75">
      <c r="A120" s="10"/>
      <c r="B120" s="83"/>
      <c r="C120" s="79"/>
      <c r="D120" s="79"/>
      <c r="E120" s="79"/>
      <c r="F120" s="82"/>
      <c r="G120" s="16"/>
      <c r="H120" s="16">
        <f t="shared" si="2"/>
        <v>183378.77999999991</v>
      </c>
      <c r="I120" s="16">
        <f t="shared" si="3"/>
        <v>198049.0823999999</v>
      </c>
    </row>
    <row r="121" spans="1:9" ht="15.75">
      <c r="A121" s="10"/>
      <c r="B121" s="83"/>
      <c r="C121" s="79"/>
      <c r="D121" s="79"/>
      <c r="E121" s="79"/>
      <c r="F121" s="82"/>
      <c r="G121" s="16"/>
      <c r="H121" s="16">
        <f t="shared" si="2"/>
        <v>183378.77999999991</v>
      </c>
      <c r="I121" s="16">
        <f t="shared" si="3"/>
        <v>198049.0823999999</v>
      </c>
    </row>
    <row r="122" spans="1:9" ht="15.75">
      <c r="A122" s="10"/>
      <c r="B122" s="83"/>
      <c r="C122" s="79"/>
      <c r="D122" s="79"/>
      <c r="E122" s="79"/>
      <c r="F122" s="82"/>
      <c r="G122" s="16"/>
      <c r="H122" s="16">
        <f t="shared" si="2"/>
        <v>183378.77999999991</v>
      </c>
      <c r="I122" s="16">
        <f t="shared" si="3"/>
        <v>198049.0823999999</v>
      </c>
    </row>
    <row r="123" spans="1:9" ht="15.75">
      <c r="A123" s="10"/>
      <c r="B123" s="83"/>
      <c r="C123" s="79"/>
      <c r="D123" s="79"/>
      <c r="E123" s="79"/>
      <c r="F123" s="82"/>
      <c r="G123" s="16"/>
      <c r="H123" s="16">
        <f t="shared" si="2"/>
        <v>183378.77999999991</v>
      </c>
      <c r="I123" s="16">
        <f t="shared" si="3"/>
        <v>198049.0823999999</v>
      </c>
    </row>
    <row r="124" spans="1:9" ht="15.75">
      <c r="A124" s="10"/>
      <c r="B124" s="83"/>
      <c r="C124" s="79"/>
      <c r="D124" s="79"/>
      <c r="E124" s="79"/>
      <c r="F124" s="82"/>
      <c r="G124" s="16"/>
      <c r="H124" s="16">
        <f t="shared" si="2"/>
        <v>183378.77999999991</v>
      </c>
    </row>
    <row r="125" spans="1:9" ht="15.75">
      <c r="A125" s="10"/>
      <c r="B125" s="83"/>
      <c r="C125" s="79"/>
      <c r="D125" s="79"/>
      <c r="E125" s="79"/>
      <c r="F125" s="82"/>
      <c r="G125" s="16"/>
      <c r="H125" s="16">
        <f t="shared" si="2"/>
        <v>183378.77999999991</v>
      </c>
    </row>
    <row r="126" spans="1:9" ht="15.75">
      <c r="A126" s="10"/>
      <c r="B126" s="83"/>
      <c r="C126" s="79"/>
      <c r="D126" s="79"/>
      <c r="E126" s="79"/>
      <c r="F126" s="82"/>
      <c r="G126" s="16"/>
      <c r="H126" s="16">
        <f t="shared" si="2"/>
        <v>183378.77999999991</v>
      </c>
    </row>
    <row r="127" spans="1:9" ht="15.75">
      <c r="A127" s="10"/>
      <c r="B127" s="83"/>
      <c r="C127" s="79"/>
      <c r="D127" s="79"/>
      <c r="E127" s="79"/>
      <c r="F127" s="84"/>
      <c r="G127" s="16"/>
      <c r="H127" s="85">
        <f t="shared" si="2"/>
        <v>183378.77999999991</v>
      </c>
    </row>
    <row r="128" spans="1:9" ht="15.75">
      <c r="A128" s="10"/>
      <c r="B128" s="79"/>
      <c r="C128" s="79"/>
      <c r="D128" s="79"/>
      <c r="E128" s="79"/>
      <c r="F128" s="84"/>
      <c r="G128" s="16"/>
      <c r="H128" s="16"/>
      <c r="I128" s="53"/>
    </row>
    <row r="129" spans="1:9" ht="15.75">
      <c r="A129" s="10"/>
      <c r="B129" s="79"/>
      <c r="C129" s="79"/>
      <c r="D129" s="79"/>
      <c r="E129" s="79"/>
      <c r="F129" s="84"/>
      <c r="G129" s="16"/>
      <c r="H129" s="16"/>
      <c r="I129" s="53"/>
    </row>
  </sheetData>
  <autoFilter ref="A8:I127"/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1:J282"/>
  <sheetViews>
    <sheetView tabSelected="1" workbookViewId="0">
      <pane ySplit="8" topLeftCell="A9" activePane="bottomLeft" state="frozen"/>
      <selection pane="bottomLeft" activeCell="L15" sqref="L15"/>
    </sheetView>
  </sheetViews>
  <sheetFormatPr baseColWidth="10" defaultColWidth="11.42578125" defaultRowHeight="12.75"/>
  <cols>
    <col min="1" max="1" width="10.28515625" style="99" customWidth="1"/>
    <col min="2" max="2" width="7.7109375" style="99" customWidth="1"/>
    <col min="3" max="3" width="40.42578125" style="99" customWidth="1"/>
    <col min="4" max="4" width="12.5703125" style="99" customWidth="1"/>
    <col min="5" max="5" width="13" style="99" customWidth="1"/>
    <col min="6" max="6" width="12.140625" style="99" customWidth="1"/>
    <col min="7" max="7" width="12.7109375" style="99" customWidth="1"/>
    <col min="8" max="8" width="11.7109375" style="99" customWidth="1"/>
    <col min="9" max="9" width="12.7109375" style="99" customWidth="1"/>
    <col min="10" max="10" width="12.85546875" style="99" bestFit="1" customWidth="1"/>
    <col min="11" max="16384" width="11.42578125" style="99"/>
  </cols>
  <sheetData>
    <row r="1" spans="1:10" s="90" customFormat="1" ht="20.25">
      <c r="A1" s="86"/>
      <c r="B1" s="87"/>
      <c r="C1" s="88" t="s">
        <v>60</v>
      </c>
      <c r="D1" s="88"/>
      <c r="E1" s="88"/>
      <c r="F1" s="88"/>
      <c r="G1" s="89"/>
      <c r="I1" s="89"/>
    </row>
    <row r="2" spans="1:10" s="90" customFormat="1" ht="14.1" customHeight="1">
      <c r="A2" s="86"/>
      <c r="B2" s="89"/>
      <c r="C2" s="89"/>
      <c r="D2" s="89"/>
      <c r="E2" s="89"/>
      <c r="F2" s="89"/>
      <c r="G2" s="89"/>
      <c r="H2" s="89"/>
      <c r="I2" s="89"/>
    </row>
    <row r="3" spans="1:10" s="90" customFormat="1" ht="17.100000000000001" customHeight="1">
      <c r="A3" s="87" t="s">
        <v>1</v>
      </c>
      <c r="B3" s="91"/>
      <c r="C3" s="92"/>
      <c r="D3" s="92"/>
      <c r="E3" s="92"/>
      <c r="F3" s="92"/>
      <c r="H3" s="89"/>
      <c r="I3" s="89"/>
    </row>
    <row r="4" spans="1:10" s="90" customFormat="1" ht="17.100000000000001" customHeight="1">
      <c r="A4" s="87" t="s">
        <v>2</v>
      </c>
      <c r="B4" s="91"/>
      <c r="C4" s="92"/>
      <c r="D4" s="92"/>
      <c r="E4" s="92"/>
      <c r="F4" s="92"/>
      <c r="H4" s="89"/>
      <c r="I4" s="89"/>
    </row>
    <row r="5" spans="1:10" s="90" customFormat="1" ht="17.100000000000001" customHeight="1">
      <c r="A5" s="87" t="s">
        <v>3</v>
      </c>
      <c r="B5" s="91"/>
      <c r="C5" s="92"/>
      <c r="D5" s="92"/>
      <c r="E5" s="92"/>
      <c r="F5" s="92"/>
      <c r="H5" s="89"/>
      <c r="I5" s="89"/>
    </row>
    <row r="6" spans="1:10" s="90" customFormat="1" ht="17.100000000000001" customHeight="1">
      <c r="A6" s="87" t="s">
        <v>4</v>
      </c>
      <c r="B6" s="87"/>
      <c r="C6" s="92"/>
      <c r="D6" s="92"/>
      <c r="E6" s="92"/>
      <c r="F6" s="92"/>
      <c r="H6" s="89"/>
      <c r="I6" s="89"/>
    </row>
    <row r="7" spans="1:10" s="90" customFormat="1" ht="15" customHeight="1">
      <c r="A7" s="87" t="s">
        <v>5</v>
      </c>
      <c r="B7" s="89"/>
      <c r="C7" s="89"/>
      <c r="D7" s="89"/>
      <c r="E7" s="89"/>
      <c r="F7" s="89"/>
      <c r="H7" s="89"/>
      <c r="I7" s="89"/>
    </row>
    <row r="8" spans="1:10" s="93" customFormat="1" ht="39.75" customHeight="1">
      <c r="A8" s="9" t="s">
        <v>61</v>
      </c>
      <c r="B8" s="9" t="s">
        <v>62</v>
      </c>
      <c r="C8" s="9" t="s">
        <v>63</v>
      </c>
      <c r="D8" s="9" t="s">
        <v>64</v>
      </c>
      <c r="E8" s="9" t="s">
        <v>65</v>
      </c>
      <c r="F8" s="9" t="s">
        <v>66</v>
      </c>
      <c r="G8" s="9" t="s">
        <v>67</v>
      </c>
      <c r="H8" s="9" t="s">
        <v>68</v>
      </c>
      <c r="I8" s="9" t="s">
        <v>69</v>
      </c>
    </row>
    <row r="9" spans="1:10" ht="31.5" customHeight="1">
      <c r="A9" s="94">
        <v>42644</v>
      </c>
      <c r="B9" s="95" t="s">
        <v>70</v>
      </c>
      <c r="C9" s="96" t="s">
        <v>71</v>
      </c>
      <c r="D9" s="97">
        <v>134450</v>
      </c>
      <c r="E9" s="97">
        <v>106350</v>
      </c>
      <c r="F9" s="97">
        <f>+D9-E9</f>
        <v>28100</v>
      </c>
      <c r="G9" s="97">
        <v>105898</v>
      </c>
      <c r="H9" s="97">
        <v>116.09</v>
      </c>
      <c r="I9" s="97">
        <f>+G9-H9</f>
        <v>105781.91</v>
      </c>
      <c r="J9" s="98"/>
    </row>
    <row r="10" spans="1:10" ht="29.25" customHeight="1">
      <c r="A10" s="94">
        <v>42644</v>
      </c>
      <c r="B10" s="95" t="s">
        <v>72</v>
      </c>
      <c r="C10" s="96" t="s">
        <v>73</v>
      </c>
      <c r="D10" s="97">
        <v>17950</v>
      </c>
      <c r="E10" s="97">
        <v>17950</v>
      </c>
      <c r="F10" s="97">
        <f>+D10-E10</f>
        <v>0</v>
      </c>
      <c r="G10" s="97">
        <v>6856</v>
      </c>
      <c r="H10" s="97">
        <v>1997.31</v>
      </c>
      <c r="I10" s="97">
        <f>+G10-H10</f>
        <v>4858.6900000000005</v>
      </c>
    </row>
    <row r="11" spans="1:10" ht="27.75" customHeight="1">
      <c r="A11" s="94">
        <v>42644</v>
      </c>
      <c r="B11" s="95" t="s">
        <v>74</v>
      </c>
      <c r="C11" s="96" t="s">
        <v>75</v>
      </c>
      <c r="D11" s="97">
        <v>36600</v>
      </c>
      <c r="E11" s="97">
        <v>13200</v>
      </c>
      <c r="F11" s="97">
        <f>+D11-E11</f>
        <v>23400</v>
      </c>
      <c r="G11" s="97">
        <v>13200</v>
      </c>
      <c r="H11" s="97"/>
      <c r="I11" s="97">
        <f>+G11-H11</f>
        <v>13200</v>
      </c>
    </row>
    <row r="12" spans="1:10" ht="26.25" customHeight="1">
      <c r="A12" s="94">
        <v>42644</v>
      </c>
      <c r="B12" s="95" t="s">
        <v>76</v>
      </c>
      <c r="C12" s="96" t="s">
        <v>77</v>
      </c>
      <c r="D12" s="97">
        <v>200</v>
      </c>
      <c r="E12" s="97">
        <v>200</v>
      </c>
      <c r="F12" s="97">
        <f>+D12-E12</f>
        <v>0</v>
      </c>
      <c r="G12" s="97">
        <v>200</v>
      </c>
      <c r="H12" s="97">
        <v>0</v>
      </c>
      <c r="I12" s="97">
        <f>+G12-H12</f>
        <v>200</v>
      </c>
    </row>
    <row r="13" spans="1:10" ht="27" customHeight="1">
      <c r="A13" s="94">
        <v>42644</v>
      </c>
      <c r="B13" s="95" t="s">
        <v>78</v>
      </c>
      <c r="C13" s="100" t="s">
        <v>79</v>
      </c>
      <c r="D13" s="101">
        <f>SUM(D9:D12)</f>
        <v>189200</v>
      </c>
      <c r="E13" s="101">
        <f>SUM(E9:E12)</f>
        <v>137700</v>
      </c>
      <c r="F13" s="101">
        <f>+D13-E13</f>
        <v>51500</v>
      </c>
      <c r="G13" s="101">
        <f>SUM(G9:G12)</f>
        <v>126154</v>
      </c>
      <c r="H13" s="101">
        <f>SUM(H9:H12)</f>
        <v>2113.4</v>
      </c>
      <c r="I13" s="101">
        <f>+G13-H13</f>
        <v>124040.6</v>
      </c>
    </row>
    <row r="14" spans="1:10" ht="26.25" customHeight="1">
      <c r="A14" s="94"/>
      <c r="B14" s="95"/>
      <c r="C14" s="102"/>
      <c r="D14" s="97"/>
      <c r="E14" s="97"/>
      <c r="F14" s="97"/>
      <c r="G14" s="97"/>
      <c r="H14" s="97"/>
      <c r="I14" s="97"/>
    </row>
    <row r="15" spans="1:10" ht="28.5" customHeight="1">
      <c r="A15" s="94">
        <v>42644</v>
      </c>
      <c r="B15" s="95" t="s">
        <v>80</v>
      </c>
      <c r="C15" s="96" t="s">
        <v>71</v>
      </c>
      <c r="D15" s="97">
        <v>4100</v>
      </c>
      <c r="E15" s="97">
        <v>1500</v>
      </c>
      <c r="F15" s="97">
        <f>+D15-E15</f>
        <v>2600</v>
      </c>
      <c r="G15" s="97">
        <v>1500</v>
      </c>
      <c r="H15" s="97">
        <v>0</v>
      </c>
      <c r="I15" s="97">
        <f>+G15-H15</f>
        <v>1500</v>
      </c>
    </row>
    <row r="16" spans="1:10" ht="27.75" customHeight="1">
      <c r="A16" s="94">
        <v>42644</v>
      </c>
      <c r="B16" s="95" t="s">
        <v>81</v>
      </c>
      <c r="C16" s="96" t="s">
        <v>73</v>
      </c>
      <c r="D16" s="97">
        <v>400</v>
      </c>
      <c r="E16" s="97">
        <v>400</v>
      </c>
      <c r="F16" s="97">
        <f>+D16-E16</f>
        <v>0</v>
      </c>
      <c r="G16" s="97">
        <v>400</v>
      </c>
      <c r="H16" s="97">
        <v>200.55</v>
      </c>
      <c r="I16" s="97">
        <f>+G16-H16</f>
        <v>199.45</v>
      </c>
    </row>
    <row r="17" spans="1:9" ht="30.75" customHeight="1">
      <c r="A17" s="94">
        <v>42644</v>
      </c>
      <c r="B17" s="95" t="s">
        <v>82</v>
      </c>
      <c r="C17" s="96" t="s">
        <v>75</v>
      </c>
      <c r="D17" s="97">
        <v>16680</v>
      </c>
      <c r="E17" s="97">
        <v>0</v>
      </c>
      <c r="F17" s="97">
        <f>D17-E17</f>
        <v>16680</v>
      </c>
      <c r="G17" s="97">
        <v>0</v>
      </c>
      <c r="H17" s="97">
        <v>0</v>
      </c>
      <c r="I17" s="97">
        <f>+G17-H17</f>
        <v>0</v>
      </c>
    </row>
    <row r="18" spans="1:9" ht="30.75" customHeight="1">
      <c r="A18" s="94">
        <v>42644</v>
      </c>
      <c r="B18" s="95" t="s">
        <v>83</v>
      </c>
      <c r="C18" s="96" t="s">
        <v>84</v>
      </c>
      <c r="D18" s="97">
        <v>6000</v>
      </c>
      <c r="E18" s="97">
        <v>2000</v>
      </c>
      <c r="F18" s="97">
        <f>+D18-E18</f>
        <v>4000</v>
      </c>
      <c r="G18" s="103">
        <v>-172</v>
      </c>
      <c r="H18" s="104">
        <v>880</v>
      </c>
      <c r="I18" s="103">
        <f>+G18-H18</f>
        <v>-1052</v>
      </c>
    </row>
    <row r="19" spans="1:9" ht="27.75" customHeight="1">
      <c r="A19" s="94">
        <v>42644</v>
      </c>
      <c r="B19" s="95" t="s">
        <v>85</v>
      </c>
      <c r="C19" s="100" t="s">
        <v>86</v>
      </c>
      <c r="D19" s="101">
        <f>SUM(D15:D18)</f>
        <v>27180</v>
      </c>
      <c r="E19" s="101">
        <f>SUM(E15:E18)</f>
        <v>3900</v>
      </c>
      <c r="F19" s="101">
        <f>D19-E19</f>
        <v>23280</v>
      </c>
      <c r="G19" s="101">
        <f>SUM(G15:G18)</f>
        <v>1728</v>
      </c>
      <c r="H19" s="101">
        <f>SUM(H15:H18)</f>
        <v>1080.55</v>
      </c>
      <c r="I19" s="101">
        <f>+G19-H19</f>
        <v>647.45000000000005</v>
      </c>
    </row>
    <row r="20" spans="1:9" ht="28.5" customHeight="1">
      <c r="A20" s="94"/>
      <c r="B20" s="95"/>
      <c r="C20" s="102"/>
      <c r="D20" s="97"/>
      <c r="E20" s="97"/>
      <c r="F20" s="97"/>
      <c r="G20" s="103"/>
      <c r="H20" s="104"/>
      <c r="I20" s="103"/>
    </row>
    <row r="21" spans="1:9" ht="30.75" customHeight="1">
      <c r="A21" s="94">
        <v>42644</v>
      </c>
      <c r="B21" s="95" t="s">
        <v>87</v>
      </c>
      <c r="C21" s="96" t="s">
        <v>71</v>
      </c>
      <c r="D21" s="97">
        <v>71140</v>
      </c>
      <c r="E21" s="97">
        <v>49000</v>
      </c>
      <c r="F21" s="97">
        <f t="shared" ref="F21:F27" si="0">+D21-E21</f>
        <v>22140</v>
      </c>
      <c r="G21" s="97">
        <v>49000</v>
      </c>
      <c r="H21" s="97">
        <v>0</v>
      </c>
      <c r="I21" s="97">
        <f t="shared" ref="I21:I27" si="1">+G21-H21</f>
        <v>49000</v>
      </c>
    </row>
    <row r="22" spans="1:9" ht="25.5" customHeight="1">
      <c r="A22" s="94">
        <v>42644</v>
      </c>
      <c r="B22" s="95" t="s">
        <v>88</v>
      </c>
      <c r="C22" s="96" t="s">
        <v>73</v>
      </c>
      <c r="D22" s="97">
        <v>8990</v>
      </c>
      <c r="E22" s="97">
        <v>8990</v>
      </c>
      <c r="F22" s="97">
        <f t="shared" si="0"/>
        <v>0</v>
      </c>
      <c r="G22" s="97">
        <v>8990</v>
      </c>
      <c r="H22" s="97">
        <v>0</v>
      </c>
      <c r="I22" s="97">
        <f t="shared" si="1"/>
        <v>8990</v>
      </c>
    </row>
    <row r="23" spans="1:9" ht="27.75" customHeight="1">
      <c r="A23" s="94">
        <v>42644</v>
      </c>
      <c r="B23" s="95" t="s">
        <v>89</v>
      </c>
      <c r="C23" s="96" t="s">
        <v>75</v>
      </c>
      <c r="D23" s="97">
        <v>8400</v>
      </c>
      <c r="E23" s="97">
        <v>4200</v>
      </c>
      <c r="F23" s="97">
        <f t="shared" si="0"/>
        <v>4200</v>
      </c>
      <c r="G23" s="97">
        <v>4200</v>
      </c>
      <c r="H23" s="97">
        <v>0</v>
      </c>
      <c r="I23" s="97">
        <f t="shared" si="1"/>
        <v>4200</v>
      </c>
    </row>
    <row r="24" spans="1:9" ht="27.75" customHeight="1">
      <c r="A24" s="94">
        <v>42644</v>
      </c>
      <c r="B24" s="95" t="s">
        <v>90</v>
      </c>
      <c r="C24" s="96" t="s">
        <v>77</v>
      </c>
      <c r="D24" s="97">
        <v>6000</v>
      </c>
      <c r="E24" s="97">
        <v>6000</v>
      </c>
      <c r="F24" s="97">
        <f t="shared" si="0"/>
        <v>0</v>
      </c>
      <c r="G24" s="97">
        <v>6000</v>
      </c>
      <c r="H24" s="97">
        <v>1565.29</v>
      </c>
      <c r="I24" s="97">
        <f t="shared" si="1"/>
        <v>4434.71</v>
      </c>
    </row>
    <row r="25" spans="1:9" ht="27.75" customHeight="1">
      <c r="A25" s="94">
        <v>42644</v>
      </c>
      <c r="B25" s="95" t="s">
        <v>91</v>
      </c>
      <c r="C25" s="100" t="s">
        <v>92</v>
      </c>
      <c r="D25" s="105">
        <f>SUM(D21:D24)</f>
        <v>94530</v>
      </c>
      <c r="E25" s="105">
        <f>SUM(E21:E24)</f>
        <v>68190</v>
      </c>
      <c r="F25" s="105">
        <f t="shared" si="0"/>
        <v>26340</v>
      </c>
      <c r="G25" s="105">
        <f>SUM(G21:G24)</f>
        <v>68190</v>
      </c>
      <c r="H25" s="105">
        <f>SUM(H21:H24)</f>
        <v>1565.29</v>
      </c>
      <c r="I25" s="105">
        <f t="shared" si="1"/>
        <v>66624.710000000006</v>
      </c>
    </row>
    <row r="26" spans="1:9" ht="22.5" customHeight="1">
      <c r="A26" s="94">
        <v>42644</v>
      </c>
      <c r="B26" s="106"/>
      <c r="C26" s="107" t="s">
        <v>93</v>
      </c>
      <c r="D26" s="97">
        <f>+D13+D19+D25</f>
        <v>310910</v>
      </c>
      <c r="E26" s="97">
        <f>+E13+E19+E25</f>
        <v>209790</v>
      </c>
      <c r="F26" s="97">
        <f t="shared" si="0"/>
        <v>101120</v>
      </c>
      <c r="G26" s="97">
        <f>+G13+G19+G25</f>
        <v>196072</v>
      </c>
      <c r="H26" s="97">
        <f>+H13+H19+H25</f>
        <v>4759.24</v>
      </c>
      <c r="I26" s="97">
        <f t="shared" si="1"/>
        <v>191312.76</v>
      </c>
    </row>
    <row r="27" spans="1:9" ht="24.75" customHeight="1">
      <c r="A27" s="94">
        <v>42644</v>
      </c>
      <c r="B27" s="95" t="s">
        <v>94</v>
      </c>
      <c r="C27" s="108" t="s">
        <v>95</v>
      </c>
      <c r="D27" s="109">
        <v>24873</v>
      </c>
      <c r="E27" s="109">
        <v>16783</v>
      </c>
      <c r="F27" s="109">
        <f t="shared" si="0"/>
        <v>8090</v>
      </c>
      <c r="G27" s="109">
        <v>15686</v>
      </c>
      <c r="H27" s="109">
        <f>(+H13+H19+H25)*8%</f>
        <v>380.73919999999998</v>
      </c>
      <c r="I27" s="109">
        <f t="shared" si="1"/>
        <v>15305.2608</v>
      </c>
    </row>
    <row r="28" spans="1:9" ht="24.75" customHeight="1">
      <c r="A28" s="94">
        <v>42644</v>
      </c>
      <c r="B28" s="95"/>
      <c r="C28" s="110" t="s">
        <v>96</v>
      </c>
      <c r="D28" s="97">
        <f>+D26+D27</f>
        <v>335783</v>
      </c>
      <c r="E28" s="97">
        <f>+E26+E27</f>
        <v>226573</v>
      </c>
      <c r="F28" s="97">
        <f>+F26+F27</f>
        <v>109210</v>
      </c>
      <c r="G28" s="111">
        <f>+G13+G19+G25+G27</f>
        <v>211758</v>
      </c>
      <c r="H28" s="111">
        <f>+H13+H19+H25+H27</f>
        <v>5139.9791999999998</v>
      </c>
      <c r="I28" s="111">
        <f>+I13+I19+I25+I27</f>
        <v>206618.0208</v>
      </c>
    </row>
    <row r="29" spans="1:9" ht="24.75" customHeight="1">
      <c r="A29" s="94"/>
      <c r="B29" s="112"/>
      <c r="D29" s="113"/>
      <c r="E29" s="114"/>
      <c r="F29" s="114"/>
      <c r="G29" s="113"/>
      <c r="H29" s="115"/>
      <c r="I29" s="116"/>
    </row>
    <row r="30" spans="1:9" ht="25.5" customHeight="1">
      <c r="A30" s="94"/>
      <c r="B30" s="95"/>
      <c r="C30" s="96"/>
      <c r="D30" s="97"/>
      <c r="E30" s="97"/>
      <c r="F30" s="97"/>
      <c r="G30" s="97"/>
      <c r="H30" s="97"/>
      <c r="I30" s="97"/>
    </row>
    <row r="31" spans="1:9" ht="24.75" customHeight="1">
      <c r="A31" s="94"/>
      <c r="B31" s="95"/>
      <c r="C31" s="96"/>
      <c r="D31" s="97"/>
      <c r="E31" s="97"/>
      <c r="F31" s="97"/>
      <c r="G31" s="97"/>
      <c r="H31" s="97"/>
      <c r="I31" s="97"/>
    </row>
    <row r="32" spans="1:9" ht="29.25" customHeight="1">
      <c r="A32" s="94"/>
      <c r="B32" s="95"/>
      <c r="C32" s="96"/>
      <c r="D32" s="97"/>
      <c r="E32" s="97"/>
      <c r="F32" s="97"/>
      <c r="G32" s="97"/>
      <c r="H32" s="97"/>
      <c r="I32" s="97"/>
    </row>
    <row r="33" spans="1:10" ht="26.25" customHeight="1">
      <c r="A33" s="97"/>
      <c r="B33" s="97"/>
      <c r="C33" s="97"/>
      <c r="D33" s="97"/>
      <c r="E33" s="97"/>
      <c r="F33" s="97"/>
      <c r="G33" s="97"/>
      <c r="H33" s="97"/>
      <c r="I33" s="97"/>
      <c r="J33" s="97"/>
    </row>
    <row r="34" spans="1:10" ht="26.25" customHeight="1">
      <c r="A34" s="97"/>
      <c r="B34" s="97"/>
      <c r="C34" s="97"/>
      <c r="D34" s="97"/>
      <c r="E34" s="97"/>
      <c r="F34" s="97"/>
      <c r="G34" s="97"/>
      <c r="H34" s="97"/>
      <c r="I34" s="97"/>
      <c r="J34" s="97"/>
    </row>
    <row r="35" spans="1:10" ht="26.25" customHeight="1">
      <c r="A35" s="97"/>
      <c r="B35" s="97"/>
      <c r="C35" s="97"/>
      <c r="D35" s="97"/>
      <c r="E35" s="97"/>
      <c r="F35" s="97"/>
      <c r="G35" s="97"/>
      <c r="H35" s="97"/>
      <c r="I35" s="97"/>
      <c r="J35" s="97"/>
    </row>
    <row r="36" spans="1:10" ht="24.75" customHeight="1">
      <c r="A36" s="97"/>
      <c r="B36" s="97"/>
      <c r="C36" s="97"/>
      <c r="D36" s="97"/>
      <c r="E36" s="97"/>
      <c r="F36" s="97"/>
      <c r="G36" s="97"/>
      <c r="H36" s="97"/>
      <c r="I36" s="97"/>
      <c r="J36" s="97"/>
    </row>
    <row r="37" spans="1:10" ht="25.5" customHeight="1">
      <c r="A37" s="97"/>
      <c r="B37" s="97"/>
      <c r="C37" s="97"/>
      <c r="D37" s="97"/>
      <c r="E37" s="97"/>
      <c r="F37" s="97"/>
      <c r="G37" s="97"/>
      <c r="H37" s="97"/>
      <c r="I37" s="97"/>
      <c r="J37" s="97"/>
    </row>
    <row r="38" spans="1:10" ht="26.25" customHeight="1">
      <c r="A38" s="97"/>
      <c r="B38" s="97"/>
      <c r="C38" s="97"/>
      <c r="D38" s="97"/>
      <c r="E38" s="97"/>
      <c r="F38" s="97"/>
      <c r="G38" s="97"/>
      <c r="H38" s="97"/>
      <c r="I38" s="97"/>
      <c r="J38" s="97"/>
    </row>
    <row r="39" spans="1:10" ht="25.5" customHeight="1">
      <c r="A39" s="97"/>
      <c r="B39" s="97"/>
      <c r="C39" s="97"/>
      <c r="D39" s="97"/>
      <c r="E39" s="97"/>
      <c r="F39" s="97"/>
      <c r="G39" s="97"/>
      <c r="H39" s="97"/>
      <c r="I39" s="97"/>
      <c r="J39" s="97"/>
    </row>
    <row r="40" spans="1:10" ht="26.25" customHeight="1">
      <c r="A40" s="97"/>
      <c r="B40" s="97"/>
      <c r="C40" s="97"/>
      <c r="D40" s="97"/>
      <c r="E40" s="97"/>
      <c r="F40" s="97"/>
      <c r="G40" s="97"/>
      <c r="H40" s="97"/>
      <c r="I40" s="97"/>
      <c r="J40" s="97"/>
    </row>
    <row r="41" spans="1:10" ht="26.25" customHeight="1">
      <c r="A41" s="97"/>
      <c r="B41" s="97"/>
      <c r="C41" s="97"/>
      <c r="D41" s="97"/>
      <c r="E41" s="97"/>
      <c r="F41" s="97"/>
      <c r="G41" s="97"/>
      <c r="H41" s="97"/>
      <c r="I41" s="97"/>
      <c r="J41" s="97"/>
    </row>
    <row r="42" spans="1:10" ht="27" customHeight="1">
      <c r="A42" s="97"/>
      <c r="B42" s="97"/>
      <c r="C42" s="97"/>
      <c r="D42" s="97"/>
      <c r="E42" s="97"/>
      <c r="F42" s="97"/>
      <c r="G42" s="97"/>
      <c r="H42" s="97"/>
      <c r="I42" s="97"/>
      <c r="J42" s="97"/>
    </row>
    <row r="43" spans="1:10" ht="26.25" customHeight="1">
      <c r="A43" s="97"/>
      <c r="B43" s="97"/>
      <c r="C43" s="97"/>
      <c r="D43" s="97"/>
      <c r="E43" s="97"/>
      <c r="F43" s="97"/>
      <c r="G43" s="97"/>
      <c r="H43" s="97"/>
      <c r="I43" s="97"/>
      <c r="J43" s="97"/>
    </row>
    <row r="44" spans="1:10" ht="26.25" customHeight="1">
      <c r="A44" s="97"/>
      <c r="B44" s="97"/>
      <c r="C44" s="97"/>
      <c r="D44" s="97"/>
      <c r="E44" s="97"/>
      <c r="F44" s="97"/>
      <c r="G44" s="97"/>
      <c r="H44" s="97"/>
      <c r="I44" s="97"/>
      <c r="J44" s="97"/>
    </row>
    <row r="45" spans="1:10" ht="25.5" customHeight="1">
      <c r="A45" s="97"/>
      <c r="B45" s="97"/>
      <c r="C45" s="97"/>
      <c r="D45" s="97"/>
      <c r="E45" s="97"/>
      <c r="F45" s="97"/>
      <c r="G45" s="97"/>
      <c r="H45" s="97"/>
      <c r="I45" s="97"/>
      <c r="J45" s="97"/>
    </row>
    <row r="46" spans="1:10" ht="26.25" customHeight="1">
      <c r="A46" s="97"/>
      <c r="B46" s="97"/>
      <c r="C46" s="97"/>
      <c r="D46" s="97"/>
      <c r="E46" s="97"/>
      <c r="F46" s="97"/>
      <c r="G46" s="97"/>
      <c r="H46" s="97"/>
      <c r="I46" s="97"/>
      <c r="J46" s="97"/>
    </row>
    <row r="47" spans="1:10" ht="25.5" customHeight="1">
      <c r="A47" s="97"/>
      <c r="B47" s="97"/>
      <c r="C47" s="97"/>
      <c r="D47" s="97"/>
      <c r="E47" s="97"/>
      <c r="F47" s="97"/>
      <c r="G47" s="97"/>
      <c r="H47" s="97"/>
      <c r="I47" s="97"/>
      <c r="J47" s="97"/>
    </row>
    <row r="48" spans="1:10" ht="25.5" customHeight="1">
      <c r="A48" s="97"/>
      <c r="B48" s="97"/>
      <c r="C48" s="97"/>
      <c r="D48" s="97"/>
      <c r="E48" s="97"/>
      <c r="F48" s="97"/>
      <c r="G48" s="97"/>
      <c r="H48" s="97"/>
      <c r="I48" s="97"/>
      <c r="J48" s="97"/>
    </row>
    <row r="49" spans="1:10" ht="24.75" customHeight="1">
      <c r="A49" s="97"/>
      <c r="B49" s="97"/>
      <c r="C49" s="97"/>
      <c r="D49" s="97"/>
      <c r="E49" s="97"/>
      <c r="F49" s="97"/>
      <c r="G49" s="97"/>
      <c r="H49" s="97"/>
      <c r="I49" s="97"/>
      <c r="J49" s="97"/>
    </row>
    <row r="50" spans="1:10" ht="26.25" customHeight="1">
      <c r="A50" s="97"/>
      <c r="B50" s="97"/>
      <c r="C50" s="97"/>
      <c r="D50" s="97"/>
      <c r="E50" s="97"/>
      <c r="F50" s="97"/>
      <c r="G50" s="97"/>
      <c r="H50" s="97"/>
      <c r="I50" s="97"/>
      <c r="J50" s="97"/>
    </row>
    <row r="51" spans="1:10" ht="26.25" customHeight="1">
      <c r="A51" s="97"/>
      <c r="B51" s="97"/>
      <c r="C51" s="97"/>
      <c r="D51" s="97"/>
      <c r="E51" s="97"/>
      <c r="F51" s="97"/>
      <c r="G51" s="97"/>
      <c r="H51" s="97"/>
      <c r="I51" s="97"/>
      <c r="J51" s="97"/>
    </row>
    <row r="52" spans="1:10" ht="26.25" customHeight="1">
      <c r="A52" s="97"/>
      <c r="B52" s="97"/>
      <c r="C52" s="97"/>
      <c r="D52" s="97"/>
      <c r="E52" s="97"/>
      <c r="F52" s="97"/>
      <c r="G52" s="97"/>
      <c r="H52" s="97"/>
      <c r="I52" s="97"/>
      <c r="J52" s="97"/>
    </row>
    <row r="53" spans="1:10" ht="25.5" customHeight="1">
      <c r="A53" s="97"/>
      <c r="B53" s="97"/>
      <c r="C53" s="97"/>
      <c r="D53" s="97"/>
      <c r="E53" s="97"/>
      <c r="F53" s="97"/>
      <c r="G53" s="97"/>
      <c r="H53" s="97"/>
      <c r="I53" s="97"/>
      <c r="J53" s="97"/>
    </row>
    <row r="54" spans="1:10" ht="26.25" customHeight="1">
      <c r="A54" s="97"/>
      <c r="B54" s="97"/>
      <c r="C54" s="97"/>
      <c r="D54" s="97"/>
      <c r="E54" s="97"/>
      <c r="F54" s="97"/>
      <c r="G54" s="97"/>
      <c r="H54" s="97"/>
      <c r="I54" s="97"/>
      <c r="J54" s="97"/>
    </row>
    <row r="55" spans="1:10" ht="25.5" customHeight="1">
      <c r="A55" s="97"/>
      <c r="B55" s="97"/>
      <c r="C55" s="97"/>
      <c r="D55" s="97"/>
      <c r="E55" s="97"/>
      <c r="F55" s="97"/>
      <c r="G55" s="97"/>
      <c r="H55" s="97"/>
      <c r="I55" s="97"/>
      <c r="J55" s="97"/>
    </row>
    <row r="56" spans="1:10" ht="26.25" customHeight="1">
      <c r="A56" s="97"/>
      <c r="B56" s="97"/>
      <c r="C56" s="97"/>
      <c r="D56" s="97"/>
      <c r="E56" s="97"/>
      <c r="F56" s="97"/>
      <c r="G56" s="97"/>
      <c r="H56" s="97"/>
      <c r="I56" s="97"/>
      <c r="J56" s="97"/>
    </row>
    <row r="57" spans="1:10" ht="24.75" customHeight="1">
      <c r="A57" s="97"/>
      <c r="B57" s="97"/>
      <c r="C57" s="97"/>
      <c r="D57" s="97"/>
      <c r="E57" s="97"/>
      <c r="F57" s="97"/>
      <c r="G57" s="97"/>
      <c r="H57" s="97"/>
      <c r="I57" s="97"/>
      <c r="J57" s="97"/>
    </row>
    <row r="58" spans="1:10" ht="27.75" customHeight="1">
      <c r="A58" s="97"/>
      <c r="B58" s="97"/>
      <c r="C58" s="97"/>
      <c r="D58" s="97"/>
      <c r="E58" s="97"/>
      <c r="F58" s="97"/>
      <c r="G58" s="97"/>
      <c r="H58" s="97"/>
      <c r="I58" s="97"/>
      <c r="J58" s="97"/>
    </row>
    <row r="59" spans="1:10" ht="26.25" customHeight="1">
      <c r="A59" s="97"/>
      <c r="B59" s="97"/>
      <c r="C59" s="97"/>
      <c r="D59" s="97"/>
      <c r="E59" s="97"/>
      <c r="F59" s="97"/>
      <c r="G59" s="97"/>
      <c r="H59" s="97"/>
      <c r="I59" s="97"/>
      <c r="J59" s="97"/>
    </row>
    <row r="60" spans="1:10" ht="26.25" customHeight="1">
      <c r="A60" s="97"/>
      <c r="B60" s="97"/>
      <c r="C60" s="97"/>
      <c r="D60" s="97"/>
      <c r="E60" s="97"/>
      <c r="F60" s="97"/>
      <c r="G60" s="97"/>
      <c r="H60" s="97"/>
      <c r="I60" s="97"/>
      <c r="J60" s="97"/>
    </row>
    <row r="61" spans="1:10" ht="26.25" customHeight="1">
      <c r="A61" s="97"/>
      <c r="B61" s="97"/>
      <c r="C61" s="97"/>
      <c r="D61" s="97"/>
      <c r="E61" s="97"/>
      <c r="F61" s="97"/>
      <c r="G61" s="97"/>
      <c r="H61" s="97"/>
      <c r="I61" s="97"/>
      <c r="J61" s="97"/>
    </row>
    <row r="62" spans="1:10" ht="31.5" customHeight="1">
      <c r="A62" s="97"/>
      <c r="B62" s="97"/>
      <c r="C62" s="97"/>
      <c r="D62" s="97"/>
      <c r="E62" s="97"/>
      <c r="F62" s="97"/>
      <c r="G62" s="97"/>
      <c r="H62" s="97"/>
      <c r="I62" s="97"/>
      <c r="J62" s="97"/>
    </row>
    <row r="63" spans="1:10" ht="26.25" customHeight="1">
      <c r="A63" s="97"/>
      <c r="B63" s="97"/>
      <c r="C63" s="97"/>
      <c r="D63" s="97"/>
      <c r="E63" s="97"/>
      <c r="F63" s="97"/>
      <c r="G63" s="97"/>
      <c r="H63" s="97"/>
      <c r="I63" s="97"/>
      <c r="J63" s="97"/>
    </row>
    <row r="64" spans="1:10" ht="27" customHeight="1">
      <c r="A64" s="97"/>
      <c r="B64" s="97"/>
      <c r="C64" s="97"/>
      <c r="D64" s="97"/>
      <c r="E64" s="97"/>
      <c r="F64" s="97"/>
      <c r="G64" s="97"/>
      <c r="H64" s="97"/>
      <c r="I64" s="97"/>
      <c r="J64" s="97"/>
    </row>
    <row r="65" spans="1:10" ht="27.75" customHeight="1">
      <c r="A65" s="97"/>
      <c r="B65" s="97"/>
      <c r="C65" s="97"/>
      <c r="D65" s="97"/>
      <c r="E65" s="97"/>
      <c r="F65" s="97"/>
      <c r="G65" s="97"/>
      <c r="H65" s="97"/>
      <c r="I65" s="97"/>
      <c r="J65" s="97"/>
    </row>
    <row r="66" spans="1:10" ht="26.25" customHeight="1">
      <c r="A66" s="97"/>
      <c r="B66" s="97"/>
      <c r="C66" s="97"/>
      <c r="D66" s="97"/>
      <c r="E66" s="97"/>
      <c r="F66" s="97"/>
      <c r="G66" s="97"/>
      <c r="H66" s="97"/>
      <c r="I66" s="97"/>
      <c r="J66" s="97"/>
    </row>
    <row r="67" spans="1:10" ht="28.5" customHeight="1">
      <c r="A67" s="97"/>
      <c r="B67" s="97"/>
      <c r="C67" s="97"/>
      <c r="D67" s="97"/>
      <c r="E67" s="97"/>
      <c r="F67" s="97"/>
      <c r="G67" s="97"/>
      <c r="H67" s="97"/>
      <c r="I67" s="97"/>
      <c r="J67" s="97"/>
    </row>
    <row r="68" spans="1:10" ht="24" customHeight="1">
      <c r="A68" s="97"/>
      <c r="B68" s="97"/>
      <c r="C68" s="97"/>
      <c r="D68" s="97"/>
      <c r="E68" s="97"/>
      <c r="F68" s="97"/>
      <c r="G68" s="97"/>
      <c r="H68" s="97"/>
      <c r="I68" s="97"/>
      <c r="J68" s="97"/>
    </row>
    <row r="69" spans="1:10" ht="20.25" customHeight="1">
      <c r="A69" s="97"/>
      <c r="B69" s="97"/>
      <c r="C69" s="97"/>
      <c r="D69" s="97"/>
      <c r="E69" s="97"/>
      <c r="F69" s="97"/>
      <c r="G69" s="97"/>
      <c r="H69" s="97"/>
      <c r="I69" s="97"/>
      <c r="J69" s="97"/>
    </row>
    <row r="70" spans="1:10" ht="20.25" customHeight="1">
      <c r="A70" s="97"/>
      <c r="B70" s="97"/>
      <c r="C70" s="97"/>
      <c r="D70" s="97"/>
      <c r="E70" s="97"/>
      <c r="F70" s="97"/>
      <c r="G70" s="97"/>
      <c r="H70" s="97"/>
      <c r="I70" s="97"/>
      <c r="J70" s="97"/>
    </row>
    <row r="71" spans="1:10" ht="20.25" customHeight="1">
      <c r="A71" s="97"/>
      <c r="B71" s="97"/>
      <c r="C71" s="97"/>
      <c r="D71" s="97"/>
      <c r="E71" s="97"/>
      <c r="F71" s="97"/>
      <c r="G71" s="97"/>
      <c r="H71" s="97"/>
      <c r="I71" s="97"/>
      <c r="J71" s="97"/>
    </row>
    <row r="72" spans="1:10" ht="20.25" customHeight="1">
      <c r="A72" s="97"/>
      <c r="B72" s="97"/>
      <c r="C72" s="97"/>
      <c r="D72" s="97"/>
      <c r="E72" s="97"/>
      <c r="F72" s="97"/>
      <c r="G72" s="97"/>
      <c r="H72" s="97"/>
      <c r="I72" s="97"/>
      <c r="J72" s="97"/>
    </row>
    <row r="73" spans="1:10" ht="25.5" customHeight="1">
      <c r="A73" s="97"/>
      <c r="B73" s="97"/>
      <c r="C73" s="97"/>
      <c r="D73" s="97"/>
      <c r="E73" s="97"/>
      <c r="F73" s="97"/>
      <c r="G73" s="97"/>
      <c r="H73" s="97"/>
      <c r="I73" s="97"/>
      <c r="J73" s="97"/>
    </row>
    <row r="74" spans="1:10" ht="25.5" customHeight="1">
      <c r="A74" s="97"/>
      <c r="B74" s="97"/>
      <c r="C74" s="97"/>
      <c r="D74" s="97"/>
      <c r="E74" s="97"/>
      <c r="F74" s="97"/>
      <c r="G74" s="97"/>
      <c r="H74" s="97"/>
      <c r="I74" s="97"/>
      <c r="J74" s="97"/>
    </row>
    <row r="75" spans="1:10" ht="21" customHeight="1">
      <c r="A75" s="97"/>
      <c r="B75" s="97"/>
      <c r="C75" s="97"/>
      <c r="D75" s="97"/>
      <c r="E75" s="97"/>
      <c r="F75" s="97"/>
      <c r="G75" s="97"/>
      <c r="H75" s="97"/>
      <c r="I75" s="97"/>
      <c r="J75" s="97"/>
    </row>
    <row r="76" spans="1:10" ht="21" customHeight="1">
      <c r="A76" s="97"/>
      <c r="B76" s="97"/>
      <c r="C76" s="97"/>
      <c r="D76" s="97"/>
      <c r="E76" s="97"/>
      <c r="F76" s="97"/>
      <c r="G76" s="97"/>
      <c r="H76" s="97"/>
      <c r="I76" s="97"/>
      <c r="J76" s="97"/>
    </row>
    <row r="77" spans="1:10" ht="21" customHeight="1">
      <c r="A77" s="97"/>
      <c r="B77" s="97"/>
      <c r="C77" s="97"/>
      <c r="D77" s="97"/>
      <c r="E77" s="97"/>
      <c r="F77" s="97"/>
      <c r="G77" s="97"/>
      <c r="H77" s="97"/>
      <c r="I77" s="97"/>
      <c r="J77" s="97"/>
    </row>
    <row r="78" spans="1:10" ht="25.5" customHeight="1">
      <c r="A78" s="97"/>
      <c r="B78" s="97"/>
      <c r="C78" s="97"/>
      <c r="D78" s="97"/>
      <c r="E78" s="97"/>
      <c r="F78" s="97"/>
      <c r="G78" s="97"/>
      <c r="H78" s="97"/>
      <c r="I78" s="97"/>
      <c r="J78" s="97"/>
    </row>
    <row r="79" spans="1:10" ht="24.75" customHeight="1">
      <c r="A79" s="97"/>
      <c r="B79" s="97"/>
      <c r="C79" s="97"/>
      <c r="D79" s="97"/>
      <c r="E79" s="97"/>
      <c r="F79" s="97"/>
      <c r="G79" s="97"/>
      <c r="H79" s="97"/>
      <c r="I79" s="97"/>
      <c r="J79" s="97"/>
    </row>
    <row r="80" spans="1:10" ht="26.25" customHeight="1">
      <c r="A80" s="97"/>
      <c r="B80" s="97"/>
      <c r="C80" s="97"/>
      <c r="D80" s="97"/>
      <c r="E80" s="97"/>
      <c r="F80" s="97"/>
      <c r="G80" s="97"/>
      <c r="H80" s="97"/>
      <c r="I80" s="97"/>
      <c r="J80" s="97"/>
    </row>
    <row r="81" spans="1:10" ht="24.75" customHeight="1">
      <c r="A81" s="97"/>
      <c r="B81" s="97"/>
      <c r="C81" s="97"/>
      <c r="D81" s="97"/>
      <c r="E81" s="97"/>
      <c r="F81" s="97"/>
      <c r="G81" s="97"/>
      <c r="H81" s="97"/>
      <c r="I81" s="97"/>
      <c r="J81" s="97"/>
    </row>
    <row r="82" spans="1:10" ht="25.5" customHeight="1">
      <c r="A82" s="97"/>
      <c r="B82" s="97"/>
      <c r="C82" s="97"/>
      <c r="D82" s="97"/>
      <c r="E82" s="97"/>
      <c r="F82" s="97"/>
      <c r="G82" s="97"/>
      <c r="H82" s="97"/>
      <c r="I82" s="97"/>
      <c r="J82" s="97"/>
    </row>
    <row r="83" spans="1:10" ht="25.5" customHeight="1">
      <c r="A83" s="97"/>
      <c r="B83" s="97"/>
      <c r="C83" s="97"/>
      <c r="D83" s="97"/>
      <c r="E83" s="97"/>
      <c r="F83" s="97"/>
      <c r="G83" s="97"/>
      <c r="H83" s="97"/>
      <c r="I83" s="97"/>
      <c r="J83" s="97"/>
    </row>
    <row r="84" spans="1:10" ht="26.25" customHeight="1">
      <c r="A84" s="97"/>
      <c r="B84" s="97"/>
      <c r="C84" s="97"/>
      <c r="D84" s="97"/>
      <c r="E84" s="97"/>
      <c r="F84" s="97"/>
      <c r="G84" s="97"/>
      <c r="H84" s="97"/>
      <c r="I84" s="97"/>
      <c r="J84" s="97"/>
    </row>
    <row r="85" spans="1:10" ht="27" customHeight="1">
      <c r="A85" s="97"/>
      <c r="B85" s="97"/>
      <c r="C85" s="97"/>
      <c r="D85" s="97"/>
      <c r="E85" s="97"/>
      <c r="F85" s="97"/>
      <c r="G85" s="97"/>
      <c r="H85" s="97"/>
      <c r="I85" s="97"/>
      <c r="J85" s="97"/>
    </row>
    <row r="86" spans="1:10" ht="25.5" customHeight="1">
      <c r="A86" s="97"/>
      <c r="B86" s="97"/>
      <c r="C86" s="97"/>
      <c r="D86" s="97"/>
      <c r="E86" s="97"/>
      <c r="F86" s="97"/>
      <c r="G86" s="97"/>
      <c r="H86" s="97"/>
      <c r="I86" s="97"/>
      <c r="J86" s="97"/>
    </row>
    <row r="87" spans="1:10" ht="19.5" customHeight="1">
      <c r="A87" s="97"/>
      <c r="B87" s="97"/>
      <c r="C87" s="97"/>
      <c r="D87" s="97"/>
      <c r="E87" s="97"/>
      <c r="F87" s="97"/>
      <c r="G87" s="97"/>
      <c r="H87" s="97"/>
      <c r="I87" s="97"/>
      <c r="J87" s="97"/>
    </row>
    <row r="88" spans="1:10" ht="18" customHeight="1">
      <c r="A88" s="97"/>
      <c r="B88" s="97"/>
      <c r="C88" s="97"/>
      <c r="D88" s="97"/>
      <c r="E88" s="97"/>
      <c r="F88" s="97"/>
      <c r="G88" s="97"/>
      <c r="H88" s="97"/>
      <c r="I88" s="97"/>
      <c r="J88" s="97"/>
    </row>
    <row r="89" spans="1:10" ht="17.25" customHeight="1">
      <c r="A89" s="97"/>
      <c r="B89" s="97"/>
      <c r="C89" s="97"/>
      <c r="D89" s="97"/>
      <c r="E89" s="97"/>
      <c r="F89" s="97"/>
      <c r="G89" s="97"/>
      <c r="H89" s="97"/>
      <c r="I89" s="97"/>
      <c r="J89" s="97"/>
    </row>
    <row r="90" spans="1:10" ht="18" customHeight="1">
      <c r="A90" s="97"/>
      <c r="B90" s="97"/>
      <c r="C90" s="97"/>
      <c r="D90" s="97"/>
      <c r="E90" s="97"/>
      <c r="F90" s="97"/>
      <c r="G90" s="97"/>
      <c r="H90" s="97"/>
      <c r="I90" s="97"/>
      <c r="J90" s="97"/>
    </row>
    <row r="91" spans="1:10" ht="18.75" customHeight="1">
      <c r="A91" s="97"/>
      <c r="B91" s="97"/>
      <c r="C91" s="97"/>
      <c r="D91" s="97"/>
      <c r="E91" s="97"/>
      <c r="F91" s="97"/>
      <c r="G91" s="97"/>
      <c r="H91" s="97"/>
      <c r="I91" s="97"/>
      <c r="J91" s="97"/>
    </row>
    <row r="92" spans="1:10">
      <c r="A92" s="97"/>
      <c r="B92" s="97"/>
      <c r="C92" s="97"/>
      <c r="D92" s="97"/>
      <c r="E92" s="97"/>
      <c r="F92" s="97"/>
      <c r="G92" s="97"/>
      <c r="H92" s="97"/>
      <c r="I92" s="97"/>
      <c r="J92" s="97"/>
    </row>
    <row r="93" spans="1:10">
      <c r="A93" s="97"/>
      <c r="B93" s="97"/>
      <c r="C93" s="97"/>
      <c r="D93" s="97"/>
      <c r="E93" s="97"/>
      <c r="F93" s="97"/>
      <c r="G93" s="97"/>
      <c r="H93" s="97"/>
      <c r="I93" s="97"/>
      <c r="J93" s="97"/>
    </row>
    <row r="94" spans="1:10">
      <c r="A94" s="97"/>
      <c r="B94" s="97"/>
      <c r="C94" s="97"/>
      <c r="D94" s="97"/>
      <c r="E94" s="97"/>
      <c r="F94" s="97"/>
      <c r="G94" s="97"/>
      <c r="H94" s="97"/>
      <c r="I94" s="97"/>
      <c r="J94" s="97"/>
    </row>
    <row r="95" spans="1:10">
      <c r="A95" s="97"/>
      <c r="B95" s="97"/>
      <c r="C95" s="97"/>
      <c r="D95" s="97"/>
      <c r="E95" s="97"/>
      <c r="F95" s="97"/>
      <c r="G95" s="97"/>
      <c r="H95" s="97"/>
      <c r="I95" s="97"/>
      <c r="J95" s="97"/>
    </row>
    <row r="96" spans="1:10">
      <c r="A96" s="97"/>
      <c r="B96" s="97"/>
      <c r="C96" s="97"/>
      <c r="D96" s="97"/>
      <c r="E96" s="97"/>
      <c r="F96" s="97"/>
      <c r="G96" s="97"/>
      <c r="H96" s="97"/>
      <c r="I96" s="97"/>
      <c r="J96" s="97"/>
    </row>
    <row r="97" spans="1:10">
      <c r="A97" s="97"/>
      <c r="B97" s="97"/>
      <c r="C97" s="97"/>
      <c r="D97" s="97"/>
      <c r="E97" s="97"/>
      <c r="F97" s="97"/>
      <c r="G97" s="97"/>
      <c r="H97" s="97"/>
      <c r="I97" s="97"/>
      <c r="J97" s="97"/>
    </row>
    <row r="98" spans="1:10">
      <c r="A98" s="97"/>
      <c r="B98" s="97"/>
      <c r="C98" s="97"/>
      <c r="D98" s="97"/>
      <c r="E98" s="97"/>
      <c r="F98" s="97"/>
      <c r="G98" s="97"/>
      <c r="H98" s="97"/>
      <c r="I98" s="97"/>
      <c r="J98" s="97"/>
    </row>
    <row r="99" spans="1:10">
      <c r="A99" s="97"/>
      <c r="B99" s="97"/>
      <c r="C99" s="97"/>
      <c r="D99" s="97"/>
      <c r="E99" s="97"/>
      <c r="F99" s="97"/>
      <c r="G99" s="97"/>
      <c r="H99" s="97"/>
      <c r="I99" s="97"/>
      <c r="J99" s="97"/>
    </row>
    <row r="100" spans="1:10">
      <c r="A100" s="97"/>
      <c r="B100" s="97"/>
      <c r="C100" s="97"/>
      <c r="D100" s="97"/>
      <c r="E100" s="97"/>
      <c r="F100" s="97"/>
      <c r="G100" s="97"/>
      <c r="H100" s="97"/>
      <c r="I100" s="97"/>
      <c r="J100" s="97"/>
    </row>
    <row r="101" spans="1:10">
      <c r="A101" s="97"/>
      <c r="B101" s="97"/>
      <c r="C101" s="97"/>
      <c r="D101" s="97"/>
      <c r="E101" s="97"/>
      <c r="F101" s="97"/>
      <c r="G101" s="97"/>
      <c r="H101" s="97"/>
      <c r="I101" s="97"/>
      <c r="J101" s="97"/>
    </row>
    <row r="102" spans="1:10">
      <c r="A102" s="97"/>
      <c r="B102" s="97"/>
      <c r="C102" s="97"/>
      <c r="D102" s="97"/>
      <c r="E102" s="97"/>
      <c r="F102" s="97"/>
      <c r="G102" s="97"/>
      <c r="H102" s="97"/>
      <c r="I102" s="97"/>
      <c r="J102" s="97"/>
    </row>
    <row r="103" spans="1:10">
      <c r="A103" s="97"/>
      <c r="B103" s="97"/>
      <c r="C103" s="97"/>
      <c r="D103" s="97"/>
      <c r="E103" s="97"/>
      <c r="F103" s="97"/>
      <c r="G103" s="97"/>
      <c r="H103" s="97"/>
      <c r="I103" s="97"/>
      <c r="J103" s="97"/>
    </row>
    <row r="104" spans="1:10">
      <c r="A104" s="97"/>
      <c r="B104" s="97"/>
      <c r="C104" s="97"/>
      <c r="D104" s="97"/>
      <c r="E104" s="97"/>
      <c r="F104" s="97"/>
      <c r="G104" s="97"/>
      <c r="H104" s="97"/>
      <c r="I104" s="97"/>
      <c r="J104" s="97"/>
    </row>
    <row r="105" spans="1:10">
      <c r="A105" s="97"/>
      <c r="B105" s="97"/>
      <c r="C105" s="97"/>
      <c r="D105" s="97"/>
      <c r="E105" s="97"/>
      <c r="F105" s="97"/>
      <c r="G105" s="97"/>
      <c r="H105" s="97"/>
      <c r="I105" s="97"/>
      <c r="J105" s="97"/>
    </row>
    <row r="106" spans="1:10">
      <c r="A106" s="97"/>
      <c r="B106" s="97"/>
      <c r="C106" s="97"/>
      <c r="D106" s="97"/>
      <c r="E106" s="97"/>
      <c r="F106" s="97"/>
      <c r="G106" s="97"/>
      <c r="H106" s="97"/>
      <c r="I106" s="97"/>
      <c r="J106" s="97"/>
    </row>
    <row r="107" spans="1:10">
      <c r="A107" s="97"/>
      <c r="B107" s="97"/>
      <c r="C107" s="97"/>
      <c r="D107" s="97"/>
      <c r="E107" s="97"/>
      <c r="F107" s="97"/>
      <c r="G107" s="97"/>
      <c r="H107" s="97"/>
      <c r="I107" s="97"/>
      <c r="J107" s="97"/>
    </row>
    <row r="108" spans="1:10">
      <c r="A108" s="97"/>
      <c r="B108" s="97"/>
      <c r="C108" s="97"/>
      <c r="D108" s="97"/>
      <c r="E108" s="97"/>
      <c r="F108" s="97"/>
      <c r="G108" s="97"/>
      <c r="H108" s="97"/>
      <c r="I108" s="97"/>
      <c r="J108" s="97"/>
    </row>
    <row r="109" spans="1:10">
      <c r="A109" s="97"/>
      <c r="B109" s="97"/>
      <c r="C109" s="97"/>
      <c r="D109" s="97"/>
      <c r="E109" s="97"/>
      <c r="F109" s="97"/>
      <c r="G109" s="97"/>
      <c r="H109" s="97"/>
      <c r="I109" s="97"/>
      <c r="J109" s="97"/>
    </row>
    <row r="110" spans="1:10">
      <c r="A110" s="97"/>
      <c r="B110" s="97"/>
      <c r="C110" s="97"/>
      <c r="D110" s="97"/>
      <c r="E110" s="97"/>
      <c r="F110" s="97"/>
      <c r="G110" s="97"/>
      <c r="H110" s="97"/>
      <c r="I110" s="97"/>
      <c r="J110" s="97"/>
    </row>
    <row r="111" spans="1:10">
      <c r="A111" s="97"/>
      <c r="B111" s="97"/>
      <c r="C111" s="97"/>
      <c r="D111" s="97"/>
      <c r="E111" s="97"/>
      <c r="F111" s="97"/>
      <c r="G111" s="97"/>
      <c r="H111" s="97"/>
      <c r="I111" s="97"/>
      <c r="J111" s="97"/>
    </row>
    <row r="112" spans="1:10">
      <c r="A112" s="97"/>
      <c r="B112" s="97"/>
      <c r="C112" s="97"/>
      <c r="D112" s="97"/>
      <c r="E112" s="97"/>
      <c r="F112" s="97"/>
      <c r="G112" s="97"/>
      <c r="H112" s="97"/>
      <c r="I112" s="97"/>
      <c r="J112" s="97"/>
    </row>
    <row r="113" spans="1:10">
      <c r="A113" s="97"/>
      <c r="B113" s="97"/>
      <c r="C113" s="97"/>
      <c r="D113" s="97"/>
      <c r="E113" s="97"/>
      <c r="F113" s="97"/>
      <c r="G113" s="97"/>
      <c r="H113" s="97"/>
      <c r="I113" s="97"/>
      <c r="J113" s="97"/>
    </row>
    <row r="114" spans="1:10">
      <c r="A114" s="97"/>
      <c r="B114" s="97"/>
      <c r="C114" s="97"/>
      <c r="D114" s="97"/>
      <c r="E114" s="97"/>
      <c r="F114" s="97"/>
      <c r="G114" s="97"/>
      <c r="H114" s="97"/>
      <c r="I114" s="97"/>
      <c r="J114" s="97"/>
    </row>
    <row r="115" spans="1:10">
      <c r="A115" s="97"/>
      <c r="B115" s="97"/>
      <c r="C115" s="97"/>
      <c r="D115" s="97"/>
      <c r="E115" s="97"/>
      <c r="F115" s="97"/>
      <c r="G115" s="97"/>
      <c r="H115" s="97"/>
      <c r="I115" s="97"/>
      <c r="J115" s="97"/>
    </row>
    <row r="116" spans="1:10">
      <c r="A116" s="97"/>
      <c r="B116" s="97"/>
      <c r="C116" s="97"/>
      <c r="D116" s="97"/>
      <c r="E116" s="97"/>
      <c r="F116" s="97"/>
      <c r="G116" s="97"/>
      <c r="H116" s="97"/>
      <c r="I116" s="97"/>
      <c r="J116" s="97"/>
    </row>
    <row r="117" spans="1:10">
      <c r="A117" s="97"/>
      <c r="B117" s="97"/>
      <c r="C117" s="97"/>
      <c r="D117" s="97"/>
      <c r="E117" s="97"/>
      <c r="F117" s="97"/>
      <c r="G117" s="97"/>
      <c r="H117" s="97"/>
      <c r="I117" s="97"/>
      <c r="J117" s="97"/>
    </row>
    <row r="118" spans="1:10">
      <c r="A118" s="97"/>
      <c r="B118" s="97"/>
      <c r="C118" s="97"/>
      <c r="D118" s="97"/>
      <c r="E118" s="97"/>
      <c r="F118" s="97"/>
      <c r="G118" s="97"/>
      <c r="H118" s="97"/>
      <c r="I118" s="97"/>
      <c r="J118" s="97"/>
    </row>
    <row r="119" spans="1:10">
      <c r="A119" s="97"/>
      <c r="B119" s="97"/>
      <c r="C119" s="97"/>
      <c r="D119" s="97"/>
      <c r="E119" s="97"/>
      <c r="F119" s="97"/>
      <c r="G119" s="97"/>
      <c r="H119" s="97"/>
      <c r="I119" s="97"/>
      <c r="J119" s="97"/>
    </row>
    <row r="120" spans="1:10">
      <c r="A120" s="97"/>
      <c r="B120" s="97"/>
      <c r="C120" s="97"/>
      <c r="D120" s="97"/>
      <c r="E120" s="97"/>
      <c r="F120" s="97"/>
      <c r="G120" s="97"/>
      <c r="H120" s="97"/>
      <c r="I120" s="97"/>
      <c r="J120" s="97"/>
    </row>
    <row r="121" spans="1:10">
      <c r="A121" s="97"/>
      <c r="B121" s="97"/>
      <c r="C121" s="97"/>
      <c r="D121" s="97"/>
      <c r="E121" s="97"/>
      <c r="F121" s="97"/>
      <c r="G121" s="97"/>
      <c r="H121" s="97"/>
      <c r="I121" s="97"/>
      <c r="J121" s="97"/>
    </row>
    <row r="122" spans="1:10">
      <c r="A122" s="97"/>
      <c r="B122" s="97"/>
      <c r="C122" s="97"/>
      <c r="D122" s="97"/>
      <c r="E122" s="97"/>
      <c r="F122" s="97"/>
      <c r="G122" s="97"/>
      <c r="H122" s="97"/>
      <c r="I122" s="97"/>
      <c r="J122" s="97"/>
    </row>
    <row r="123" spans="1:10">
      <c r="A123" s="97"/>
      <c r="B123" s="97"/>
      <c r="C123" s="97"/>
      <c r="D123" s="97"/>
      <c r="E123" s="97"/>
      <c r="F123" s="97"/>
      <c r="G123" s="97"/>
      <c r="H123" s="97"/>
      <c r="I123" s="97"/>
      <c r="J123" s="97"/>
    </row>
    <row r="124" spans="1:10">
      <c r="A124" s="97"/>
      <c r="B124" s="97"/>
      <c r="C124" s="97"/>
      <c r="D124" s="97"/>
      <c r="E124" s="97"/>
      <c r="F124" s="97"/>
      <c r="G124" s="97"/>
      <c r="H124" s="97"/>
      <c r="I124" s="97"/>
      <c r="J124" s="97"/>
    </row>
    <row r="125" spans="1:10">
      <c r="A125" s="97"/>
      <c r="B125" s="97"/>
      <c r="C125" s="97"/>
      <c r="D125" s="97"/>
      <c r="E125" s="97"/>
      <c r="F125" s="97"/>
      <c r="G125" s="97"/>
      <c r="H125" s="97"/>
      <c r="I125" s="97"/>
      <c r="J125" s="97"/>
    </row>
    <row r="126" spans="1:10">
      <c r="A126" s="97"/>
      <c r="B126" s="97"/>
      <c r="C126" s="97"/>
      <c r="D126" s="97"/>
      <c r="E126" s="97"/>
      <c r="F126" s="97"/>
      <c r="G126" s="97"/>
      <c r="H126" s="97"/>
      <c r="I126" s="97"/>
      <c r="J126" s="97"/>
    </row>
    <row r="127" spans="1:10">
      <c r="A127" s="97"/>
      <c r="B127" s="97"/>
      <c r="C127" s="97"/>
      <c r="D127" s="97"/>
      <c r="E127" s="97"/>
      <c r="F127" s="97"/>
      <c r="G127" s="97"/>
      <c r="H127" s="97"/>
      <c r="I127" s="97"/>
      <c r="J127" s="97"/>
    </row>
    <row r="128" spans="1:10">
      <c r="A128" s="97"/>
      <c r="B128" s="97"/>
      <c r="C128" s="97"/>
      <c r="D128" s="97"/>
      <c r="E128" s="97"/>
      <c r="F128" s="97"/>
      <c r="G128" s="97"/>
      <c r="H128" s="97"/>
      <c r="I128" s="97"/>
      <c r="J128" s="97"/>
    </row>
    <row r="129" spans="1:10">
      <c r="A129" s="97"/>
      <c r="B129" s="97"/>
      <c r="C129" s="97"/>
      <c r="D129" s="97"/>
      <c r="E129" s="97"/>
      <c r="F129" s="97"/>
      <c r="G129" s="97"/>
      <c r="H129" s="97"/>
      <c r="I129" s="97"/>
      <c r="J129" s="97"/>
    </row>
    <row r="130" spans="1:10">
      <c r="A130" s="97"/>
      <c r="B130" s="97"/>
      <c r="C130" s="97"/>
      <c r="D130" s="97"/>
      <c r="E130" s="97"/>
      <c r="F130" s="97"/>
      <c r="G130" s="97"/>
      <c r="H130" s="97"/>
      <c r="I130" s="97"/>
      <c r="J130" s="97"/>
    </row>
    <row r="131" spans="1:10">
      <c r="A131" s="97"/>
      <c r="B131" s="97"/>
      <c r="C131" s="97"/>
      <c r="D131" s="97"/>
      <c r="E131" s="97"/>
      <c r="F131" s="97"/>
      <c r="G131" s="97"/>
      <c r="H131" s="97"/>
      <c r="I131" s="97"/>
      <c r="J131" s="97"/>
    </row>
    <row r="132" spans="1:10">
      <c r="A132" s="97"/>
      <c r="B132" s="97"/>
      <c r="C132" s="97"/>
      <c r="D132" s="97"/>
      <c r="E132" s="97"/>
      <c r="F132" s="97"/>
      <c r="G132" s="97"/>
      <c r="H132" s="97"/>
      <c r="I132" s="97"/>
      <c r="J132" s="97"/>
    </row>
    <row r="133" spans="1:10">
      <c r="A133" s="97"/>
      <c r="B133" s="97"/>
      <c r="C133" s="97"/>
      <c r="D133" s="97"/>
      <c r="E133" s="97"/>
      <c r="F133" s="97"/>
      <c r="G133" s="97"/>
      <c r="H133" s="97"/>
      <c r="I133" s="97"/>
      <c r="J133" s="97"/>
    </row>
    <row r="134" spans="1:10">
      <c r="A134" s="97"/>
      <c r="B134" s="97"/>
      <c r="C134" s="97"/>
      <c r="D134" s="97"/>
      <c r="E134" s="97"/>
      <c r="F134" s="97"/>
      <c r="G134" s="97"/>
      <c r="H134" s="97"/>
      <c r="I134" s="97"/>
      <c r="J134" s="97"/>
    </row>
    <row r="135" spans="1:10">
      <c r="A135" s="97"/>
      <c r="B135" s="97"/>
      <c r="C135" s="97"/>
      <c r="D135" s="97"/>
      <c r="E135" s="97"/>
      <c r="F135" s="97"/>
      <c r="G135" s="97"/>
      <c r="H135" s="97"/>
      <c r="I135" s="97"/>
      <c r="J135" s="97"/>
    </row>
    <row r="136" spans="1:10">
      <c r="A136" s="97"/>
      <c r="B136" s="97"/>
      <c r="C136" s="97"/>
      <c r="D136" s="97"/>
      <c r="E136" s="97"/>
      <c r="F136" s="97"/>
      <c r="G136" s="97"/>
      <c r="H136" s="97"/>
      <c r="I136" s="97"/>
      <c r="J136" s="97"/>
    </row>
    <row r="137" spans="1:10">
      <c r="A137" s="97"/>
      <c r="B137" s="97"/>
      <c r="C137" s="97"/>
      <c r="D137" s="97"/>
      <c r="E137" s="97"/>
      <c r="F137" s="97"/>
      <c r="G137" s="97"/>
      <c r="H137" s="97"/>
      <c r="I137" s="97"/>
      <c r="J137" s="97"/>
    </row>
    <row r="138" spans="1:10">
      <c r="A138" s="97"/>
      <c r="B138" s="97"/>
      <c r="C138" s="97"/>
      <c r="D138" s="97"/>
      <c r="E138" s="97"/>
      <c r="F138" s="97"/>
      <c r="G138" s="97"/>
      <c r="H138" s="97"/>
      <c r="I138" s="97"/>
      <c r="J138" s="97"/>
    </row>
    <row r="139" spans="1:10">
      <c r="A139" s="97"/>
      <c r="B139" s="97"/>
      <c r="C139" s="97"/>
      <c r="D139" s="97"/>
      <c r="E139" s="97"/>
      <c r="F139" s="97"/>
      <c r="G139" s="97"/>
      <c r="H139" s="97"/>
      <c r="I139" s="97"/>
      <c r="J139" s="97"/>
    </row>
    <row r="140" spans="1:10">
      <c r="A140" s="97"/>
      <c r="B140" s="97"/>
      <c r="C140" s="97"/>
      <c r="D140" s="97"/>
      <c r="E140" s="97"/>
      <c r="F140" s="97"/>
      <c r="G140" s="97"/>
      <c r="H140" s="97"/>
      <c r="I140" s="97"/>
      <c r="J140" s="97"/>
    </row>
    <row r="141" spans="1:10">
      <c r="A141" s="97"/>
      <c r="B141" s="97"/>
      <c r="C141" s="97"/>
      <c r="D141" s="97"/>
      <c r="E141" s="97"/>
      <c r="F141" s="97"/>
      <c r="G141" s="97"/>
      <c r="H141" s="97"/>
      <c r="I141" s="97"/>
      <c r="J141" s="97"/>
    </row>
    <row r="142" spans="1:10">
      <c r="A142" s="97"/>
      <c r="B142" s="97"/>
      <c r="C142" s="97"/>
      <c r="D142" s="97"/>
      <c r="E142" s="97"/>
      <c r="F142" s="97"/>
      <c r="G142" s="97"/>
      <c r="H142" s="97"/>
      <c r="I142" s="97"/>
      <c r="J142" s="97"/>
    </row>
    <row r="143" spans="1:10">
      <c r="A143" s="97"/>
      <c r="B143" s="97"/>
      <c r="C143" s="97"/>
      <c r="D143" s="97"/>
      <c r="E143" s="97"/>
      <c r="F143" s="97"/>
      <c r="G143" s="97"/>
      <c r="H143" s="97"/>
      <c r="I143" s="97"/>
      <c r="J143" s="97"/>
    </row>
    <row r="144" spans="1:10">
      <c r="A144" s="97"/>
      <c r="B144" s="97"/>
      <c r="C144" s="97"/>
      <c r="D144" s="97"/>
      <c r="E144" s="97"/>
      <c r="F144" s="97"/>
      <c r="G144" s="97"/>
      <c r="H144" s="97"/>
      <c r="I144" s="97"/>
      <c r="J144" s="97"/>
    </row>
    <row r="145" spans="1:10">
      <c r="A145" s="97"/>
      <c r="B145" s="97"/>
      <c r="C145" s="97"/>
      <c r="D145" s="97"/>
      <c r="E145" s="97"/>
      <c r="F145" s="97"/>
      <c r="G145" s="97"/>
      <c r="H145" s="97"/>
      <c r="I145" s="97"/>
      <c r="J145" s="97"/>
    </row>
    <row r="146" spans="1:10">
      <c r="A146" s="97"/>
      <c r="B146" s="97"/>
      <c r="C146" s="97"/>
      <c r="D146" s="97"/>
      <c r="E146" s="97"/>
      <c r="F146" s="97"/>
      <c r="G146" s="97"/>
      <c r="H146" s="97"/>
      <c r="I146" s="97"/>
      <c r="J146" s="97"/>
    </row>
    <row r="147" spans="1:10">
      <c r="A147" s="97"/>
      <c r="B147" s="97"/>
      <c r="C147" s="97"/>
      <c r="D147" s="97"/>
      <c r="E147" s="97"/>
      <c r="F147" s="97"/>
      <c r="G147" s="97"/>
      <c r="H147" s="97"/>
      <c r="I147" s="97"/>
      <c r="J147" s="97"/>
    </row>
    <row r="148" spans="1:10">
      <c r="A148" s="97"/>
      <c r="B148" s="97"/>
      <c r="C148" s="97"/>
      <c r="D148" s="97"/>
      <c r="E148" s="97"/>
      <c r="F148" s="97"/>
      <c r="G148" s="97"/>
      <c r="H148" s="97"/>
      <c r="I148" s="97"/>
      <c r="J148" s="97"/>
    </row>
    <row r="149" spans="1:10">
      <c r="A149" s="97"/>
      <c r="B149" s="97"/>
      <c r="C149" s="97"/>
      <c r="D149" s="97"/>
      <c r="E149" s="97"/>
      <c r="F149" s="97"/>
      <c r="G149" s="97"/>
      <c r="H149" s="97"/>
      <c r="I149" s="97"/>
      <c r="J149" s="97"/>
    </row>
    <row r="150" spans="1:10">
      <c r="A150" s="97"/>
      <c r="B150" s="97"/>
      <c r="C150" s="97"/>
      <c r="D150" s="97"/>
      <c r="E150" s="97"/>
      <c r="F150" s="97"/>
      <c r="G150" s="97"/>
      <c r="H150" s="97"/>
      <c r="I150" s="97"/>
      <c r="J150" s="97"/>
    </row>
    <row r="151" spans="1:10">
      <c r="A151" s="97"/>
      <c r="B151" s="97"/>
      <c r="C151" s="97"/>
      <c r="D151" s="97"/>
      <c r="E151" s="97"/>
      <c r="F151" s="97"/>
      <c r="G151" s="97"/>
      <c r="H151" s="97"/>
      <c r="I151" s="97"/>
      <c r="J151" s="97"/>
    </row>
    <row r="152" spans="1:10">
      <c r="A152" s="97"/>
      <c r="B152" s="97"/>
      <c r="C152" s="97"/>
      <c r="D152" s="97"/>
      <c r="E152" s="97"/>
      <c r="F152" s="97"/>
      <c r="G152" s="97"/>
      <c r="H152" s="97"/>
      <c r="I152" s="97"/>
      <c r="J152" s="97"/>
    </row>
    <row r="153" spans="1:10">
      <c r="A153" s="97"/>
      <c r="B153" s="97"/>
      <c r="C153" s="97"/>
      <c r="D153" s="97"/>
      <c r="E153" s="97"/>
      <c r="F153" s="97"/>
      <c r="G153" s="97"/>
      <c r="H153" s="97"/>
      <c r="I153" s="97"/>
      <c r="J153" s="97"/>
    </row>
    <row r="154" spans="1:10">
      <c r="A154" s="97"/>
      <c r="B154" s="97"/>
      <c r="C154" s="97"/>
      <c r="D154" s="97"/>
      <c r="E154" s="97"/>
      <c r="F154" s="97"/>
      <c r="G154" s="97"/>
      <c r="H154" s="97"/>
      <c r="I154" s="97"/>
      <c r="J154" s="97"/>
    </row>
    <row r="155" spans="1:10">
      <c r="A155" s="97"/>
      <c r="B155" s="97"/>
      <c r="C155" s="97"/>
      <c r="D155" s="97"/>
      <c r="E155" s="97"/>
      <c r="F155" s="97"/>
      <c r="G155" s="97"/>
      <c r="H155" s="97"/>
      <c r="I155" s="97"/>
      <c r="J155" s="97"/>
    </row>
    <row r="156" spans="1:10">
      <c r="A156" s="97"/>
      <c r="B156" s="97"/>
      <c r="C156" s="97"/>
      <c r="D156" s="97"/>
      <c r="E156" s="97"/>
      <c r="F156" s="97"/>
      <c r="G156" s="97"/>
      <c r="H156" s="97"/>
      <c r="I156" s="97"/>
      <c r="J156" s="97"/>
    </row>
    <row r="157" spans="1:10">
      <c r="A157" s="97"/>
      <c r="B157" s="97"/>
      <c r="C157" s="97"/>
      <c r="D157" s="97"/>
      <c r="E157" s="97"/>
      <c r="F157" s="97"/>
      <c r="G157" s="97"/>
      <c r="H157" s="97"/>
      <c r="I157" s="97"/>
      <c r="J157" s="97"/>
    </row>
    <row r="158" spans="1:10">
      <c r="A158" s="97"/>
      <c r="B158" s="97"/>
      <c r="C158" s="97"/>
      <c r="D158" s="97"/>
      <c r="E158" s="97"/>
      <c r="F158" s="97"/>
      <c r="G158" s="97"/>
      <c r="H158" s="97"/>
      <c r="I158" s="97"/>
      <c r="J158" s="97"/>
    </row>
    <row r="159" spans="1:10">
      <c r="A159" s="97"/>
      <c r="B159" s="97"/>
      <c r="C159" s="97"/>
      <c r="D159" s="97"/>
      <c r="E159" s="97"/>
      <c r="F159" s="97"/>
      <c r="G159" s="97"/>
      <c r="H159" s="97"/>
      <c r="I159" s="97"/>
      <c r="J159" s="97"/>
    </row>
    <row r="160" spans="1:10">
      <c r="A160" s="97"/>
      <c r="B160" s="97"/>
      <c r="C160" s="97"/>
      <c r="D160" s="97"/>
      <c r="E160" s="97"/>
      <c r="F160" s="97"/>
      <c r="G160" s="97"/>
      <c r="H160" s="97"/>
      <c r="I160" s="97"/>
      <c r="J160" s="97"/>
    </row>
    <row r="161" spans="1:10">
      <c r="A161" s="97"/>
      <c r="B161" s="97"/>
      <c r="C161" s="97"/>
      <c r="D161" s="97"/>
      <c r="E161" s="97"/>
      <c r="F161" s="97"/>
      <c r="G161" s="97"/>
      <c r="H161" s="97"/>
      <c r="I161" s="97"/>
      <c r="J161" s="97"/>
    </row>
    <row r="162" spans="1:10">
      <c r="A162" s="97"/>
      <c r="B162" s="97"/>
      <c r="C162" s="97"/>
      <c r="D162" s="97"/>
      <c r="E162" s="97"/>
      <c r="F162" s="97"/>
      <c r="G162" s="97"/>
      <c r="H162" s="97"/>
      <c r="I162" s="97"/>
      <c r="J162" s="97"/>
    </row>
    <row r="163" spans="1:10">
      <c r="A163" s="97"/>
      <c r="B163" s="97"/>
      <c r="C163" s="97"/>
      <c r="D163" s="97"/>
      <c r="E163" s="97"/>
      <c r="F163" s="97"/>
      <c r="G163" s="97"/>
      <c r="H163" s="97"/>
      <c r="I163" s="97"/>
      <c r="J163" s="97"/>
    </row>
    <row r="164" spans="1:10">
      <c r="A164" s="97"/>
      <c r="B164" s="97"/>
      <c r="C164" s="97"/>
      <c r="D164" s="97"/>
      <c r="E164" s="97"/>
      <c r="F164" s="97"/>
      <c r="G164" s="97"/>
      <c r="H164" s="97"/>
      <c r="I164" s="97"/>
      <c r="J164" s="97"/>
    </row>
    <row r="165" spans="1:10">
      <c r="A165" s="97"/>
      <c r="B165" s="97"/>
      <c r="C165" s="97"/>
      <c r="D165" s="97"/>
      <c r="E165" s="97"/>
      <c r="F165" s="97"/>
      <c r="G165" s="97"/>
      <c r="H165" s="97"/>
      <c r="I165" s="97"/>
      <c r="J165" s="97"/>
    </row>
    <row r="166" spans="1:10">
      <c r="A166" s="97"/>
      <c r="B166" s="97"/>
      <c r="C166" s="97"/>
      <c r="D166" s="97"/>
      <c r="E166" s="97"/>
      <c r="F166" s="97"/>
      <c r="G166" s="97"/>
      <c r="H166" s="97"/>
      <c r="I166" s="97"/>
      <c r="J166" s="97"/>
    </row>
    <row r="167" spans="1:10">
      <c r="A167" s="97"/>
      <c r="B167" s="97"/>
      <c r="C167" s="97"/>
      <c r="D167" s="97"/>
      <c r="E167" s="97"/>
      <c r="F167" s="97"/>
      <c r="G167" s="97"/>
      <c r="H167" s="97"/>
      <c r="I167" s="97"/>
      <c r="J167" s="97"/>
    </row>
    <row r="168" spans="1:10">
      <c r="A168" s="97"/>
      <c r="B168" s="97"/>
      <c r="C168" s="97"/>
      <c r="D168" s="97"/>
      <c r="E168" s="97"/>
      <c r="F168" s="97"/>
      <c r="G168" s="97"/>
      <c r="H168" s="97"/>
      <c r="I168" s="97"/>
      <c r="J168" s="97"/>
    </row>
    <row r="169" spans="1:10">
      <c r="A169" s="97"/>
      <c r="B169" s="97"/>
      <c r="C169" s="97"/>
      <c r="D169" s="97"/>
      <c r="E169" s="97"/>
      <c r="F169" s="97"/>
      <c r="G169" s="97"/>
      <c r="H169" s="97"/>
      <c r="I169" s="97"/>
      <c r="J169" s="97"/>
    </row>
    <row r="170" spans="1:10">
      <c r="A170" s="97"/>
      <c r="B170" s="97"/>
      <c r="C170" s="97"/>
      <c r="D170" s="97"/>
      <c r="E170" s="97"/>
      <c r="F170" s="97"/>
      <c r="G170" s="97"/>
      <c r="H170" s="97"/>
      <c r="I170" s="97"/>
      <c r="J170" s="97"/>
    </row>
    <row r="171" spans="1:10">
      <c r="A171" s="97"/>
      <c r="B171" s="97"/>
      <c r="C171" s="97"/>
      <c r="D171" s="97"/>
      <c r="E171" s="97"/>
      <c r="F171" s="97"/>
      <c r="G171" s="97"/>
      <c r="H171" s="97"/>
      <c r="I171" s="97"/>
      <c r="J171" s="97"/>
    </row>
    <row r="172" spans="1:10">
      <c r="A172" s="97"/>
      <c r="B172" s="97"/>
      <c r="C172" s="97"/>
      <c r="D172" s="97"/>
      <c r="E172" s="97"/>
      <c r="F172" s="97"/>
      <c r="G172" s="97"/>
      <c r="H172" s="97"/>
      <c r="I172" s="97"/>
      <c r="J172" s="97"/>
    </row>
    <row r="173" spans="1:10">
      <c r="A173" s="97"/>
      <c r="B173" s="97"/>
      <c r="C173" s="97"/>
      <c r="D173" s="97"/>
      <c r="E173" s="97"/>
      <c r="F173" s="97"/>
      <c r="G173" s="97"/>
      <c r="H173" s="97"/>
      <c r="I173" s="97"/>
      <c r="J173" s="97"/>
    </row>
    <row r="174" spans="1:10">
      <c r="A174" s="97"/>
      <c r="B174" s="97"/>
      <c r="C174" s="97"/>
      <c r="D174" s="97"/>
      <c r="E174" s="97"/>
      <c r="F174" s="97"/>
      <c r="G174" s="97"/>
      <c r="H174" s="97"/>
      <c r="I174" s="97"/>
      <c r="J174" s="97"/>
    </row>
    <row r="175" spans="1:10">
      <c r="A175" s="97"/>
      <c r="B175" s="97"/>
      <c r="C175" s="97"/>
      <c r="D175" s="97"/>
      <c r="E175" s="97"/>
      <c r="F175" s="97"/>
      <c r="G175" s="97"/>
      <c r="H175" s="97"/>
      <c r="I175" s="97"/>
      <c r="J175" s="97"/>
    </row>
    <row r="176" spans="1:10">
      <c r="A176" s="97"/>
      <c r="B176" s="97"/>
      <c r="C176" s="97"/>
      <c r="D176" s="97"/>
      <c r="E176" s="97"/>
      <c r="F176" s="97"/>
      <c r="G176" s="97"/>
      <c r="H176" s="97"/>
      <c r="I176" s="97"/>
      <c r="J176" s="97"/>
    </row>
    <row r="177" spans="1:10">
      <c r="A177" s="97"/>
      <c r="B177" s="97"/>
      <c r="C177" s="97"/>
      <c r="D177" s="97"/>
      <c r="E177" s="97"/>
      <c r="F177" s="97"/>
      <c r="G177" s="97"/>
      <c r="H177" s="97"/>
      <c r="I177" s="97"/>
      <c r="J177" s="97"/>
    </row>
    <row r="178" spans="1:10">
      <c r="A178" s="97"/>
      <c r="B178" s="97"/>
      <c r="C178" s="97"/>
      <c r="D178" s="97"/>
      <c r="E178" s="97"/>
      <c r="F178" s="97"/>
      <c r="G178" s="97"/>
      <c r="H178" s="97"/>
      <c r="I178" s="97"/>
      <c r="J178" s="97"/>
    </row>
    <row r="179" spans="1:10">
      <c r="A179" s="97"/>
      <c r="B179" s="97"/>
      <c r="C179" s="97"/>
      <c r="D179" s="97"/>
      <c r="E179" s="97"/>
      <c r="F179" s="97"/>
      <c r="G179" s="97"/>
      <c r="H179" s="97"/>
      <c r="I179" s="97"/>
      <c r="J179" s="97"/>
    </row>
    <row r="180" spans="1:10">
      <c r="A180" s="97"/>
      <c r="B180" s="97"/>
      <c r="C180" s="97"/>
      <c r="D180" s="97"/>
      <c r="E180" s="97"/>
      <c r="F180" s="97"/>
      <c r="G180" s="97"/>
      <c r="H180" s="97"/>
      <c r="I180" s="97"/>
      <c r="J180" s="97"/>
    </row>
    <row r="181" spans="1:10">
      <c r="A181" s="97"/>
      <c r="B181" s="97"/>
      <c r="C181" s="97"/>
      <c r="D181" s="97"/>
      <c r="E181" s="97"/>
      <c r="F181" s="97"/>
      <c r="G181" s="97"/>
      <c r="H181" s="97"/>
      <c r="I181" s="97"/>
      <c r="J181" s="97"/>
    </row>
    <row r="182" spans="1:10">
      <c r="A182" s="97"/>
      <c r="B182" s="97"/>
      <c r="C182" s="97"/>
      <c r="D182" s="97"/>
      <c r="E182" s="97"/>
      <c r="F182" s="97"/>
      <c r="G182" s="97"/>
      <c r="H182" s="97"/>
      <c r="I182" s="97"/>
      <c r="J182" s="97"/>
    </row>
    <row r="183" spans="1:10">
      <c r="A183" s="97"/>
      <c r="B183" s="97"/>
      <c r="C183" s="97"/>
      <c r="D183" s="97"/>
      <c r="E183" s="97"/>
      <c r="F183" s="97"/>
      <c r="G183" s="97"/>
      <c r="H183" s="97"/>
      <c r="I183" s="97"/>
      <c r="J183" s="97"/>
    </row>
    <row r="184" spans="1:10">
      <c r="A184" s="97"/>
      <c r="B184" s="97"/>
      <c r="C184" s="97"/>
      <c r="D184" s="97"/>
      <c r="E184" s="97"/>
      <c r="F184" s="97"/>
      <c r="G184" s="97"/>
      <c r="H184" s="97"/>
      <c r="I184" s="97"/>
      <c r="J184" s="97"/>
    </row>
    <row r="185" spans="1:10">
      <c r="A185" s="97"/>
      <c r="B185" s="97"/>
      <c r="C185" s="97"/>
      <c r="D185" s="97"/>
      <c r="E185" s="97"/>
      <c r="F185" s="97"/>
      <c r="G185" s="97"/>
      <c r="H185" s="97"/>
      <c r="I185" s="97"/>
      <c r="J185" s="97"/>
    </row>
    <row r="186" spans="1:10">
      <c r="A186" s="97"/>
      <c r="B186" s="97"/>
      <c r="C186" s="97"/>
      <c r="D186" s="97"/>
      <c r="E186" s="97"/>
      <c r="F186" s="97"/>
      <c r="G186" s="97"/>
      <c r="H186" s="97"/>
      <c r="I186" s="97"/>
      <c r="J186" s="97"/>
    </row>
    <row r="187" spans="1:10">
      <c r="A187" s="97"/>
      <c r="B187" s="97"/>
      <c r="C187" s="97"/>
      <c r="D187" s="97"/>
      <c r="E187" s="97"/>
      <c r="F187" s="97"/>
      <c r="G187" s="97"/>
      <c r="H187" s="97"/>
      <c r="I187" s="97"/>
      <c r="J187" s="97"/>
    </row>
    <row r="188" spans="1:10">
      <c r="A188" s="97"/>
      <c r="B188" s="97"/>
      <c r="C188" s="97"/>
      <c r="D188" s="97"/>
      <c r="E188" s="97"/>
      <c r="F188" s="97"/>
      <c r="G188" s="97"/>
      <c r="H188" s="97"/>
      <c r="I188" s="97"/>
      <c r="J188" s="97"/>
    </row>
    <row r="189" spans="1:10">
      <c r="A189" s="97"/>
      <c r="B189" s="97"/>
      <c r="C189" s="97"/>
      <c r="D189" s="97"/>
      <c r="E189" s="97"/>
      <c r="F189" s="97"/>
      <c r="G189" s="97"/>
      <c r="H189" s="97"/>
      <c r="I189" s="97"/>
      <c r="J189" s="97"/>
    </row>
    <row r="190" spans="1:10">
      <c r="A190" s="97"/>
      <c r="B190" s="97"/>
      <c r="C190" s="97"/>
      <c r="D190" s="97"/>
      <c r="E190" s="97"/>
      <c r="F190" s="97"/>
      <c r="G190" s="97"/>
      <c r="H190" s="97"/>
      <c r="I190" s="97"/>
      <c r="J190" s="97"/>
    </row>
    <row r="191" spans="1:10" ht="15.75">
      <c r="A191" s="117"/>
      <c r="B191" s="102"/>
      <c r="C191" s="102"/>
      <c r="D191" s="102"/>
      <c r="E191" s="102"/>
      <c r="F191" s="102"/>
      <c r="G191" s="102"/>
      <c r="H191" s="102"/>
      <c r="I191" s="102"/>
    </row>
    <row r="192" spans="1:10" ht="15.75">
      <c r="A192" s="117"/>
      <c r="B192" s="102"/>
      <c r="C192" s="102"/>
      <c r="D192" s="102"/>
      <c r="E192" s="102"/>
      <c r="F192" s="102"/>
      <c r="G192" s="102"/>
      <c r="H192" s="102"/>
      <c r="I192" s="102"/>
    </row>
    <row r="193" spans="1:9" ht="15.75">
      <c r="A193" s="117"/>
      <c r="B193" s="102"/>
      <c r="C193" s="102"/>
      <c r="D193" s="102"/>
      <c r="E193" s="102"/>
      <c r="F193" s="102"/>
      <c r="G193" s="102"/>
      <c r="H193" s="102"/>
      <c r="I193" s="102"/>
    </row>
    <row r="194" spans="1:9" ht="15.75">
      <c r="A194" s="117"/>
      <c r="B194" s="102"/>
      <c r="C194" s="102"/>
      <c r="D194" s="102"/>
      <c r="E194" s="102"/>
      <c r="F194" s="102"/>
      <c r="G194" s="102"/>
      <c r="H194" s="102"/>
      <c r="I194" s="102"/>
    </row>
    <row r="195" spans="1:9" ht="15.75">
      <c r="A195" s="117"/>
      <c r="B195" s="102"/>
      <c r="C195" s="102"/>
      <c r="D195" s="102"/>
      <c r="E195" s="102"/>
      <c r="F195" s="102"/>
      <c r="G195" s="102"/>
      <c r="H195" s="102"/>
      <c r="I195" s="102"/>
    </row>
    <row r="196" spans="1:9" ht="15.75">
      <c r="A196" s="118"/>
      <c r="B196" s="102"/>
      <c r="C196" s="102"/>
      <c r="D196" s="102"/>
      <c r="E196" s="102"/>
      <c r="F196" s="102"/>
      <c r="G196" s="102"/>
      <c r="H196" s="102"/>
      <c r="I196" s="102"/>
    </row>
    <row r="197" spans="1:9" ht="15.75">
      <c r="A197" s="119"/>
      <c r="B197" s="102"/>
      <c r="C197" s="102"/>
      <c r="D197" s="102"/>
      <c r="E197" s="102"/>
      <c r="F197" s="102"/>
      <c r="G197" s="102"/>
      <c r="H197" s="102"/>
      <c r="I197" s="102"/>
    </row>
    <row r="198" spans="1:9" ht="15.75">
      <c r="A198" s="119"/>
      <c r="B198" s="102"/>
      <c r="C198" s="102"/>
      <c r="D198" s="102"/>
      <c r="E198" s="102"/>
      <c r="F198" s="102"/>
      <c r="G198" s="102"/>
      <c r="H198" s="102"/>
      <c r="I198" s="102"/>
    </row>
    <row r="199" spans="1:9" ht="15.75">
      <c r="A199" s="119"/>
      <c r="B199" s="102"/>
      <c r="C199" s="102"/>
      <c r="D199" s="102"/>
      <c r="E199" s="102"/>
      <c r="F199" s="102"/>
      <c r="G199" s="102"/>
      <c r="H199" s="102"/>
      <c r="I199" s="102"/>
    </row>
    <row r="200" spans="1:9" ht="15.75">
      <c r="A200" s="119"/>
      <c r="B200" s="102"/>
      <c r="C200" s="102"/>
      <c r="D200" s="102"/>
      <c r="E200" s="102"/>
      <c r="F200" s="102"/>
      <c r="G200" s="102"/>
      <c r="H200" s="102"/>
      <c r="I200" s="102"/>
    </row>
    <row r="201" spans="1:9" ht="15.75">
      <c r="A201" s="119"/>
      <c r="B201" s="102"/>
      <c r="C201" s="102"/>
      <c r="D201" s="102"/>
      <c r="E201" s="102"/>
      <c r="F201" s="102"/>
      <c r="G201" s="102"/>
      <c r="H201" s="102"/>
      <c r="I201" s="102"/>
    </row>
    <row r="202" spans="1:9" ht="15.75">
      <c r="A202" s="119"/>
      <c r="B202" s="102"/>
      <c r="C202" s="102"/>
      <c r="D202" s="102"/>
      <c r="E202" s="102"/>
      <c r="F202" s="102"/>
      <c r="G202" s="102"/>
      <c r="H202" s="102"/>
      <c r="I202" s="102"/>
    </row>
    <row r="203" spans="1:9" ht="15.75">
      <c r="A203" s="119"/>
      <c r="B203" s="102"/>
      <c r="C203" s="102"/>
      <c r="D203" s="102"/>
      <c r="E203" s="102"/>
      <c r="F203" s="102"/>
      <c r="G203" s="102"/>
      <c r="H203" s="102"/>
      <c r="I203" s="102"/>
    </row>
    <row r="204" spans="1:9" ht="15.75">
      <c r="A204" s="119"/>
      <c r="B204" s="102"/>
      <c r="C204" s="102"/>
      <c r="D204" s="102"/>
      <c r="E204" s="102"/>
      <c r="F204" s="102"/>
      <c r="G204" s="102"/>
      <c r="H204" s="102"/>
      <c r="I204" s="102"/>
    </row>
    <row r="205" spans="1:9" ht="15.75">
      <c r="A205" s="119"/>
      <c r="B205" s="102"/>
      <c r="C205" s="102"/>
      <c r="D205" s="102"/>
      <c r="E205" s="102"/>
      <c r="F205" s="102"/>
      <c r="G205" s="102"/>
      <c r="H205" s="102"/>
      <c r="I205" s="102"/>
    </row>
    <row r="206" spans="1:9" ht="15.75">
      <c r="A206" s="119"/>
      <c r="B206" s="102"/>
      <c r="C206" s="102"/>
      <c r="D206" s="102"/>
      <c r="E206" s="102"/>
      <c r="F206" s="102"/>
      <c r="G206" s="102"/>
      <c r="H206" s="102"/>
      <c r="I206" s="102"/>
    </row>
    <row r="207" spans="1:9" ht="15.75">
      <c r="A207" s="119"/>
      <c r="B207" s="102"/>
      <c r="C207" s="102"/>
      <c r="D207" s="102"/>
      <c r="E207" s="102"/>
      <c r="F207" s="102"/>
      <c r="G207" s="102"/>
      <c r="H207" s="102"/>
      <c r="I207" s="102"/>
    </row>
    <row r="208" spans="1:9" ht="15.75">
      <c r="A208" s="119"/>
      <c r="B208" s="102"/>
      <c r="C208" s="102"/>
      <c r="D208" s="102"/>
      <c r="E208" s="102"/>
      <c r="F208" s="102"/>
      <c r="G208" s="102"/>
      <c r="H208" s="102"/>
      <c r="I208" s="102"/>
    </row>
    <row r="209" spans="1:9" ht="15.75">
      <c r="A209" s="119"/>
      <c r="B209" s="102"/>
      <c r="C209" s="102"/>
      <c r="D209" s="102"/>
      <c r="E209" s="102"/>
      <c r="F209" s="102"/>
      <c r="G209" s="102"/>
      <c r="H209" s="102"/>
      <c r="I209" s="102"/>
    </row>
    <row r="210" spans="1:9" ht="15.75">
      <c r="A210" s="119"/>
      <c r="B210" s="102"/>
      <c r="C210" s="102"/>
      <c r="D210" s="102"/>
      <c r="E210" s="102"/>
      <c r="F210" s="102"/>
      <c r="G210" s="102"/>
      <c r="H210" s="102"/>
      <c r="I210" s="102"/>
    </row>
    <row r="211" spans="1:9" ht="15.75">
      <c r="A211" s="119"/>
      <c r="B211" s="102"/>
      <c r="C211" s="102"/>
      <c r="D211" s="102"/>
      <c r="E211" s="102"/>
      <c r="F211" s="102"/>
      <c r="G211" s="102"/>
      <c r="H211" s="102"/>
      <c r="I211" s="102"/>
    </row>
    <row r="212" spans="1:9" ht="15.75">
      <c r="A212" s="119"/>
      <c r="B212" s="102"/>
      <c r="C212" s="102"/>
      <c r="D212" s="102"/>
      <c r="E212" s="102"/>
      <c r="F212" s="102"/>
      <c r="G212" s="102"/>
      <c r="H212" s="102"/>
      <c r="I212" s="102"/>
    </row>
    <row r="213" spans="1:9" ht="15.75">
      <c r="A213" s="119"/>
      <c r="B213" s="102"/>
      <c r="C213" s="102"/>
      <c r="D213" s="102"/>
      <c r="E213" s="102"/>
      <c r="F213" s="102"/>
      <c r="G213" s="102"/>
      <c r="H213" s="102"/>
      <c r="I213" s="102"/>
    </row>
    <row r="214" spans="1:9" ht="15.75">
      <c r="A214" s="119"/>
      <c r="B214" s="102"/>
      <c r="C214" s="102"/>
      <c r="D214" s="102"/>
      <c r="E214" s="102"/>
      <c r="F214" s="102"/>
      <c r="G214" s="102"/>
      <c r="H214" s="102"/>
      <c r="I214" s="102"/>
    </row>
    <row r="215" spans="1:9" ht="15.75">
      <c r="A215" s="119"/>
      <c r="B215" s="102"/>
      <c r="C215" s="102"/>
      <c r="D215" s="102"/>
      <c r="E215" s="102"/>
      <c r="F215" s="102"/>
      <c r="G215" s="102"/>
      <c r="H215" s="102"/>
      <c r="I215" s="102"/>
    </row>
    <row r="216" spans="1:9" ht="15.75">
      <c r="A216" s="119"/>
      <c r="B216" s="102"/>
      <c r="C216" s="102"/>
      <c r="D216" s="102"/>
      <c r="E216" s="102"/>
      <c r="F216" s="102"/>
      <c r="G216" s="102"/>
      <c r="H216" s="102"/>
      <c r="I216" s="102"/>
    </row>
    <row r="217" spans="1:9" ht="15.75">
      <c r="A217" s="119"/>
      <c r="B217" s="102"/>
      <c r="C217" s="102"/>
      <c r="D217" s="102"/>
      <c r="E217" s="102"/>
      <c r="F217" s="102"/>
      <c r="G217" s="102"/>
      <c r="H217" s="102"/>
      <c r="I217" s="102"/>
    </row>
    <row r="218" spans="1:9" ht="15.75">
      <c r="A218" s="119"/>
      <c r="B218" s="102"/>
      <c r="C218" s="102"/>
      <c r="D218" s="102"/>
      <c r="E218" s="102"/>
      <c r="F218" s="102"/>
      <c r="G218" s="102"/>
      <c r="H218" s="102"/>
      <c r="I218" s="102"/>
    </row>
    <row r="219" spans="1:9" ht="15.75">
      <c r="A219" s="119"/>
      <c r="B219" s="102"/>
      <c r="C219" s="102"/>
      <c r="D219" s="102"/>
      <c r="E219" s="102"/>
      <c r="F219" s="102"/>
      <c r="G219" s="102"/>
      <c r="H219" s="102"/>
      <c r="I219" s="102"/>
    </row>
    <row r="220" spans="1:9" ht="15.75">
      <c r="A220" s="119"/>
      <c r="B220" s="102"/>
      <c r="C220" s="102"/>
      <c r="D220" s="102"/>
      <c r="E220" s="102"/>
      <c r="F220" s="102"/>
      <c r="G220" s="102"/>
      <c r="H220" s="102"/>
      <c r="I220" s="102"/>
    </row>
    <row r="221" spans="1:9" ht="15.75">
      <c r="A221" s="119"/>
      <c r="B221" s="102"/>
      <c r="C221" s="102"/>
      <c r="D221" s="102"/>
      <c r="E221" s="102"/>
      <c r="F221" s="102"/>
      <c r="G221" s="102"/>
      <c r="H221" s="102"/>
      <c r="I221" s="102"/>
    </row>
    <row r="222" spans="1:9" ht="15.75">
      <c r="A222" s="119"/>
      <c r="B222" s="102"/>
      <c r="C222" s="102"/>
      <c r="D222" s="102"/>
      <c r="E222" s="102"/>
      <c r="F222" s="102"/>
      <c r="G222" s="102"/>
      <c r="H222" s="102"/>
      <c r="I222" s="102"/>
    </row>
    <row r="223" spans="1:9" ht="15.75">
      <c r="A223" s="119"/>
      <c r="B223" s="102"/>
      <c r="C223" s="102"/>
      <c r="D223" s="102"/>
      <c r="E223" s="102"/>
      <c r="F223" s="102"/>
      <c r="G223" s="102"/>
      <c r="H223" s="102"/>
      <c r="I223" s="102"/>
    </row>
    <row r="224" spans="1:9" ht="15.75">
      <c r="A224" s="119"/>
      <c r="B224" s="102"/>
      <c r="C224" s="102"/>
      <c r="D224" s="102"/>
      <c r="E224" s="102"/>
      <c r="F224" s="102"/>
      <c r="G224" s="102"/>
      <c r="H224" s="102"/>
      <c r="I224" s="102"/>
    </row>
    <row r="225" spans="1:9" ht="15.75">
      <c r="A225" s="119"/>
      <c r="B225" s="102"/>
      <c r="C225" s="102"/>
      <c r="D225" s="102"/>
      <c r="E225" s="102"/>
      <c r="F225" s="102"/>
      <c r="G225" s="102"/>
      <c r="H225" s="102"/>
      <c r="I225" s="102"/>
    </row>
    <row r="226" spans="1:9" ht="15.75">
      <c r="A226" s="119"/>
      <c r="B226" s="102"/>
      <c r="C226" s="102"/>
      <c r="D226" s="102"/>
      <c r="E226" s="102"/>
      <c r="F226" s="102"/>
      <c r="G226" s="102"/>
      <c r="H226" s="102"/>
      <c r="I226" s="102"/>
    </row>
    <row r="227" spans="1:9" ht="15.75">
      <c r="A227" s="119"/>
      <c r="B227" s="102"/>
      <c r="C227" s="102"/>
      <c r="D227" s="102"/>
      <c r="E227" s="102"/>
      <c r="F227" s="102"/>
      <c r="G227" s="102"/>
      <c r="H227" s="102"/>
      <c r="I227" s="102"/>
    </row>
    <row r="228" spans="1:9" ht="15.75">
      <c r="A228" s="119"/>
      <c r="B228" s="102"/>
      <c r="C228" s="102"/>
      <c r="D228" s="102"/>
      <c r="E228" s="102"/>
      <c r="F228" s="102"/>
      <c r="G228" s="102"/>
      <c r="H228" s="102"/>
      <c r="I228" s="102"/>
    </row>
    <row r="229" spans="1:9" ht="15.75">
      <c r="A229" s="118"/>
      <c r="B229" s="102"/>
      <c r="C229" s="102"/>
      <c r="D229" s="102"/>
      <c r="E229" s="102"/>
      <c r="F229" s="102"/>
      <c r="G229" s="102"/>
      <c r="H229" s="102"/>
      <c r="I229" s="102"/>
    </row>
    <row r="230" spans="1:9" ht="15.75">
      <c r="A230" s="119"/>
      <c r="B230" s="102"/>
      <c r="C230" s="102"/>
      <c r="D230" s="102"/>
      <c r="E230" s="102"/>
      <c r="F230" s="102"/>
      <c r="G230" s="102"/>
      <c r="H230" s="102"/>
      <c r="I230" s="102"/>
    </row>
    <row r="231" spans="1:9" ht="15.75">
      <c r="A231" s="119"/>
      <c r="B231" s="102"/>
      <c r="C231" s="102"/>
      <c r="D231" s="102"/>
      <c r="E231" s="102"/>
      <c r="F231" s="102"/>
      <c r="G231" s="102"/>
      <c r="H231" s="102"/>
      <c r="I231" s="102"/>
    </row>
    <row r="232" spans="1:9" ht="15.75">
      <c r="A232" s="119"/>
      <c r="B232" s="102"/>
      <c r="C232" s="102"/>
      <c r="D232" s="102"/>
      <c r="E232" s="102"/>
      <c r="F232" s="102"/>
      <c r="G232" s="102"/>
      <c r="H232" s="102"/>
      <c r="I232" s="102"/>
    </row>
    <row r="233" spans="1:9" ht="15.75">
      <c r="A233" s="119"/>
      <c r="B233" s="102"/>
      <c r="C233" s="102"/>
      <c r="D233" s="102"/>
      <c r="E233" s="102"/>
      <c r="F233" s="102"/>
      <c r="G233" s="102"/>
      <c r="H233" s="102"/>
      <c r="I233" s="102"/>
    </row>
    <row r="234" spans="1:9" ht="15.75">
      <c r="A234" s="119"/>
      <c r="B234" s="102"/>
      <c r="C234" s="102"/>
      <c r="D234" s="102"/>
      <c r="E234" s="102"/>
      <c r="F234" s="102"/>
      <c r="G234" s="102"/>
      <c r="H234" s="102"/>
      <c r="I234" s="102"/>
    </row>
    <row r="235" spans="1:9" ht="15.75">
      <c r="A235" s="119"/>
      <c r="B235" s="102"/>
      <c r="C235" s="102"/>
      <c r="D235" s="102"/>
      <c r="E235" s="102"/>
      <c r="F235" s="102"/>
      <c r="G235" s="102"/>
      <c r="H235" s="102"/>
      <c r="I235" s="102"/>
    </row>
    <row r="236" spans="1:9" ht="15.75">
      <c r="A236" s="119"/>
      <c r="B236" s="102"/>
      <c r="C236" s="102"/>
      <c r="D236" s="102"/>
      <c r="E236" s="102"/>
      <c r="F236" s="102"/>
      <c r="G236" s="102"/>
      <c r="H236" s="102"/>
      <c r="I236" s="102"/>
    </row>
    <row r="237" spans="1:9" ht="15.75">
      <c r="A237" s="119"/>
      <c r="B237" s="102"/>
      <c r="C237" s="102"/>
      <c r="D237" s="102"/>
      <c r="E237" s="102"/>
      <c r="F237" s="102"/>
      <c r="G237" s="102"/>
      <c r="H237" s="102"/>
      <c r="I237" s="102"/>
    </row>
    <row r="238" spans="1:9" ht="15.75">
      <c r="A238" s="119"/>
      <c r="B238" s="102"/>
      <c r="C238" s="102"/>
      <c r="D238" s="102"/>
      <c r="E238" s="102"/>
      <c r="F238" s="102"/>
      <c r="G238" s="102"/>
      <c r="H238" s="102"/>
      <c r="I238" s="102"/>
    </row>
    <row r="239" spans="1:9" ht="15.75">
      <c r="A239" s="118"/>
      <c r="B239" s="102"/>
      <c r="C239" s="102"/>
      <c r="D239" s="102"/>
      <c r="E239" s="102"/>
      <c r="F239" s="102"/>
      <c r="G239" s="102"/>
      <c r="H239" s="102"/>
      <c r="I239" s="102"/>
    </row>
    <row r="240" spans="1:9" ht="15.75">
      <c r="A240" s="119"/>
      <c r="B240" s="102"/>
      <c r="C240" s="102"/>
      <c r="D240" s="102"/>
      <c r="E240" s="102"/>
      <c r="F240" s="102"/>
      <c r="G240" s="102"/>
      <c r="H240" s="102"/>
      <c r="I240" s="102"/>
    </row>
    <row r="241" spans="1:9" ht="15.75">
      <c r="A241" s="119"/>
      <c r="B241" s="102"/>
      <c r="C241" s="102"/>
      <c r="D241" s="102"/>
      <c r="E241" s="102"/>
      <c r="F241" s="102"/>
      <c r="G241" s="102"/>
      <c r="H241" s="102"/>
      <c r="I241" s="102"/>
    </row>
    <row r="242" spans="1:9" ht="15.75">
      <c r="A242" s="119"/>
      <c r="B242" s="102"/>
      <c r="C242" s="102"/>
      <c r="D242" s="102"/>
      <c r="E242" s="102"/>
      <c r="F242" s="102"/>
      <c r="G242" s="102"/>
      <c r="H242" s="102"/>
      <c r="I242" s="102"/>
    </row>
    <row r="243" spans="1:9" ht="15.75">
      <c r="A243" s="119"/>
      <c r="B243" s="102"/>
      <c r="C243" s="102"/>
      <c r="D243" s="102"/>
      <c r="E243" s="102"/>
      <c r="F243" s="102"/>
      <c r="G243" s="102"/>
      <c r="H243" s="102"/>
      <c r="I243" s="102"/>
    </row>
    <row r="244" spans="1:9" ht="15.75">
      <c r="A244" s="119"/>
      <c r="B244" s="102"/>
      <c r="C244" s="102"/>
      <c r="D244" s="102"/>
      <c r="E244" s="102"/>
      <c r="F244" s="102"/>
      <c r="G244" s="102"/>
      <c r="H244" s="102"/>
      <c r="I244" s="102"/>
    </row>
    <row r="245" spans="1:9" ht="15.75">
      <c r="A245" s="118"/>
      <c r="B245" s="102"/>
      <c r="C245" s="102"/>
      <c r="D245" s="102"/>
      <c r="E245" s="102"/>
      <c r="F245" s="102"/>
      <c r="G245" s="102"/>
      <c r="H245" s="102"/>
      <c r="I245" s="102"/>
    </row>
    <row r="246" spans="1:9" ht="15.75">
      <c r="A246" s="119"/>
      <c r="B246" s="102"/>
      <c r="C246" s="102"/>
      <c r="D246" s="102"/>
      <c r="E246" s="102"/>
      <c r="F246" s="102"/>
      <c r="G246" s="102"/>
      <c r="H246" s="102"/>
      <c r="I246" s="102"/>
    </row>
    <row r="247" spans="1:9" ht="15.75">
      <c r="A247" s="119"/>
      <c r="B247" s="102"/>
      <c r="C247" s="102"/>
      <c r="D247" s="102"/>
      <c r="E247" s="102"/>
      <c r="F247" s="102"/>
      <c r="G247" s="102"/>
      <c r="H247" s="102"/>
      <c r="I247" s="102"/>
    </row>
    <row r="248" spans="1:9" ht="15.75">
      <c r="A248" s="119"/>
      <c r="B248" s="102"/>
      <c r="C248" s="102"/>
      <c r="D248" s="102"/>
      <c r="E248" s="102"/>
      <c r="F248" s="102"/>
      <c r="G248" s="102"/>
      <c r="H248" s="102"/>
      <c r="I248" s="102"/>
    </row>
    <row r="249" spans="1:9" ht="15.75">
      <c r="A249" s="118"/>
      <c r="B249" s="102"/>
      <c r="C249" s="102"/>
      <c r="D249" s="102"/>
      <c r="E249" s="102"/>
      <c r="F249" s="102"/>
      <c r="G249" s="102"/>
      <c r="H249" s="102"/>
      <c r="I249" s="102"/>
    </row>
    <row r="250" spans="1:9" ht="15.75">
      <c r="A250" s="119"/>
      <c r="B250" s="102"/>
      <c r="C250" s="102"/>
      <c r="D250" s="102"/>
      <c r="E250" s="102"/>
      <c r="F250" s="102"/>
      <c r="G250" s="102"/>
      <c r="H250" s="102"/>
      <c r="I250" s="102"/>
    </row>
    <row r="251" spans="1:9" ht="15.75">
      <c r="A251" s="119"/>
      <c r="B251" s="102"/>
      <c r="C251" s="102"/>
      <c r="D251" s="102"/>
      <c r="E251" s="102"/>
      <c r="F251" s="102"/>
      <c r="G251" s="102"/>
      <c r="H251" s="102"/>
      <c r="I251" s="102"/>
    </row>
    <row r="252" spans="1:9" ht="15.75">
      <c r="A252" s="119"/>
      <c r="B252" s="102"/>
      <c r="C252" s="102"/>
      <c r="D252" s="102"/>
      <c r="E252" s="102"/>
      <c r="F252" s="102"/>
      <c r="G252" s="102"/>
      <c r="H252" s="102"/>
      <c r="I252" s="102"/>
    </row>
    <row r="253" spans="1:9" ht="15.75">
      <c r="A253" s="119"/>
      <c r="B253" s="102"/>
      <c r="C253" s="102"/>
      <c r="D253" s="102"/>
      <c r="E253" s="102"/>
      <c r="F253" s="102"/>
      <c r="G253" s="102"/>
      <c r="H253" s="102"/>
      <c r="I253" s="102"/>
    </row>
    <row r="254" spans="1:9" ht="15.75">
      <c r="A254" s="119"/>
      <c r="B254" s="102"/>
      <c r="C254" s="102"/>
      <c r="D254" s="102"/>
      <c r="E254" s="102"/>
      <c r="F254" s="102"/>
      <c r="G254" s="102"/>
      <c r="H254" s="102"/>
      <c r="I254" s="102"/>
    </row>
    <row r="255" spans="1:9" ht="15.75">
      <c r="A255" s="118"/>
      <c r="B255" s="102"/>
      <c r="C255" s="102"/>
      <c r="D255" s="102"/>
      <c r="E255" s="102"/>
      <c r="F255" s="102"/>
      <c r="G255" s="102"/>
      <c r="H255" s="102"/>
      <c r="I255" s="102"/>
    </row>
    <row r="256" spans="1:9" ht="15.75">
      <c r="A256" s="119"/>
      <c r="B256" s="102"/>
      <c r="C256" s="102"/>
      <c r="D256" s="102"/>
      <c r="E256" s="102"/>
      <c r="F256" s="102"/>
      <c r="G256" s="102"/>
      <c r="H256" s="102"/>
      <c r="I256" s="102"/>
    </row>
    <row r="257" spans="1:9" ht="15.75">
      <c r="A257" s="119"/>
      <c r="B257" s="102"/>
      <c r="C257" s="102"/>
      <c r="D257" s="102"/>
      <c r="E257" s="102"/>
      <c r="F257" s="102"/>
      <c r="G257" s="102"/>
      <c r="H257" s="102"/>
      <c r="I257" s="102"/>
    </row>
    <row r="258" spans="1:9" ht="15.75">
      <c r="A258" s="119"/>
      <c r="B258" s="102"/>
      <c r="C258" s="102"/>
      <c r="D258" s="102"/>
      <c r="E258" s="102"/>
      <c r="F258" s="102"/>
      <c r="G258" s="102"/>
      <c r="H258" s="102"/>
      <c r="I258" s="102"/>
    </row>
    <row r="259" spans="1:9" ht="15.75">
      <c r="A259" s="119"/>
      <c r="B259" s="102"/>
      <c r="C259" s="102"/>
      <c r="D259" s="102"/>
      <c r="E259" s="102"/>
      <c r="F259" s="102"/>
      <c r="G259" s="102"/>
      <c r="H259" s="102"/>
      <c r="I259" s="102"/>
    </row>
    <row r="260" spans="1:9" ht="15.75">
      <c r="A260" s="118"/>
      <c r="B260" s="102"/>
      <c r="C260" s="102"/>
      <c r="D260" s="102"/>
      <c r="E260" s="102"/>
      <c r="F260" s="102"/>
      <c r="G260" s="102"/>
      <c r="H260" s="102"/>
      <c r="I260" s="102"/>
    </row>
    <row r="261" spans="1:9" ht="15.75">
      <c r="A261" s="119"/>
      <c r="B261" s="102"/>
      <c r="C261" s="102"/>
      <c r="D261" s="102"/>
      <c r="E261" s="102"/>
      <c r="F261" s="102"/>
      <c r="G261" s="102"/>
      <c r="H261" s="102"/>
      <c r="I261" s="102"/>
    </row>
    <row r="262" spans="1:9" ht="15.75">
      <c r="A262" s="119"/>
      <c r="B262" s="102"/>
      <c r="C262" s="102"/>
      <c r="D262" s="102"/>
      <c r="E262" s="102"/>
      <c r="F262" s="102"/>
      <c r="G262" s="102"/>
      <c r="H262" s="102"/>
      <c r="I262" s="102"/>
    </row>
    <row r="263" spans="1:9" ht="15.75">
      <c r="A263" s="118"/>
      <c r="B263" s="102"/>
      <c r="C263" s="102"/>
      <c r="D263" s="102"/>
      <c r="E263" s="102"/>
      <c r="F263" s="102"/>
      <c r="G263" s="102"/>
      <c r="H263" s="102"/>
      <c r="I263" s="102"/>
    </row>
    <row r="264" spans="1:9" ht="15.75">
      <c r="A264" s="119"/>
      <c r="B264" s="102"/>
      <c r="C264" s="102"/>
      <c r="D264" s="102"/>
      <c r="E264" s="102"/>
      <c r="F264" s="102"/>
      <c r="G264" s="102"/>
      <c r="H264" s="102"/>
      <c r="I264" s="102"/>
    </row>
    <row r="265" spans="1:9" ht="15.75">
      <c r="A265" s="118"/>
      <c r="B265" s="102"/>
      <c r="C265" s="102"/>
      <c r="D265" s="102"/>
      <c r="E265" s="102"/>
      <c r="F265" s="102"/>
      <c r="G265" s="102"/>
      <c r="H265" s="102"/>
      <c r="I265" s="102"/>
    </row>
    <row r="266" spans="1:9" ht="15.75">
      <c r="A266" s="119"/>
      <c r="B266" s="102"/>
      <c r="C266" s="102"/>
      <c r="D266" s="102"/>
      <c r="E266" s="102"/>
      <c r="F266" s="102"/>
      <c r="G266" s="102"/>
      <c r="H266" s="102"/>
      <c r="I266" s="102"/>
    </row>
    <row r="267" spans="1:9" ht="15.75">
      <c r="A267" s="118"/>
      <c r="B267" s="102"/>
      <c r="C267" s="102"/>
      <c r="D267" s="102"/>
      <c r="E267" s="102"/>
      <c r="F267" s="102"/>
      <c r="G267" s="102"/>
      <c r="H267" s="102"/>
      <c r="I267" s="102"/>
    </row>
    <row r="268" spans="1:9" ht="15.75">
      <c r="A268" s="118"/>
      <c r="B268" s="102"/>
      <c r="C268" s="102"/>
      <c r="D268" s="102"/>
      <c r="E268" s="102"/>
      <c r="F268" s="102"/>
      <c r="G268" s="102"/>
      <c r="H268" s="102"/>
      <c r="I268" s="102"/>
    </row>
    <row r="269" spans="1:9" ht="15.75">
      <c r="A269" s="118"/>
      <c r="B269" s="102"/>
      <c r="C269" s="102"/>
      <c r="D269" s="102"/>
      <c r="E269" s="102"/>
      <c r="F269" s="102"/>
      <c r="G269" s="102"/>
      <c r="H269" s="102"/>
      <c r="I269" s="102"/>
    </row>
    <row r="270" spans="1:9" ht="15.75">
      <c r="A270" s="119"/>
      <c r="B270" s="102"/>
      <c r="C270" s="102"/>
      <c r="D270" s="102"/>
      <c r="E270" s="102"/>
      <c r="F270" s="102"/>
      <c r="G270" s="102"/>
      <c r="H270" s="102"/>
      <c r="I270" s="102"/>
    </row>
    <row r="271" spans="1:9">
      <c r="A271" s="118"/>
    </row>
    <row r="272" spans="1:9">
      <c r="A272" s="119"/>
    </row>
    <row r="273" spans="1:1">
      <c r="A273" s="119"/>
    </row>
    <row r="274" spans="1:1">
      <c r="A274" s="119"/>
    </row>
    <row r="275" spans="1:1">
      <c r="A275" s="119"/>
    </row>
    <row r="276" spans="1:1">
      <c r="A276" s="119"/>
    </row>
    <row r="277" spans="1:1">
      <c r="A277" s="119"/>
    </row>
    <row r="278" spans="1:1">
      <c r="A278" s="119"/>
    </row>
    <row r="279" spans="1:1">
      <c r="A279" s="119"/>
    </row>
    <row r="280" spans="1:1">
      <c r="A280" s="119"/>
    </row>
    <row r="281" spans="1:1">
      <c r="A281" s="119"/>
    </row>
    <row r="282" spans="1:1">
      <c r="A282" s="119"/>
    </row>
  </sheetData>
  <autoFilter ref="A8:I270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Budgetaire</vt:lpstr>
      <vt:lpstr>Suivi Lignes Budgetaires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 Manuella O</dc:creator>
  <cp:lastModifiedBy>DR Manuella O</cp:lastModifiedBy>
  <dcterms:created xsi:type="dcterms:W3CDTF">2016-12-20T08:40:43Z</dcterms:created>
  <dcterms:modified xsi:type="dcterms:W3CDTF">2016-12-20T08:44:39Z</dcterms:modified>
</cp:coreProperties>
</file>