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3715" windowHeight="10815" tabRatio="280" firstSheet="1" activeTab="2"/>
  </bookViews>
  <sheets>
    <sheet name="Gamme" sheetId="1" r:id="rId1"/>
    <sheet name="Graph1" sheetId="6" r:id="rId2"/>
    <sheet name="Commande spé" sheetId="5" r:id="rId3"/>
  </sheets>
  <definedNames>
    <definedName name="taux">#REF!</definedName>
  </definedNames>
  <calcPr calcId="125725"/>
</workbook>
</file>

<file path=xl/calcChain.xml><?xml version="1.0" encoding="utf-8"?>
<calcChain xmlns="http://schemas.openxmlformats.org/spreadsheetml/2006/main">
  <c r="P27" i="5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V6"/>
  <c r="V5"/>
  <c r="S25"/>
  <c r="S24"/>
  <c r="S23"/>
  <c r="S20"/>
  <c r="S16"/>
  <c r="S12"/>
  <c r="S8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P6"/>
  <c r="P5"/>
  <c r="AC7"/>
  <c r="AC8"/>
  <c r="AC9"/>
  <c r="AC10"/>
  <c r="AC11"/>
  <c r="AC12"/>
  <c r="AC13"/>
  <c r="AC14"/>
  <c r="AC15"/>
  <c r="AC16"/>
  <c r="AC17"/>
  <c r="AC18"/>
  <c r="AC20"/>
  <c r="AC21"/>
  <c r="AC22"/>
  <c r="AC23"/>
  <c r="AC24"/>
  <c r="AC25"/>
  <c r="M25"/>
  <c r="M24"/>
  <c r="M23"/>
  <c r="M22"/>
  <c r="M21"/>
  <c r="M20"/>
  <c r="M19"/>
  <c r="M18"/>
  <c r="M17"/>
  <c r="M16"/>
  <c r="M15"/>
  <c r="M14"/>
  <c r="M13"/>
  <c r="M12"/>
  <c r="M11"/>
  <c r="M10"/>
  <c r="M9"/>
  <c r="M27" s="1"/>
  <c r="M8"/>
  <c r="M7"/>
  <c r="M6"/>
  <c r="M5"/>
  <c r="AB25"/>
  <c r="AB24"/>
  <c r="AB23"/>
  <c r="AB22"/>
  <c r="AB21"/>
  <c r="AB20"/>
  <c r="AB19"/>
  <c r="AB18"/>
  <c r="AB17"/>
  <c r="AB16"/>
  <c r="AB15"/>
  <c r="AB14"/>
  <c r="AB13"/>
  <c r="AB12"/>
  <c r="AB11"/>
  <c r="AB10"/>
  <c r="AB9"/>
  <c r="AB8"/>
  <c r="AB7"/>
  <c r="AB6"/>
  <c r="AB5"/>
  <c r="Y25"/>
  <c r="Y24"/>
  <c r="Y23"/>
  <c r="Y22"/>
  <c r="Y21"/>
  <c r="Y20"/>
  <c r="Y19"/>
  <c r="Y18"/>
  <c r="Y17"/>
  <c r="Y16"/>
  <c r="Y15"/>
  <c r="Y14"/>
  <c r="Y13"/>
  <c r="Y12"/>
  <c r="Y11"/>
  <c r="Y10"/>
  <c r="Y9"/>
  <c r="Y8"/>
  <c r="Y7"/>
  <c r="Y6"/>
  <c r="Y5"/>
  <c r="G25"/>
  <c r="G24"/>
  <c r="G23"/>
  <c r="G20"/>
  <c r="D25"/>
  <c r="D24"/>
  <c r="D23"/>
  <c r="H25"/>
  <c r="J25" s="1"/>
  <c r="H24"/>
  <c r="J24" s="1"/>
  <c r="H23"/>
  <c r="J23" s="1"/>
  <c r="H22"/>
  <c r="J22" s="1"/>
  <c r="H21"/>
  <c r="J21" s="1"/>
  <c r="H20"/>
  <c r="J20" s="1"/>
  <c r="H19"/>
  <c r="J19" s="1"/>
  <c r="H18"/>
  <c r="J18" s="1"/>
  <c r="H17"/>
  <c r="J17" s="1"/>
  <c r="H16"/>
  <c r="J16" s="1"/>
  <c r="H15"/>
  <c r="J15" s="1"/>
  <c r="H14"/>
  <c r="J14" s="1"/>
  <c r="H13"/>
  <c r="J13" s="1"/>
  <c r="H12"/>
  <c r="J12" s="1"/>
  <c r="H11"/>
  <c r="J11" s="1"/>
  <c r="H10"/>
  <c r="J10" s="1"/>
  <c r="H9"/>
  <c r="J9" s="1"/>
  <c r="H8"/>
  <c r="J8" s="1"/>
  <c r="H7"/>
  <c r="J7" s="1"/>
  <c r="H6"/>
  <c r="J6" s="1"/>
  <c r="H5"/>
  <c r="J5" s="1"/>
  <c r="Z22"/>
  <c r="Z21"/>
  <c r="Z20"/>
  <c r="Z19"/>
  <c r="Z18"/>
  <c r="Z17"/>
  <c r="Z16"/>
  <c r="Z15"/>
  <c r="Z14"/>
  <c r="Z13"/>
  <c r="Z12"/>
  <c r="Z11"/>
  <c r="Z10"/>
  <c r="Z9"/>
  <c r="Z8"/>
  <c r="Z7"/>
  <c r="Z6"/>
  <c r="Z5"/>
  <c r="W22"/>
  <c r="W21"/>
  <c r="W20"/>
  <c r="W19"/>
  <c r="W18"/>
  <c r="W17"/>
  <c r="W16"/>
  <c r="W15"/>
  <c r="W14"/>
  <c r="W13"/>
  <c r="W12"/>
  <c r="W11"/>
  <c r="W10"/>
  <c r="W9"/>
  <c r="W8"/>
  <c r="W7"/>
  <c r="W6"/>
  <c r="W5"/>
  <c r="T22"/>
  <c r="T21"/>
  <c r="T20"/>
  <c r="T19"/>
  <c r="T18"/>
  <c r="T17"/>
  <c r="T16"/>
  <c r="T15"/>
  <c r="T14"/>
  <c r="T13"/>
  <c r="T12"/>
  <c r="T11"/>
  <c r="T10"/>
  <c r="T9"/>
  <c r="T8"/>
  <c r="T7"/>
  <c r="T6"/>
  <c r="T5"/>
  <c r="Q22"/>
  <c r="S22" s="1"/>
  <c r="Q21"/>
  <c r="S21" s="1"/>
  <c r="Q20"/>
  <c r="Q19"/>
  <c r="S19" s="1"/>
  <c r="Q18"/>
  <c r="S18" s="1"/>
  <c r="Q17"/>
  <c r="S17" s="1"/>
  <c r="Q16"/>
  <c r="Q15"/>
  <c r="S15" s="1"/>
  <c r="Q14"/>
  <c r="S14" s="1"/>
  <c r="Q13"/>
  <c r="S13" s="1"/>
  <c r="Q12"/>
  <c r="Q11"/>
  <c r="S11" s="1"/>
  <c r="Q10"/>
  <c r="S10" s="1"/>
  <c r="Q9"/>
  <c r="S9" s="1"/>
  <c r="Q8"/>
  <c r="Q7"/>
  <c r="S7" s="1"/>
  <c r="Q6"/>
  <c r="S6" s="1"/>
  <c r="Q5"/>
  <c r="S5" s="1"/>
  <c r="N22"/>
  <c r="N21"/>
  <c r="N20"/>
  <c r="N19"/>
  <c r="N18"/>
  <c r="N17"/>
  <c r="N16"/>
  <c r="N15"/>
  <c r="N14"/>
  <c r="N13"/>
  <c r="N12"/>
  <c r="N11"/>
  <c r="N10"/>
  <c r="N9"/>
  <c r="N8"/>
  <c r="N7"/>
  <c r="N6"/>
  <c r="N5"/>
  <c r="K5"/>
  <c r="K22"/>
  <c r="K21"/>
  <c r="K20"/>
  <c r="K19"/>
  <c r="K18"/>
  <c r="K17"/>
  <c r="K16"/>
  <c r="K15"/>
  <c r="K14"/>
  <c r="K13"/>
  <c r="K12"/>
  <c r="K11"/>
  <c r="K10"/>
  <c r="K9"/>
  <c r="K8"/>
  <c r="K7"/>
  <c r="K6"/>
  <c r="E5"/>
  <c r="G5" s="1"/>
  <c r="AC5" l="1"/>
  <c r="AC6"/>
  <c r="AC19"/>
  <c r="J27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G13" s="1"/>
  <c r="E12"/>
  <c r="G12" s="1"/>
  <c r="E11"/>
  <c r="G11" s="1"/>
  <c r="E10"/>
  <c r="G10" s="1"/>
  <c r="E9"/>
  <c r="G9" s="1"/>
  <c r="E8"/>
  <c r="G8" s="1"/>
  <c r="E7"/>
  <c r="G7" s="1"/>
  <c r="E6"/>
  <c r="G6" s="1"/>
  <c r="B22"/>
  <c r="B21"/>
  <c r="B20"/>
  <c r="D20" s="1"/>
  <c r="B19"/>
  <c r="B18"/>
  <c r="B17"/>
  <c r="B16"/>
  <c r="B15"/>
  <c r="B14"/>
  <c r="B13"/>
  <c r="B12"/>
  <c r="B11"/>
  <c r="B10"/>
  <c r="B9"/>
  <c r="B8"/>
  <c r="B7"/>
  <c r="B6"/>
  <c r="B5"/>
  <c r="D22" l="1"/>
  <c r="D21"/>
  <c r="D19"/>
  <c r="D18"/>
  <c r="D8"/>
  <c r="D6"/>
  <c r="D5"/>
  <c r="D17"/>
  <c r="D16"/>
  <c r="D15"/>
  <c r="D14"/>
  <c r="D13"/>
  <c r="D12"/>
  <c r="D11"/>
  <c r="D10"/>
  <c r="D9"/>
  <c r="D7"/>
  <c r="S27" l="1"/>
  <c r="V27"/>
  <c r="Y27"/>
  <c r="AB27"/>
  <c r="G27" l="1"/>
  <c r="D27" l="1"/>
  <c r="AC27" s="1"/>
</calcChain>
</file>

<file path=xl/sharedStrings.xml><?xml version="1.0" encoding="utf-8"?>
<sst xmlns="http://schemas.openxmlformats.org/spreadsheetml/2006/main" count="105" uniqueCount="50">
  <si>
    <t>Gamme Produit</t>
  </si>
  <si>
    <t>T lactée</t>
  </si>
  <si>
    <t>T Equateur</t>
  </si>
  <si>
    <t>T Pérou</t>
  </si>
  <si>
    <t>T Mexique</t>
  </si>
  <si>
    <t>Truffe</t>
  </si>
  <si>
    <t>PAT 220g</t>
  </si>
  <si>
    <t>PAT 110g</t>
  </si>
  <si>
    <t>Cvanille 220g</t>
  </si>
  <si>
    <t>Cvanille 110g</t>
  </si>
  <si>
    <t>MCN 220g</t>
  </si>
  <si>
    <t>MCN 110g</t>
  </si>
  <si>
    <t>Cmiel 220g</t>
  </si>
  <si>
    <t>Cmiel 110g</t>
  </si>
  <si>
    <t>CPE 220g</t>
  </si>
  <si>
    <t>CPE 110g</t>
  </si>
  <si>
    <t>Mendiant Lait</t>
  </si>
  <si>
    <t>Mendiant Noir</t>
  </si>
  <si>
    <t>T St Domingue</t>
  </si>
  <si>
    <t>Tarif</t>
  </si>
  <si>
    <t>Nom-Prénom</t>
  </si>
  <si>
    <t>Date</t>
  </si>
  <si>
    <t>Total</t>
  </si>
  <si>
    <t>Désignation</t>
  </si>
  <si>
    <t>QT</t>
  </si>
  <si>
    <t>ss Total</t>
  </si>
  <si>
    <t>Règlement le et par</t>
  </si>
  <si>
    <t>Le Bonheur Chocolat - Gestion Stock - commandes</t>
  </si>
  <si>
    <t>T Lactée</t>
  </si>
  <si>
    <t>Tarif RV</t>
  </si>
  <si>
    <t>Tarif Fanfan</t>
  </si>
  <si>
    <t>Tarif Mamie Mesure</t>
  </si>
  <si>
    <t>total vendu</t>
  </si>
  <si>
    <t>Prix</t>
  </si>
  <si>
    <t>Esp</t>
  </si>
  <si>
    <t>Chq</t>
  </si>
  <si>
    <t>Tarif global</t>
  </si>
  <si>
    <t>MamieMesure</t>
  </si>
  <si>
    <t>Fanfan</t>
  </si>
  <si>
    <t>Chai Rv</t>
  </si>
  <si>
    <t>sapin</t>
  </si>
  <si>
    <t>personne</t>
  </si>
  <si>
    <t>Personne</t>
  </si>
  <si>
    <t>Maison Lesouef</t>
  </si>
  <si>
    <t>Œuf Praliné L</t>
  </si>
  <si>
    <t>Œuf Praliné N</t>
  </si>
  <si>
    <t>Opraliné L</t>
  </si>
  <si>
    <t>O Praliné N</t>
  </si>
  <si>
    <t>Dépôt vente</t>
  </si>
  <si>
    <t>depot vente</t>
  </si>
</sst>
</file>

<file path=xl/styles.xml><?xml version="1.0" encoding="utf-8"?>
<styleSheet xmlns="http://schemas.openxmlformats.org/spreadsheetml/2006/main">
  <numFmts count="4">
    <numFmt numFmtId="164" formatCode="d/m/yy;@"/>
    <numFmt numFmtId="165" formatCode="#,##0.00\ &quot;€&quot;"/>
    <numFmt numFmtId="166" formatCode="dd/mm/yy;@"/>
    <numFmt numFmtId="167" formatCode="d/m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1"/>
      <name val="AR BERKLEY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double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double">
        <color auto="1"/>
      </right>
      <top style="medium">
        <color auto="1"/>
      </top>
      <bottom style="medium">
        <color indexed="64"/>
      </bottom>
      <diagonal/>
    </border>
    <border>
      <left style="double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2" xfId="0" applyBorder="1"/>
    <xf numFmtId="165" fontId="0" fillId="0" borderId="2" xfId="0" applyNumberFormat="1" applyBorder="1"/>
    <xf numFmtId="165" fontId="1" fillId="0" borderId="2" xfId="0" applyNumberFormat="1" applyFont="1" applyBorder="1"/>
    <xf numFmtId="0" fontId="1" fillId="0" borderId="2" xfId="0" applyFont="1" applyBorder="1"/>
    <xf numFmtId="0" fontId="1" fillId="2" borderId="2" xfId="0" applyFont="1" applyFill="1" applyBorder="1"/>
    <xf numFmtId="0" fontId="0" fillId="0" borderId="2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7" fontId="0" fillId="0" borderId="2" xfId="0" applyNumberFormat="1" applyBorder="1" applyAlignment="1"/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0" fillId="0" borderId="5" xfId="0" applyBorder="1"/>
    <xf numFmtId="165" fontId="0" fillId="0" borderId="5" xfId="0" applyNumberFormat="1" applyBorder="1"/>
    <xf numFmtId="0" fontId="0" fillId="0" borderId="5" xfId="0" applyBorder="1" applyAlignment="1">
      <alignment horizontal="center" vertical="center"/>
    </xf>
    <xf numFmtId="0" fontId="0" fillId="2" borderId="6" xfId="0" applyFill="1" applyBorder="1"/>
    <xf numFmtId="165" fontId="2" fillId="0" borderId="3" xfId="0" applyNumberFormat="1" applyFont="1" applyBorder="1"/>
    <xf numFmtId="0" fontId="0" fillId="2" borderId="3" xfId="0" applyFill="1" applyBorder="1"/>
    <xf numFmtId="0" fontId="1" fillId="2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1" fontId="0" fillId="3" borderId="4" xfId="0" applyNumberFormat="1" applyFill="1" applyBorder="1" applyAlignment="1">
      <alignment horizontal="center" vertical="center"/>
    </xf>
    <xf numFmtId="0" fontId="0" fillId="2" borderId="2" xfId="0" applyFill="1" applyBorder="1"/>
    <xf numFmtId="0" fontId="0" fillId="0" borderId="10" xfId="0" applyBorder="1" applyAlignment="1">
      <alignment horizontal="center"/>
    </xf>
    <xf numFmtId="0" fontId="1" fillId="2" borderId="10" xfId="0" applyFont="1" applyFill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/>
    </xf>
    <xf numFmtId="0" fontId="0" fillId="0" borderId="15" xfId="0" applyFill="1" applyBorder="1"/>
    <xf numFmtId="165" fontId="0" fillId="0" borderId="15" xfId="0" applyNumberFormat="1" applyFill="1" applyBorder="1"/>
    <xf numFmtId="16" fontId="0" fillId="0" borderId="10" xfId="0" applyNumberFormat="1" applyBorder="1" applyAlignment="1">
      <alignment horizontal="center"/>
    </xf>
    <xf numFmtId="0" fontId="0" fillId="2" borderId="15" xfId="0" applyFill="1" applyBorder="1"/>
    <xf numFmtId="165" fontId="0" fillId="0" borderId="16" xfId="0" applyNumberFormat="1" applyFill="1" applyBorder="1"/>
    <xf numFmtId="0" fontId="0" fillId="2" borderId="0" xfId="0" applyFill="1" applyBorder="1" applyAlignment="1">
      <alignment horizontal="center"/>
    </xf>
    <xf numFmtId="165" fontId="0" fillId="0" borderId="15" xfId="0" applyNumberFormat="1" applyBorder="1"/>
    <xf numFmtId="165" fontId="0" fillId="0" borderId="16" xfId="0" applyNumberFormat="1" applyBorder="1"/>
    <xf numFmtId="165" fontId="0" fillId="0" borderId="0" xfId="0" applyNumberFormat="1" applyFill="1" applyBorder="1"/>
    <xf numFmtId="165" fontId="0" fillId="0" borderId="17" xfId="0" applyNumberFormat="1" applyBorder="1" applyAlignment="1">
      <alignment horizontal="center" vertical="center"/>
    </xf>
    <xf numFmtId="165" fontId="1" fillId="0" borderId="3" xfId="0" applyNumberFormat="1" applyFont="1" applyBorder="1"/>
    <xf numFmtId="1" fontId="0" fillId="3" borderId="9" xfId="0" applyNumberFormat="1" applyFill="1" applyBorder="1" applyAlignment="1">
      <alignment horizontal="center" vertical="center"/>
    </xf>
    <xf numFmtId="0" fontId="0" fillId="3" borderId="0" xfId="0" applyFill="1"/>
    <xf numFmtId="0" fontId="0" fillId="2" borderId="3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165" fontId="2" fillId="0" borderId="5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6" fontId="0" fillId="0" borderId="3" xfId="0" applyNumberFormat="1" applyFill="1" applyBorder="1" applyAlignment="1">
      <alignment horizontal="center"/>
    </xf>
    <xf numFmtId="166" fontId="0" fillId="0" borderId="4" xfId="0" applyNumberFormat="1" applyFill="1" applyBorder="1" applyAlignment="1">
      <alignment horizontal="center"/>
    </xf>
    <xf numFmtId="165" fontId="2" fillId="2" borderId="3" xfId="0" applyNumberFormat="1" applyFont="1" applyFill="1" applyBorder="1" applyAlignment="1">
      <alignment horizontal="center"/>
    </xf>
    <xf numFmtId="165" fontId="2" fillId="2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'Commande spé'!$A$3</c:f>
              <c:strCache>
                <c:ptCount val="1"/>
                <c:pt idx="0">
                  <c:v>Nom-Prénom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spé'!$B$3:$AC$3</c:f>
              <c:numCache>
                <c:formatCode>General</c:formatCode>
                <c:ptCount val="28"/>
                <c:pt idx="1">
                  <c:v>0</c:v>
                </c:pt>
                <c:pt idx="3">
                  <c:v>0</c:v>
                </c:pt>
                <c:pt idx="6">
                  <c:v>0</c:v>
                </c:pt>
                <c:pt idx="9">
                  <c:v>0</c:v>
                </c:pt>
                <c:pt idx="12">
                  <c:v>0</c:v>
                </c:pt>
                <c:pt idx="15">
                  <c:v>0</c:v>
                </c:pt>
                <c:pt idx="18">
                  <c:v>0</c:v>
                </c:pt>
                <c:pt idx="21">
                  <c:v>0</c:v>
                </c:pt>
                <c:pt idx="24">
                  <c:v>0</c:v>
                </c:pt>
              </c:numCache>
            </c:numRef>
          </c:val>
        </c:ser>
        <c:ser>
          <c:idx val="1"/>
          <c:order val="1"/>
          <c:tx>
            <c:strRef>
              <c:f>'Commande spé'!$A$4</c:f>
              <c:strCache>
                <c:ptCount val="1"/>
                <c:pt idx="0">
                  <c:v>Désignation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spé'!$B$4:$AC$4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2"/>
          <c:order val="2"/>
          <c:tx>
            <c:strRef>
              <c:f>'Commande spé'!$A$5</c:f>
              <c:strCache>
                <c:ptCount val="1"/>
                <c:pt idx="0">
                  <c:v>PAT 220g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spé'!$B$5:$AC$5</c:f>
              <c:numCache>
                <c:formatCode>General</c:formatCode>
                <c:ptCount val="28"/>
                <c:pt idx="0" formatCode="#,##0.00\ &quot;€&quot;">
                  <c:v>5.7</c:v>
                </c:pt>
                <c:pt idx="1">
                  <c:v>0</c:v>
                </c:pt>
                <c:pt idx="2" formatCode="#,##0.00\ &quot;€&quot;">
                  <c:v>0</c:v>
                </c:pt>
                <c:pt idx="3" formatCode="#,##0.00\ &quot;€&quot;">
                  <c:v>5.2</c:v>
                </c:pt>
                <c:pt idx="4">
                  <c:v>6</c:v>
                </c:pt>
                <c:pt idx="5" formatCode="#,##0.00\ &quot;€&quot;">
                  <c:v>31.200000000000003</c:v>
                </c:pt>
                <c:pt idx="6" formatCode="#,##0.00\ &quot;€&quot;">
                  <c:v>5.2</c:v>
                </c:pt>
                <c:pt idx="7">
                  <c:v>5</c:v>
                </c:pt>
                <c:pt idx="8" formatCode="#,##0.00\ &quot;€&quot;">
                  <c:v>26</c:v>
                </c:pt>
                <c:pt idx="9" formatCode="#,##0.00\ &quot;€&quot;">
                  <c:v>5.2</c:v>
                </c:pt>
                <c:pt idx="10">
                  <c:v>12</c:v>
                </c:pt>
                <c:pt idx="11" formatCode="#,##0.00\ &quot;€&quot;">
                  <c:v>62.400000000000006</c:v>
                </c:pt>
                <c:pt idx="12" formatCode="#,##0.00\ &quot;€&quot;">
                  <c:v>5.2</c:v>
                </c:pt>
                <c:pt idx="13">
                  <c:v>6</c:v>
                </c:pt>
                <c:pt idx="14" formatCode="#,##0.00\ &quot;€&quot;">
                  <c:v>31.200000000000003</c:v>
                </c:pt>
                <c:pt idx="15" formatCode="#,##0.00\ &quot;€&quot;">
                  <c:v>5.7</c:v>
                </c:pt>
                <c:pt idx="16">
                  <c:v>0</c:v>
                </c:pt>
                <c:pt idx="17" formatCode="#,##0.00\ &quot;€&quot;">
                  <c:v>0</c:v>
                </c:pt>
                <c:pt idx="18" formatCode="#,##0.00\ &quot;€&quot;">
                  <c:v>0</c:v>
                </c:pt>
                <c:pt idx="19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2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5">
                  <c:v>0</c:v>
                </c:pt>
                <c:pt idx="26" formatCode="#,##0.00\ &quot;€&quot;">
                  <c:v>0</c:v>
                </c:pt>
                <c:pt idx="27" formatCode="0">
                  <c:v>120.70000000000002</c:v>
                </c:pt>
              </c:numCache>
            </c:numRef>
          </c:val>
        </c:ser>
        <c:ser>
          <c:idx val="3"/>
          <c:order val="3"/>
          <c:tx>
            <c:strRef>
              <c:f>'Commande spé'!$A$6</c:f>
              <c:strCache>
                <c:ptCount val="1"/>
                <c:pt idx="0">
                  <c:v>PAT 110g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spé'!$B$6:$AC$6</c:f>
              <c:numCache>
                <c:formatCode>General</c:formatCode>
                <c:ptCount val="28"/>
                <c:pt idx="0" formatCode="#,##0.00\ &quot;€&quot;">
                  <c:v>3.5</c:v>
                </c:pt>
                <c:pt idx="1">
                  <c:v>0</c:v>
                </c:pt>
                <c:pt idx="2" formatCode="#,##0.00\ &quot;€&quot;">
                  <c:v>0</c:v>
                </c:pt>
                <c:pt idx="3" formatCode="#,##0.00\ &quot;€&quot;">
                  <c:v>3.5</c:v>
                </c:pt>
                <c:pt idx="4">
                  <c:v>5</c:v>
                </c:pt>
                <c:pt idx="5" formatCode="#,##0.00\ &quot;€&quot;">
                  <c:v>17.5</c:v>
                </c:pt>
                <c:pt idx="6" formatCode="#,##0.00\ &quot;€&quot;">
                  <c:v>3.5</c:v>
                </c:pt>
                <c:pt idx="7">
                  <c:v>5</c:v>
                </c:pt>
                <c:pt idx="8" formatCode="#,##0.00\ &quot;€&quot;">
                  <c:v>17.5</c:v>
                </c:pt>
                <c:pt idx="9" formatCode="#,##0.00\ &quot;€&quot;">
                  <c:v>3.5</c:v>
                </c:pt>
                <c:pt idx="11" formatCode="#,##0.00\ &quot;€&quot;">
                  <c:v>0</c:v>
                </c:pt>
                <c:pt idx="12" formatCode="#,##0.00\ &quot;€&quot;">
                  <c:v>3.5</c:v>
                </c:pt>
                <c:pt idx="13">
                  <c:v>10</c:v>
                </c:pt>
                <c:pt idx="14" formatCode="#,##0.00\ &quot;€&quot;">
                  <c:v>35</c:v>
                </c:pt>
                <c:pt idx="15" formatCode="#,##0.00\ &quot;€&quot;">
                  <c:v>3.5</c:v>
                </c:pt>
                <c:pt idx="16">
                  <c:v>0</c:v>
                </c:pt>
                <c:pt idx="17" formatCode="#,##0.00\ &quot;€&quot;">
                  <c:v>0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43</c:v>
                </c:pt>
              </c:numCache>
            </c:numRef>
          </c:val>
        </c:ser>
        <c:ser>
          <c:idx val="4"/>
          <c:order val="4"/>
          <c:tx>
            <c:strRef>
              <c:f>'Commande spé'!$A$7</c:f>
              <c:strCache>
                <c:ptCount val="1"/>
                <c:pt idx="0">
                  <c:v>Cvanille 220g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spé'!$B$7:$AC$7</c:f>
              <c:numCache>
                <c:formatCode>General</c:formatCode>
                <c:ptCount val="28"/>
                <c:pt idx="0" formatCode="#,##0.00\ &quot;€&quot;">
                  <c:v>0</c:v>
                </c:pt>
                <c:pt idx="1">
                  <c:v>0</c:v>
                </c:pt>
                <c:pt idx="2" formatCode="#,##0.00\ &quot;€&quot;">
                  <c:v>0</c:v>
                </c:pt>
                <c:pt idx="3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0</c:v>
                </c:pt>
                <c:pt idx="7">
                  <c:v>0</c:v>
                </c:pt>
                <c:pt idx="8" formatCode="#,##0.00\ &quot;€&quot;">
                  <c:v>0</c:v>
                </c:pt>
                <c:pt idx="9" formatCode="#,##0.00\ &quot;€&quot;">
                  <c:v>0</c:v>
                </c:pt>
                <c:pt idx="11" formatCode="#,##0.00\ &quot;€&quot;">
                  <c:v>0</c:v>
                </c:pt>
                <c:pt idx="12" formatCode="#,##0.00\ &quot;€&quot;">
                  <c:v>0</c:v>
                </c:pt>
                <c:pt idx="14" formatCode="#,##0.00\ &quot;€&quot;">
                  <c:v>0</c:v>
                </c:pt>
                <c:pt idx="15" formatCode="#,##0.00\ &quot;€&quot;">
                  <c:v>0</c:v>
                </c:pt>
                <c:pt idx="17" formatCode="#,##0.00\ &quot;€&quot;">
                  <c:v>0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'Commande spé'!$A$8</c:f>
              <c:strCache>
                <c:ptCount val="1"/>
                <c:pt idx="0">
                  <c:v>Cvanille 110g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spé'!$B$8:$AC$8</c:f>
              <c:numCache>
                <c:formatCode>General</c:formatCode>
                <c:ptCount val="28"/>
                <c:pt idx="0" formatCode="#,##0.00\ &quot;€&quot;">
                  <c:v>2.6</c:v>
                </c:pt>
                <c:pt idx="1">
                  <c:v>0</c:v>
                </c:pt>
                <c:pt idx="2" formatCode="#,##0.00\ &quot;€&quot;">
                  <c:v>0</c:v>
                </c:pt>
                <c:pt idx="3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0</c:v>
                </c:pt>
                <c:pt idx="7">
                  <c:v>0</c:v>
                </c:pt>
                <c:pt idx="8" formatCode="#,##0.00\ &quot;€&quot;">
                  <c:v>0</c:v>
                </c:pt>
                <c:pt idx="9" formatCode="#,##0.00\ &quot;€&quot;">
                  <c:v>0</c:v>
                </c:pt>
                <c:pt idx="11" formatCode="#,##0.00\ &quot;€&quot;">
                  <c:v>0</c:v>
                </c:pt>
                <c:pt idx="12" formatCode="#,##0.00\ &quot;€&quot;">
                  <c:v>0</c:v>
                </c:pt>
                <c:pt idx="14" formatCode="#,##0.00\ &quot;€&quot;">
                  <c:v>0</c:v>
                </c:pt>
                <c:pt idx="15" formatCode="#,##0.00\ &quot;€&quot;">
                  <c:v>2.6</c:v>
                </c:pt>
                <c:pt idx="16">
                  <c:v>0</c:v>
                </c:pt>
                <c:pt idx="17" formatCode="#,##0.00\ &quot;€&quot;">
                  <c:v>0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'Commande spé'!$A$9</c:f>
              <c:strCache>
                <c:ptCount val="1"/>
                <c:pt idx="0">
                  <c:v>MCN 220g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spé'!$B$9:$AC$9</c:f>
              <c:numCache>
                <c:formatCode>General</c:formatCode>
                <c:ptCount val="28"/>
                <c:pt idx="0" formatCode="#,##0.00\ &quot;€&quot;">
                  <c:v>0</c:v>
                </c:pt>
                <c:pt idx="1">
                  <c:v>0</c:v>
                </c:pt>
                <c:pt idx="2" formatCode="#,##0.00\ &quot;€&quot;">
                  <c:v>0</c:v>
                </c:pt>
                <c:pt idx="3" formatCode="#,##0.00\ &quot;€&quot;">
                  <c:v>5.3</c:v>
                </c:pt>
                <c:pt idx="4">
                  <c:v>1</c:v>
                </c:pt>
                <c:pt idx="5" formatCode="#,##0.00\ &quot;€&quot;">
                  <c:v>5.3</c:v>
                </c:pt>
                <c:pt idx="6" formatCode="#,##0.00\ &quot;€&quot;">
                  <c:v>5.3</c:v>
                </c:pt>
                <c:pt idx="7">
                  <c:v>5</c:v>
                </c:pt>
                <c:pt idx="8" formatCode="#,##0.00\ &quot;€&quot;">
                  <c:v>26.5</c:v>
                </c:pt>
                <c:pt idx="9" formatCode="#,##0.00\ &quot;€&quot;">
                  <c:v>5.3</c:v>
                </c:pt>
                <c:pt idx="10">
                  <c:v>0</c:v>
                </c:pt>
                <c:pt idx="11" formatCode="#,##0.00\ &quot;€&quot;">
                  <c:v>0</c:v>
                </c:pt>
                <c:pt idx="12" formatCode="#,##0.00\ &quot;€&quot;">
                  <c:v>5.3</c:v>
                </c:pt>
                <c:pt idx="14" formatCode="#,##0.00\ &quot;€&quot;">
                  <c:v>0</c:v>
                </c:pt>
                <c:pt idx="15" formatCode="#,##0.00\ &quot;€&quot;">
                  <c:v>0</c:v>
                </c:pt>
                <c:pt idx="17" formatCode="#,##0.00\ &quot;€&quot;">
                  <c:v>0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15.6</c:v>
                </c:pt>
              </c:numCache>
            </c:numRef>
          </c:val>
        </c:ser>
        <c:ser>
          <c:idx val="7"/>
          <c:order val="7"/>
          <c:tx>
            <c:strRef>
              <c:f>'Commande spé'!$A$10</c:f>
              <c:strCache>
                <c:ptCount val="1"/>
                <c:pt idx="0">
                  <c:v>MCN 110g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spé'!$B$10:$AC$10</c:f>
              <c:numCache>
                <c:formatCode>General</c:formatCode>
                <c:ptCount val="28"/>
                <c:pt idx="0" formatCode="#,##0.00\ &quot;€&quot;">
                  <c:v>0</c:v>
                </c:pt>
                <c:pt idx="1">
                  <c:v>0</c:v>
                </c:pt>
                <c:pt idx="2" formatCode="#,##0.00\ &quot;€&quot;">
                  <c:v>0</c:v>
                </c:pt>
                <c:pt idx="3" formatCode="#,##0.00\ &quot;€&quot;">
                  <c:v>3.5</c:v>
                </c:pt>
                <c:pt idx="4">
                  <c:v>6</c:v>
                </c:pt>
                <c:pt idx="5" formatCode="#,##0.00\ &quot;€&quot;">
                  <c:v>21</c:v>
                </c:pt>
                <c:pt idx="6" formatCode="#,##0.00\ &quot;€&quot;">
                  <c:v>3.5</c:v>
                </c:pt>
                <c:pt idx="7">
                  <c:v>5</c:v>
                </c:pt>
                <c:pt idx="8" formatCode="#,##0.00\ &quot;€&quot;">
                  <c:v>17.5</c:v>
                </c:pt>
                <c:pt idx="9" formatCode="#,##0.00\ &quot;€&quot;">
                  <c:v>3.5</c:v>
                </c:pt>
                <c:pt idx="10">
                  <c:v>0</c:v>
                </c:pt>
                <c:pt idx="11" formatCode="#,##0.00\ &quot;€&quot;">
                  <c:v>0</c:v>
                </c:pt>
                <c:pt idx="12" formatCode="#,##0.00\ &quot;€&quot;">
                  <c:v>3.5</c:v>
                </c:pt>
                <c:pt idx="14" formatCode="#,##0.00\ &quot;€&quot;">
                  <c:v>0</c:v>
                </c:pt>
                <c:pt idx="15" formatCode="#,##0.00\ &quot;€&quot;">
                  <c:v>0</c:v>
                </c:pt>
                <c:pt idx="17" formatCode="#,##0.00\ &quot;€&quot;">
                  <c:v>0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29.5</c:v>
                </c:pt>
              </c:numCache>
            </c:numRef>
          </c:val>
        </c:ser>
        <c:ser>
          <c:idx val="8"/>
          <c:order val="8"/>
          <c:tx>
            <c:strRef>
              <c:f>'Commande spé'!$A$11</c:f>
              <c:strCache>
                <c:ptCount val="1"/>
                <c:pt idx="0">
                  <c:v>Cmiel 220g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spé'!$B$11:$AC$11</c:f>
              <c:numCache>
                <c:formatCode>General</c:formatCode>
                <c:ptCount val="28"/>
                <c:pt idx="0" formatCode="#,##0.00\ &quot;€&quot;">
                  <c:v>0</c:v>
                </c:pt>
                <c:pt idx="1">
                  <c:v>0</c:v>
                </c:pt>
                <c:pt idx="2" formatCode="#,##0.00\ &quot;€&quot;">
                  <c:v>0</c:v>
                </c:pt>
                <c:pt idx="3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0</c:v>
                </c:pt>
                <c:pt idx="7">
                  <c:v>0</c:v>
                </c:pt>
                <c:pt idx="8" formatCode="#,##0.00\ &quot;€&quot;">
                  <c:v>0</c:v>
                </c:pt>
                <c:pt idx="9" formatCode="#,##0.00\ &quot;€&quot;">
                  <c:v>0</c:v>
                </c:pt>
                <c:pt idx="10">
                  <c:v>0</c:v>
                </c:pt>
                <c:pt idx="11" formatCode="#,##0.00\ &quot;€&quot;">
                  <c:v>0</c:v>
                </c:pt>
                <c:pt idx="12" formatCode="#,##0.00\ &quot;€&quot;">
                  <c:v>0</c:v>
                </c:pt>
                <c:pt idx="14" formatCode="#,##0.00\ &quot;€&quot;">
                  <c:v>0</c:v>
                </c:pt>
                <c:pt idx="15" formatCode="#,##0.00\ &quot;€&quot;">
                  <c:v>0</c:v>
                </c:pt>
                <c:pt idx="17" formatCode="#,##0.00\ &quot;€&quot;">
                  <c:v>0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0</c:v>
                </c:pt>
              </c:numCache>
            </c:numRef>
          </c:val>
        </c:ser>
        <c:ser>
          <c:idx val="9"/>
          <c:order val="9"/>
          <c:tx>
            <c:strRef>
              <c:f>'Commande spé'!$A$12</c:f>
              <c:strCache>
                <c:ptCount val="1"/>
                <c:pt idx="0">
                  <c:v>Cmiel 110g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spé'!$B$12:$AC$12</c:f>
              <c:numCache>
                <c:formatCode>General</c:formatCode>
                <c:ptCount val="28"/>
                <c:pt idx="0" formatCode="#,##0.00\ &quot;€&quot;">
                  <c:v>0</c:v>
                </c:pt>
                <c:pt idx="1">
                  <c:v>0</c:v>
                </c:pt>
                <c:pt idx="2" formatCode="#,##0.00\ &quot;€&quot;">
                  <c:v>0</c:v>
                </c:pt>
                <c:pt idx="3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0</c:v>
                </c:pt>
                <c:pt idx="7">
                  <c:v>0</c:v>
                </c:pt>
                <c:pt idx="8" formatCode="#,##0.00\ &quot;€&quot;">
                  <c:v>0</c:v>
                </c:pt>
                <c:pt idx="9" formatCode="#,##0.00\ &quot;€&quot;">
                  <c:v>0</c:v>
                </c:pt>
                <c:pt idx="11" formatCode="#,##0.00\ &quot;€&quot;">
                  <c:v>0</c:v>
                </c:pt>
                <c:pt idx="12" formatCode="#,##0.00\ &quot;€&quot;">
                  <c:v>0</c:v>
                </c:pt>
                <c:pt idx="14" formatCode="#,##0.00\ &quot;€&quot;">
                  <c:v>0</c:v>
                </c:pt>
                <c:pt idx="15" formatCode="#,##0.00\ &quot;€&quot;">
                  <c:v>0</c:v>
                </c:pt>
                <c:pt idx="17" formatCode="#,##0.00\ &quot;€&quot;">
                  <c:v>0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'Commande spé'!$A$13</c:f>
              <c:strCache>
                <c:ptCount val="1"/>
                <c:pt idx="0">
                  <c:v>CPE 220g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spé'!$B$13:$AC$13</c:f>
              <c:numCache>
                <c:formatCode>General</c:formatCode>
                <c:ptCount val="28"/>
                <c:pt idx="0" formatCode="#,##0.00\ &quot;€&quot;">
                  <c:v>0</c:v>
                </c:pt>
                <c:pt idx="1">
                  <c:v>0</c:v>
                </c:pt>
                <c:pt idx="2" formatCode="#,##0.00\ &quot;€&quot;">
                  <c:v>0</c:v>
                </c:pt>
                <c:pt idx="3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0</c:v>
                </c:pt>
                <c:pt idx="7">
                  <c:v>0</c:v>
                </c:pt>
                <c:pt idx="8" formatCode="#,##0.00\ &quot;€&quot;">
                  <c:v>0</c:v>
                </c:pt>
                <c:pt idx="9" formatCode="#,##0.00\ &quot;€&quot;">
                  <c:v>0</c:v>
                </c:pt>
                <c:pt idx="11" formatCode="#,##0.00\ &quot;€&quot;">
                  <c:v>0</c:v>
                </c:pt>
                <c:pt idx="12" formatCode="#,##0.00\ &quot;€&quot;">
                  <c:v>0</c:v>
                </c:pt>
                <c:pt idx="14" formatCode="#,##0.00\ &quot;€&quot;">
                  <c:v>0</c:v>
                </c:pt>
                <c:pt idx="15" formatCode="#,##0.00\ &quot;€&quot;">
                  <c:v>0</c:v>
                </c:pt>
                <c:pt idx="17" formatCode="#,##0.00\ &quot;€&quot;">
                  <c:v>0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0</c:v>
                </c:pt>
              </c:numCache>
            </c:numRef>
          </c:val>
        </c:ser>
        <c:ser>
          <c:idx val="11"/>
          <c:order val="11"/>
          <c:tx>
            <c:strRef>
              <c:f>'Commande spé'!$A$14</c:f>
              <c:strCache>
                <c:ptCount val="1"/>
                <c:pt idx="0">
                  <c:v>CPE 110g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spé'!$B$14:$AC$14</c:f>
              <c:numCache>
                <c:formatCode>General</c:formatCode>
                <c:ptCount val="28"/>
                <c:pt idx="0" formatCode="#,##0.00\ &quot;€&quot;">
                  <c:v>0</c:v>
                </c:pt>
                <c:pt idx="1">
                  <c:v>0</c:v>
                </c:pt>
                <c:pt idx="2" formatCode="#,##0.00\ &quot;€&quot;">
                  <c:v>0</c:v>
                </c:pt>
                <c:pt idx="3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0</c:v>
                </c:pt>
                <c:pt idx="7">
                  <c:v>0</c:v>
                </c:pt>
                <c:pt idx="8" formatCode="#,##0.00\ &quot;€&quot;">
                  <c:v>0</c:v>
                </c:pt>
                <c:pt idx="9" formatCode="#,##0.00\ &quot;€&quot;">
                  <c:v>0</c:v>
                </c:pt>
                <c:pt idx="11" formatCode="#,##0.00\ &quot;€&quot;">
                  <c:v>0</c:v>
                </c:pt>
                <c:pt idx="12" formatCode="#,##0.00\ &quot;€&quot;">
                  <c:v>0</c:v>
                </c:pt>
                <c:pt idx="14" formatCode="#,##0.00\ &quot;€&quot;">
                  <c:v>0</c:v>
                </c:pt>
                <c:pt idx="15" formatCode="#,##0.00\ &quot;€&quot;">
                  <c:v>0</c:v>
                </c:pt>
                <c:pt idx="17" formatCode="#,##0.00\ &quot;€&quot;">
                  <c:v>0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0</c:v>
                </c:pt>
              </c:numCache>
            </c:numRef>
          </c:val>
        </c:ser>
        <c:ser>
          <c:idx val="12"/>
          <c:order val="12"/>
          <c:tx>
            <c:strRef>
              <c:f>'Commande spé'!$A$15</c:f>
              <c:strCache>
                <c:ptCount val="1"/>
                <c:pt idx="0">
                  <c:v>Truffe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spé'!$B$15:$AC$15</c:f>
              <c:numCache>
                <c:formatCode>General</c:formatCode>
                <c:ptCount val="28"/>
                <c:pt idx="0" formatCode="#,##0.00\ &quot;€&quot;">
                  <c:v>0</c:v>
                </c:pt>
                <c:pt idx="1">
                  <c:v>0</c:v>
                </c:pt>
                <c:pt idx="2" formatCode="#,##0.00\ &quot;€&quot;">
                  <c:v>0</c:v>
                </c:pt>
                <c:pt idx="3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0</c:v>
                </c:pt>
                <c:pt idx="7">
                  <c:v>0</c:v>
                </c:pt>
                <c:pt idx="8" formatCode="#,##0.00\ &quot;€&quot;">
                  <c:v>0</c:v>
                </c:pt>
                <c:pt idx="9" formatCode="#,##0.00\ &quot;€&quot;">
                  <c:v>0</c:v>
                </c:pt>
                <c:pt idx="11" formatCode="#,##0.00\ &quot;€&quot;">
                  <c:v>0</c:v>
                </c:pt>
                <c:pt idx="12" formatCode="#,##0.00\ &quot;€&quot;">
                  <c:v>0</c:v>
                </c:pt>
                <c:pt idx="14" formatCode="#,##0.00\ &quot;€&quot;">
                  <c:v>0</c:v>
                </c:pt>
                <c:pt idx="15" formatCode="#,##0.00\ &quot;€&quot;">
                  <c:v>0</c:v>
                </c:pt>
                <c:pt idx="17" formatCode="#,##0.00\ &quot;€&quot;">
                  <c:v>0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0</c:v>
                </c:pt>
              </c:numCache>
            </c:numRef>
          </c:val>
        </c:ser>
        <c:ser>
          <c:idx val="13"/>
          <c:order val="13"/>
          <c:tx>
            <c:strRef>
              <c:f>'Commande spé'!$A$16</c:f>
              <c:strCache>
                <c:ptCount val="1"/>
                <c:pt idx="0">
                  <c:v>Mendiant Lait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spé'!$B$16:$AC$16</c:f>
              <c:numCache>
                <c:formatCode>General</c:formatCode>
                <c:ptCount val="28"/>
                <c:pt idx="0" formatCode="#,##0.00\ &quot;€&quot;">
                  <c:v>0</c:v>
                </c:pt>
                <c:pt idx="1">
                  <c:v>0</c:v>
                </c:pt>
                <c:pt idx="2" formatCode="#,##0.00\ &quot;€&quot;">
                  <c:v>0</c:v>
                </c:pt>
                <c:pt idx="3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3.3</c:v>
                </c:pt>
                <c:pt idx="7">
                  <c:v>5</c:v>
                </c:pt>
                <c:pt idx="8" formatCode="#,##0.00\ &quot;€&quot;">
                  <c:v>16.5</c:v>
                </c:pt>
                <c:pt idx="9" formatCode="#,##0.00\ &quot;€&quot;">
                  <c:v>0</c:v>
                </c:pt>
                <c:pt idx="11" formatCode="#,##0.00\ &quot;€&quot;">
                  <c:v>0</c:v>
                </c:pt>
                <c:pt idx="12" formatCode="#,##0.00\ &quot;€&quot;">
                  <c:v>0</c:v>
                </c:pt>
                <c:pt idx="14" formatCode="#,##0.00\ &quot;€&quot;">
                  <c:v>0</c:v>
                </c:pt>
                <c:pt idx="15" formatCode="#,##0.00\ &quot;€&quot;">
                  <c:v>0</c:v>
                </c:pt>
                <c:pt idx="17" formatCode="#,##0.00\ &quot;€&quot;">
                  <c:v>0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5</c:v>
                </c:pt>
              </c:numCache>
            </c:numRef>
          </c:val>
        </c:ser>
        <c:ser>
          <c:idx val="14"/>
          <c:order val="14"/>
          <c:tx>
            <c:strRef>
              <c:f>'Commande spé'!$A$17</c:f>
              <c:strCache>
                <c:ptCount val="1"/>
                <c:pt idx="0">
                  <c:v>Mendiant Noir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spé'!$B$17:$AC$17</c:f>
              <c:numCache>
                <c:formatCode>General</c:formatCode>
                <c:ptCount val="28"/>
                <c:pt idx="0" formatCode="#,##0.00\ &quot;€&quot;">
                  <c:v>0</c:v>
                </c:pt>
                <c:pt idx="1">
                  <c:v>0</c:v>
                </c:pt>
                <c:pt idx="2" formatCode="#,##0.00\ &quot;€&quot;">
                  <c:v>0</c:v>
                </c:pt>
                <c:pt idx="3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3.3</c:v>
                </c:pt>
                <c:pt idx="7">
                  <c:v>5</c:v>
                </c:pt>
                <c:pt idx="8" formatCode="#,##0.00\ &quot;€&quot;">
                  <c:v>16.5</c:v>
                </c:pt>
                <c:pt idx="9" formatCode="#,##0.00\ &quot;€&quot;">
                  <c:v>0</c:v>
                </c:pt>
                <c:pt idx="11" formatCode="#,##0.00\ &quot;€&quot;">
                  <c:v>0</c:v>
                </c:pt>
                <c:pt idx="12" formatCode="#,##0.00\ &quot;€&quot;">
                  <c:v>0</c:v>
                </c:pt>
                <c:pt idx="14" formatCode="#,##0.00\ &quot;€&quot;">
                  <c:v>0</c:v>
                </c:pt>
                <c:pt idx="15" formatCode="#,##0.00\ &quot;€&quot;">
                  <c:v>0</c:v>
                </c:pt>
                <c:pt idx="17" formatCode="#,##0.00\ &quot;€&quot;">
                  <c:v>0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5</c:v>
                </c:pt>
              </c:numCache>
            </c:numRef>
          </c:val>
        </c:ser>
        <c:ser>
          <c:idx val="15"/>
          <c:order val="15"/>
          <c:tx>
            <c:strRef>
              <c:f>'Commande spé'!$A$18</c:f>
              <c:strCache>
                <c:ptCount val="1"/>
                <c:pt idx="0">
                  <c:v>T Lactée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spé'!$B$18:$AC$18</c:f>
              <c:numCache>
                <c:formatCode>General</c:formatCode>
                <c:ptCount val="28"/>
                <c:pt idx="0" formatCode="#,##0.00\ &quot;€&quot;">
                  <c:v>3.25</c:v>
                </c:pt>
                <c:pt idx="1">
                  <c:v>0</c:v>
                </c:pt>
                <c:pt idx="2" formatCode="#,##0.00\ &quot;€&quot;">
                  <c:v>0</c:v>
                </c:pt>
                <c:pt idx="3" formatCode="#,##0.00\ &quot;€&quot;">
                  <c:v>3.6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3.6</c:v>
                </c:pt>
                <c:pt idx="7">
                  <c:v>5</c:v>
                </c:pt>
                <c:pt idx="8" formatCode="#,##0.00\ &quot;€&quot;">
                  <c:v>18</c:v>
                </c:pt>
                <c:pt idx="9" formatCode="#,##0.00\ &quot;€&quot;">
                  <c:v>3.6</c:v>
                </c:pt>
                <c:pt idx="10">
                  <c:v>0</c:v>
                </c:pt>
                <c:pt idx="11" formatCode="#,##0.00\ &quot;€&quot;">
                  <c:v>0</c:v>
                </c:pt>
                <c:pt idx="12" formatCode="#,##0.00\ &quot;€&quot;">
                  <c:v>3.6</c:v>
                </c:pt>
                <c:pt idx="13">
                  <c:v>12</c:v>
                </c:pt>
                <c:pt idx="14" formatCode="#,##0.00\ &quot;€&quot;">
                  <c:v>43.2</c:v>
                </c:pt>
                <c:pt idx="15" formatCode="#,##0.00\ &quot;€&quot;">
                  <c:v>3.25</c:v>
                </c:pt>
                <c:pt idx="16">
                  <c:v>0</c:v>
                </c:pt>
                <c:pt idx="17" formatCode="#,##0.00\ &quot;€&quot;">
                  <c:v>0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8.6</c:v>
                </c:pt>
              </c:numCache>
            </c:numRef>
          </c:val>
        </c:ser>
        <c:ser>
          <c:idx val="16"/>
          <c:order val="16"/>
          <c:tx>
            <c:strRef>
              <c:f>'Commande spé'!$A$19</c:f>
              <c:strCache>
                <c:ptCount val="1"/>
                <c:pt idx="0">
                  <c:v>T Equateur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spé'!$B$19:$AC$19</c:f>
              <c:numCache>
                <c:formatCode>General</c:formatCode>
                <c:ptCount val="28"/>
                <c:pt idx="0" formatCode="#,##0.00\ &quot;€&quot;">
                  <c:v>3.25</c:v>
                </c:pt>
                <c:pt idx="1">
                  <c:v>10</c:v>
                </c:pt>
                <c:pt idx="2" formatCode="#,##0.00\ &quot;€&quot;">
                  <c:v>32.5</c:v>
                </c:pt>
                <c:pt idx="3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3.6</c:v>
                </c:pt>
                <c:pt idx="7">
                  <c:v>5</c:v>
                </c:pt>
                <c:pt idx="8" formatCode="#,##0.00\ &quot;€&quot;">
                  <c:v>18</c:v>
                </c:pt>
                <c:pt idx="9" formatCode="#,##0.00\ &quot;€&quot;">
                  <c:v>0</c:v>
                </c:pt>
                <c:pt idx="11" formatCode="#,##0.00\ &quot;€&quot;">
                  <c:v>0</c:v>
                </c:pt>
                <c:pt idx="12" formatCode="#,##0.00\ &quot;€&quot;">
                  <c:v>0</c:v>
                </c:pt>
                <c:pt idx="14" formatCode="#,##0.00\ &quot;€&quot;">
                  <c:v>0</c:v>
                </c:pt>
                <c:pt idx="15" formatCode="#,##0.00\ &quot;€&quot;">
                  <c:v>3.25</c:v>
                </c:pt>
                <c:pt idx="16">
                  <c:v>10</c:v>
                </c:pt>
                <c:pt idx="17" formatCode="#,##0.00\ &quot;€&quot;">
                  <c:v>32.5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50.75</c:v>
                </c:pt>
              </c:numCache>
            </c:numRef>
          </c:val>
        </c:ser>
        <c:ser>
          <c:idx val="17"/>
          <c:order val="17"/>
          <c:tx>
            <c:strRef>
              <c:f>'Commande spé'!$A$20</c:f>
              <c:strCache>
                <c:ptCount val="1"/>
                <c:pt idx="0">
                  <c:v>T St Domingue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spé'!$B$20:$AC$20</c:f>
              <c:numCache>
                <c:formatCode>General</c:formatCode>
                <c:ptCount val="28"/>
                <c:pt idx="0" formatCode="#,##0.00\ &quot;€&quot;">
                  <c:v>3.25</c:v>
                </c:pt>
                <c:pt idx="1">
                  <c:v>10</c:v>
                </c:pt>
                <c:pt idx="2" formatCode="#,##0.00\ &quot;€&quot;">
                  <c:v>32.5</c:v>
                </c:pt>
                <c:pt idx="3" formatCode="#,##0.00\ &quot;€&quot;">
                  <c:v>3.6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0</c:v>
                </c:pt>
                <c:pt idx="7">
                  <c:v>0</c:v>
                </c:pt>
                <c:pt idx="8" formatCode="#,##0.00\ &quot;€&quot;">
                  <c:v>0</c:v>
                </c:pt>
                <c:pt idx="9" formatCode="#,##0.00\ &quot;€&quot;">
                  <c:v>3.6</c:v>
                </c:pt>
                <c:pt idx="10">
                  <c:v>12</c:v>
                </c:pt>
                <c:pt idx="11" formatCode="#,##0.00\ &quot;€&quot;">
                  <c:v>43.2</c:v>
                </c:pt>
                <c:pt idx="12" formatCode="#,##0.00\ &quot;€&quot;">
                  <c:v>3.6</c:v>
                </c:pt>
                <c:pt idx="13">
                  <c:v>12</c:v>
                </c:pt>
                <c:pt idx="14" formatCode="#,##0.00\ &quot;€&quot;">
                  <c:v>43.2</c:v>
                </c:pt>
                <c:pt idx="15" formatCode="#,##0.00\ &quot;€&quot;">
                  <c:v>3.25</c:v>
                </c:pt>
                <c:pt idx="16">
                  <c:v>10</c:v>
                </c:pt>
                <c:pt idx="17" formatCode="#,##0.00\ &quot;€&quot;">
                  <c:v>32.5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13.6</c:v>
                </c:pt>
              </c:numCache>
            </c:numRef>
          </c:val>
        </c:ser>
        <c:ser>
          <c:idx val="18"/>
          <c:order val="18"/>
          <c:tx>
            <c:strRef>
              <c:f>'Commande spé'!$A$21</c:f>
              <c:strCache>
                <c:ptCount val="1"/>
                <c:pt idx="0">
                  <c:v>T Mexique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spé'!$B$21:$AC$21</c:f>
              <c:numCache>
                <c:formatCode>General</c:formatCode>
                <c:ptCount val="28"/>
                <c:pt idx="0" formatCode="#,##0.00\ &quot;€&quot;">
                  <c:v>3.25</c:v>
                </c:pt>
                <c:pt idx="1">
                  <c:v>10</c:v>
                </c:pt>
                <c:pt idx="2" formatCode="#,##0.00\ &quot;€&quot;">
                  <c:v>32.5</c:v>
                </c:pt>
                <c:pt idx="3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0</c:v>
                </c:pt>
                <c:pt idx="7">
                  <c:v>0</c:v>
                </c:pt>
                <c:pt idx="8" formatCode="#,##0.00\ &quot;€&quot;">
                  <c:v>0</c:v>
                </c:pt>
                <c:pt idx="9" formatCode="#,##0.00\ &quot;€&quot;">
                  <c:v>0</c:v>
                </c:pt>
                <c:pt idx="11" formatCode="#,##0.00\ &quot;€&quot;">
                  <c:v>0</c:v>
                </c:pt>
                <c:pt idx="12" formatCode="#,##0.00\ &quot;€&quot;">
                  <c:v>0</c:v>
                </c:pt>
                <c:pt idx="14" formatCode="#,##0.00\ &quot;€&quot;">
                  <c:v>0</c:v>
                </c:pt>
                <c:pt idx="15" formatCode="#,##0.00\ &quot;€&quot;">
                  <c:v>3.25</c:v>
                </c:pt>
                <c:pt idx="16">
                  <c:v>10</c:v>
                </c:pt>
                <c:pt idx="17" formatCode="#,##0.00\ &quot;€&quot;">
                  <c:v>32.5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10</c:v>
                </c:pt>
              </c:numCache>
            </c:numRef>
          </c:val>
        </c:ser>
        <c:ser>
          <c:idx val="19"/>
          <c:order val="19"/>
          <c:tx>
            <c:strRef>
              <c:f>'Commande spé'!$A$22</c:f>
              <c:strCache>
                <c:ptCount val="1"/>
                <c:pt idx="0">
                  <c:v>T Pérou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spé'!$B$22:$AC$22</c:f>
              <c:numCache>
                <c:formatCode>General</c:formatCode>
                <c:ptCount val="28"/>
                <c:pt idx="0" formatCode="#,##0.00\ &quot;€&quot;">
                  <c:v>3.25</c:v>
                </c:pt>
                <c:pt idx="1">
                  <c:v>10</c:v>
                </c:pt>
                <c:pt idx="2" formatCode="#,##0.00\ &quot;€&quot;">
                  <c:v>32.5</c:v>
                </c:pt>
                <c:pt idx="3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3.6</c:v>
                </c:pt>
                <c:pt idx="7">
                  <c:v>5</c:v>
                </c:pt>
                <c:pt idx="8" formatCode="#,##0.00\ &quot;€&quot;">
                  <c:v>18</c:v>
                </c:pt>
                <c:pt idx="9" formatCode="#,##0.00\ &quot;€&quot;">
                  <c:v>0</c:v>
                </c:pt>
                <c:pt idx="11" formatCode="#,##0.00\ &quot;€&quot;">
                  <c:v>0</c:v>
                </c:pt>
                <c:pt idx="12" formatCode="#,##0.00\ &quot;€&quot;">
                  <c:v>0</c:v>
                </c:pt>
                <c:pt idx="14" formatCode="#,##0.00\ &quot;€&quot;">
                  <c:v>0</c:v>
                </c:pt>
                <c:pt idx="15" formatCode="#,##0.00\ &quot;€&quot;">
                  <c:v>3.25</c:v>
                </c:pt>
                <c:pt idx="16">
                  <c:v>10</c:v>
                </c:pt>
                <c:pt idx="17" formatCode="#,##0.00\ &quot;€&quot;">
                  <c:v>32.5</c:v>
                </c:pt>
                <c:pt idx="18" formatCode="#,##0.00\ &quot;€&quot;">
                  <c:v>0</c:v>
                </c:pt>
                <c:pt idx="20" formatCode="#,##0.00\ &quot;€&quot;">
                  <c:v>0</c:v>
                </c:pt>
                <c:pt idx="21" formatCode="#,##0.00\ &quot;€&quot;">
                  <c:v>0</c:v>
                </c:pt>
                <c:pt idx="23" formatCode="#,##0.00\ &quot;€&quot;">
                  <c:v>0</c:v>
                </c:pt>
                <c:pt idx="24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15</c:v>
                </c:pt>
              </c:numCache>
            </c:numRef>
          </c:val>
        </c:ser>
        <c:ser>
          <c:idx val="20"/>
          <c:order val="20"/>
          <c:tx>
            <c:strRef>
              <c:f>'Commande spé'!$A$23</c:f>
              <c:strCache>
                <c:ptCount val="1"/>
                <c:pt idx="0">
                  <c:v>sapin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spé'!$B$23:$AC$23</c:f>
              <c:numCache>
                <c:formatCode>General</c:formatCode>
                <c:ptCount val="28"/>
                <c:pt idx="2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0</c:v>
                </c:pt>
                <c:pt idx="7">
                  <c:v>5</c:v>
                </c:pt>
                <c:pt idx="8" formatCode="#,##0.00\ &quot;€&quot;">
                  <c:v>0</c:v>
                </c:pt>
                <c:pt idx="11" formatCode="#,##0.00\ &quot;€&quot;">
                  <c:v>0</c:v>
                </c:pt>
                <c:pt idx="14" formatCode="#,##0.00\ &quot;€&quot;">
                  <c:v>0</c:v>
                </c:pt>
                <c:pt idx="17" formatCode="#,##0.00\ &quot;€&quot;">
                  <c:v>0</c:v>
                </c:pt>
                <c:pt idx="20" formatCode="#,##0.00\ &quot;€&quot;">
                  <c:v>0</c:v>
                </c:pt>
                <c:pt idx="23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5</c:v>
                </c:pt>
              </c:numCache>
            </c:numRef>
          </c:val>
        </c:ser>
        <c:ser>
          <c:idx val="21"/>
          <c:order val="21"/>
          <c:tx>
            <c:strRef>
              <c:f>'Commande spé'!$A$24</c:f>
              <c:strCache>
                <c:ptCount val="1"/>
                <c:pt idx="0">
                  <c:v>Opraliné L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spé'!$B$24:$AC$24</c:f>
              <c:numCache>
                <c:formatCode>General</c:formatCode>
                <c:ptCount val="28"/>
                <c:pt idx="2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3.3</c:v>
                </c:pt>
                <c:pt idx="7">
                  <c:v>5</c:v>
                </c:pt>
                <c:pt idx="8" formatCode="#,##0.00\ &quot;€&quot;">
                  <c:v>16.5</c:v>
                </c:pt>
                <c:pt idx="11" formatCode="#,##0.00\ &quot;€&quot;">
                  <c:v>0</c:v>
                </c:pt>
                <c:pt idx="14" formatCode="#,##0.00\ &quot;€&quot;">
                  <c:v>0</c:v>
                </c:pt>
                <c:pt idx="17" formatCode="#,##0.00\ &quot;€&quot;">
                  <c:v>0</c:v>
                </c:pt>
                <c:pt idx="20" formatCode="#,##0.00\ &quot;€&quot;">
                  <c:v>0</c:v>
                </c:pt>
                <c:pt idx="23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5</c:v>
                </c:pt>
              </c:numCache>
            </c:numRef>
          </c:val>
        </c:ser>
        <c:ser>
          <c:idx val="22"/>
          <c:order val="22"/>
          <c:tx>
            <c:strRef>
              <c:f>'Commande spé'!$A$25</c:f>
              <c:strCache>
                <c:ptCount val="1"/>
                <c:pt idx="0">
                  <c:v>O Praliné N</c:v>
                </c:pt>
              </c:strCache>
            </c:strRef>
          </c:tx>
          <c:cat>
            <c:strRef>
              <c:f>'Commande spé'!$B$1:$AC$2</c:f>
              <c:strCache>
                <c:ptCount val="28"/>
                <c:pt idx="1">
                  <c:v>18/01/2017</c:v>
                </c:pt>
                <c:pt idx="3">
                  <c:v>15-févr</c:v>
                </c:pt>
                <c:pt idx="6">
                  <c:v>depot vente</c:v>
                </c:pt>
                <c:pt idx="9">
                  <c:v>05-avr</c:v>
                </c:pt>
                <c:pt idx="12">
                  <c:v>20/5/17</c:v>
                </c:pt>
                <c:pt idx="15">
                  <c:v>03-juin</c:v>
                </c:pt>
                <c:pt idx="27">
                  <c:v>total vendu</c:v>
                </c:pt>
              </c:strCache>
            </c:strRef>
          </c:cat>
          <c:val>
            <c:numRef>
              <c:f>'Commande spé'!$B$25:$AC$25</c:f>
              <c:numCache>
                <c:formatCode>General</c:formatCode>
                <c:ptCount val="28"/>
                <c:pt idx="2" formatCode="#,##0.00\ &quot;€&quot;">
                  <c:v>0</c:v>
                </c:pt>
                <c:pt idx="4">
                  <c:v>0</c:v>
                </c:pt>
                <c:pt idx="5" formatCode="#,##0.00\ &quot;€&quot;">
                  <c:v>0</c:v>
                </c:pt>
                <c:pt idx="6" formatCode="#,##0.00\ &quot;€&quot;">
                  <c:v>3.3</c:v>
                </c:pt>
                <c:pt idx="7">
                  <c:v>5</c:v>
                </c:pt>
                <c:pt idx="8" formatCode="#,##0.00\ &quot;€&quot;">
                  <c:v>16.5</c:v>
                </c:pt>
                <c:pt idx="11" formatCode="#,##0.00\ &quot;€&quot;">
                  <c:v>0</c:v>
                </c:pt>
                <c:pt idx="14" formatCode="#,##0.00\ &quot;€&quot;">
                  <c:v>0</c:v>
                </c:pt>
                <c:pt idx="17" formatCode="#,##0.00\ &quot;€&quot;">
                  <c:v>0</c:v>
                </c:pt>
                <c:pt idx="20" formatCode="#,##0.00\ &quot;€&quot;">
                  <c:v>0</c:v>
                </c:pt>
                <c:pt idx="23" formatCode="#,##0.00\ &quot;€&quot;">
                  <c:v>0</c:v>
                </c:pt>
                <c:pt idx="26" formatCode="#,##0.00\ &quot;€&quot;">
                  <c:v>0</c:v>
                </c:pt>
                <c:pt idx="27" formatCode="0">
                  <c:v>5</c:v>
                </c:pt>
              </c:numCache>
            </c:numRef>
          </c:val>
        </c:ser>
        <c:axId val="128448768"/>
        <c:axId val="128466944"/>
      </c:barChart>
      <c:catAx>
        <c:axId val="128448768"/>
        <c:scaling>
          <c:orientation val="minMax"/>
        </c:scaling>
        <c:axPos val="b"/>
        <c:tickLblPos val="nextTo"/>
        <c:crossAx val="128466944"/>
        <c:crosses val="autoZero"/>
        <c:auto val="1"/>
        <c:lblAlgn val="ctr"/>
        <c:lblOffset val="100"/>
      </c:catAx>
      <c:valAx>
        <c:axId val="128466944"/>
        <c:scaling>
          <c:orientation val="minMax"/>
        </c:scaling>
        <c:axPos val="l"/>
        <c:majorGridlines/>
        <c:numFmt formatCode="General" sourceLinked="1"/>
        <c:tickLblPos val="nextTo"/>
        <c:crossAx val="128448768"/>
        <c:crosses val="autoZero"/>
        <c:crossBetween val="between"/>
      </c:valAx>
    </c:plotArea>
    <c:legend>
      <c:legendPos val="r"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9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9149" cy="60783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3"/>
  <sheetViews>
    <sheetView workbookViewId="0">
      <selection activeCell="D24" sqref="D24"/>
    </sheetView>
  </sheetViews>
  <sheetFormatPr baseColWidth="10" defaultRowHeight="15"/>
  <cols>
    <col min="1" max="1" width="14.42578125" customWidth="1"/>
    <col min="2" max="2" width="7" bestFit="1" customWidth="1"/>
    <col min="3" max="3" width="7.85546875" bestFit="1" customWidth="1"/>
    <col min="5" max="5" width="18.85546875" bestFit="1" customWidth="1"/>
    <col min="6" max="6" width="14.85546875" bestFit="1" customWidth="1"/>
  </cols>
  <sheetData>
    <row r="1" spans="1:7" ht="15.75" thickBot="1">
      <c r="A1" s="42" t="s">
        <v>36</v>
      </c>
      <c r="B1" s="43"/>
      <c r="C1" s="43"/>
      <c r="D1" s="43"/>
      <c r="E1" s="44"/>
      <c r="F1" s="34"/>
    </row>
    <row r="2" spans="1:7" ht="15.75" thickBot="1">
      <c r="A2" s="23" t="s">
        <v>0</v>
      </c>
      <c r="B2" s="23" t="s">
        <v>19</v>
      </c>
      <c r="C2" s="23" t="s">
        <v>29</v>
      </c>
      <c r="D2" s="23" t="s">
        <v>30</v>
      </c>
      <c r="E2" s="23" t="s">
        <v>31</v>
      </c>
      <c r="F2" s="32" t="s">
        <v>43</v>
      </c>
      <c r="G2" s="32" t="s">
        <v>42</v>
      </c>
    </row>
    <row r="3" spans="1:7" ht="15.75" thickBot="1">
      <c r="A3" s="1" t="s">
        <v>6</v>
      </c>
      <c r="B3" s="2">
        <v>7.1</v>
      </c>
      <c r="C3" s="2">
        <v>5.7</v>
      </c>
      <c r="D3" s="2">
        <v>0</v>
      </c>
      <c r="E3" s="2">
        <v>5.2</v>
      </c>
      <c r="F3" s="35">
        <v>5.2</v>
      </c>
      <c r="G3" s="30">
        <v>0</v>
      </c>
    </row>
    <row r="4" spans="1:7" ht="15.75" thickBot="1">
      <c r="A4" s="1" t="s">
        <v>7</v>
      </c>
      <c r="B4" s="2">
        <v>4.4000000000000004</v>
      </c>
      <c r="C4" s="2">
        <v>3.5</v>
      </c>
      <c r="D4" s="2">
        <v>0</v>
      </c>
      <c r="E4" s="2">
        <v>3.5</v>
      </c>
      <c r="F4" s="35">
        <v>3.5</v>
      </c>
      <c r="G4" s="30">
        <v>0</v>
      </c>
    </row>
    <row r="5" spans="1:7" ht="15.75" thickBot="1">
      <c r="A5" s="1" t="s">
        <v>8</v>
      </c>
      <c r="B5" s="2">
        <v>4.6500000000000004</v>
      </c>
      <c r="C5" s="2">
        <v>0</v>
      </c>
      <c r="D5" s="2">
        <v>0</v>
      </c>
      <c r="E5" s="2">
        <v>0</v>
      </c>
      <c r="F5" s="35">
        <v>0</v>
      </c>
      <c r="G5" s="30">
        <v>0</v>
      </c>
    </row>
    <row r="6" spans="1:7" ht="15.75" thickBot="1">
      <c r="A6" s="1" t="s">
        <v>9</v>
      </c>
      <c r="B6" s="2">
        <v>2.9</v>
      </c>
      <c r="C6" s="2">
        <v>2.6</v>
      </c>
      <c r="D6" s="2">
        <v>0</v>
      </c>
      <c r="E6" s="2">
        <v>0</v>
      </c>
      <c r="F6" s="35">
        <v>0</v>
      </c>
      <c r="G6" s="30">
        <v>0</v>
      </c>
    </row>
    <row r="7" spans="1:7" ht="15.75" thickBot="1">
      <c r="A7" s="1" t="s">
        <v>10</v>
      </c>
      <c r="B7" s="2">
        <v>7</v>
      </c>
      <c r="C7" s="2">
        <v>0</v>
      </c>
      <c r="D7" s="2">
        <v>5.6</v>
      </c>
      <c r="E7" s="2">
        <v>5.3</v>
      </c>
      <c r="F7" s="35">
        <v>5.3</v>
      </c>
      <c r="G7" s="30">
        <v>0</v>
      </c>
    </row>
    <row r="8" spans="1:7" ht="15.75" thickBot="1">
      <c r="A8" s="1" t="s">
        <v>11</v>
      </c>
      <c r="B8" s="2">
        <v>4.4000000000000004</v>
      </c>
      <c r="C8" s="2">
        <v>0</v>
      </c>
      <c r="D8" s="2">
        <v>3.5</v>
      </c>
      <c r="E8" s="2">
        <v>3.5</v>
      </c>
      <c r="F8" s="36">
        <v>3.5</v>
      </c>
      <c r="G8" s="33">
        <v>0</v>
      </c>
    </row>
    <row r="9" spans="1:7" ht="15.75" thickBot="1">
      <c r="A9" s="1" t="s">
        <v>12</v>
      </c>
      <c r="B9" s="2">
        <v>5.3</v>
      </c>
      <c r="C9" s="2">
        <v>0</v>
      </c>
      <c r="D9" s="2">
        <v>0</v>
      </c>
      <c r="E9" s="2">
        <v>0</v>
      </c>
      <c r="F9" s="36">
        <v>0</v>
      </c>
      <c r="G9" s="33">
        <v>0</v>
      </c>
    </row>
    <row r="10" spans="1:7" ht="15.75" thickBot="1">
      <c r="A10" s="1" t="s">
        <v>13</v>
      </c>
      <c r="B10" s="2">
        <v>3.15</v>
      </c>
      <c r="C10" s="2">
        <v>0</v>
      </c>
      <c r="D10" s="2">
        <v>2.8</v>
      </c>
      <c r="E10" s="2">
        <v>0</v>
      </c>
      <c r="F10" s="36">
        <v>0</v>
      </c>
      <c r="G10" s="33">
        <v>0</v>
      </c>
    </row>
    <row r="11" spans="1:7" ht="15.75" thickBot="1">
      <c r="A11" s="1" t="s">
        <v>14</v>
      </c>
      <c r="B11" s="2">
        <v>7.9</v>
      </c>
      <c r="C11" s="2">
        <v>0</v>
      </c>
      <c r="D11" s="2">
        <v>0</v>
      </c>
      <c r="E11" s="2">
        <v>0</v>
      </c>
      <c r="F11" s="36">
        <v>0</v>
      </c>
      <c r="G11" s="33">
        <v>0</v>
      </c>
    </row>
    <row r="12" spans="1:7" ht="15.75" thickBot="1">
      <c r="A12" s="1" t="s">
        <v>15</v>
      </c>
      <c r="B12" s="2">
        <v>4.4000000000000004</v>
      </c>
      <c r="C12" s="2">
        <v>0</v>
      </c>
      <c r="D12" s="2">
        <v>0</v>
      </c>
      <c r="E12" s="2">
        <v>0</v>
      </c>
      <c r="F12" s="36">
        <v>0</v>
      </c>
      <c r="G12" s="33">
        <v>0</v>
      </c>
    </row>
    <row r="13" spans="1:7" ht="15.75" thickBot="1">
      <c r="A13" s="1" t="s">
        <v>5</v>
      </c>
      <c r="B13" s="2">
        <v>4.5</v>
      </c>
      <c r="C13" s="2">
        <v>0</v>
      </c>
      <c r="D13" s="2">
        <v>0</v>
      </c>
      <c r="E13" s="2">
        <v>0</v>
      </c>
      <c r="F13" s="36">
        <v>0</v>
      </c>
      <c r="G13" s="33">
        <v>0</v>
      </c>
    </row>
    <row r="14" spans="1:7" ht="15.75" thickBot="1">
      <c r="A14" s="1" t="s">
        <v>16</v>
      </c>
      <c r="B14" s="2">
        <v>5</v>
      </c>
      <c r="C14" s="2">
        <v>0</v>
      </c>
      <c r="D14" s="2">
        <v>0</v>
      </c>
      <c r="E14" s="2">
        <v>0</v>
      </c>
      <c r="F14" s="36">
        <v>3.3</v>
      </c>
      <c r="G14" s="33">
        <v>0</v>
      </c>
    </row>
    <row r="15" spans="1:7" ht="15.75" thickBot="1">
      <c r="A15" s="1" t="s">
        <v>17</v>
      </c>
      <c r="B15" s="2">
        <v>5</v>
      </c>
      <c r="C15" s="2">
        <v>0</v>
      </c>
      <c r="D15" s="2">
        <v>0</v>
      </c>
      <c r="E15" s="2">
        <v>0</v>
      </c>
      <c r="F15" s="36">
        <v>3.3</v>
      </c>
      <c r="G15" s="33">
        <v>0</v>
      </c>
    </row>
    <row r="16" spans="1:7" ht="15.75" thickBot="1">
      <c r="A16" s="1" t="s">
        <v>1</v>
      </c>
      <c r="B16" s="2">
        <v>4.5</v>
      </c>
      <c r="C16" s="2">
        <v>3.25</v>
      </c>
      <c r="D16" s="2">
        <v>0</v>
      </c>
      <c r="E16" s="2">
        <v>3.6</v>
      </c>
      <c r="F16" s="36">
        <v>3.6</v>
      </c>
      <c r="G16" s="33">
        <v>0</v>
      </c>
    </row>
    <row r="17" spans="1:7" ht="15.75" thickBot="1">
      <c r="A17" s="1" t="s">
        <v>2</v>
      </c>
      <c r="B17" s="2">
        <v>4.5</v>
      </c>
      <c r="C17" s="2">
        <v>3.25</v>
      </c>
      <c r="D17" s="2">
        <v>0</v>
      </c>
      <c r="E17" s="2">
        <v>0</v>
      </c>
      <c r="F17" s="36">
        <v>3.6</v>
      </c>
      <c r="G17" s="33">
        <v>0</v>
      </c>
    </row>
    <row r="18" spans="1:7" ht="15.75" thickBot="1">
      <c r="A18" s="1" t="s">
        <v>18</v>
      </c>
      <c r="B18" s="2">
        <v>4.5</v>
      </c>
      <c r="C18" s="2">
        <v>3.25</v>
      </c>
      <c r="D18" s="2">
        <v>4</v>
      </c>
      <c r="E18" s="2">
        <v>3.6</v>
      </c>
      <c r="F18" s="36">
        <v>0</v>
      </c>
      <c r="G18" s="33">
        <v>0</v>
      </c>
    </row>
    <row r="19" spans="1:7" ht="15.75" thickBot="1">
      <c r="A19" s="1" t="s">
        <v>4</v>
      </c>
      <c r="B19" s="2">
        <v>4.5</v>
      </c>
      <c r="C19" s="2">
        <v>3.25</v>
      </c>
      <c r="D19" s="2">
        <v>0</v>
      </c>
      <c r="E19" s="2">
        <v>0</v>
      </c>
      <c r="F19" s="36">
        <v>0</v>
      </c>
      <c r="G19" s="33">
        <v>0</v>
      </c>
    </row>
    <row r="20" spans="1:7" ht="15.75" thickBot="1">
      <c r="A20" s="1" t="s">
        <v>3</v>
      </c>
      <c r="B20" s="2">
        <v>4.5</v>
      </c>
      <c r="C20" s="2">
        <v>3.25</v>
      </c>
      <c r="D20" s="2">
        <v>0</v>
      </c>
      <c r="E20" s="2">
        <v>0</v>
      </c>
      <c r="F20" s="36">
        <v>3.6</v>
      </c>
      <c r="G20" s="33">
        <v>0</v>
      </c>
    </row>
    <row r="21" spans="1:7" ht="15.75" thickBot="1">
      <c r="A21" s="29" t="s">
        <v>40</v>
      </c>
      <c r="B21" s="30">
        <v>15</v>
      </c>
      <c r="C21" s="2">
        <v>0</v>
      </c>
      <c r="D21" s="2">
        <v>0</v>
      </c>
      <c r="E21" s="2">
        <v>0</v>
      </c>
      <c r="F21" s="36">
        <v>0</v>
      </c>
      <c r="G21" s="33">
        <v>0</v>
      </c>
    </row>
    <row r="22" spans="1:7">
      <c r="A22" s="29" t="s">
        <v>44</v>
      </c>
      <c r="B22" s="30">
        <v>0</v>
      </c>
      <c r="C22" s="30">
        <v>0</v>
      </c>
      <c r="D22">
        <v>0</v>
      </c>
      <c r="E22" s="30">
        <v>0</v>
      </c>
      <c r="F22" s="37">
        <v>3.3</v>
      </c>
    </row>
    <row r="23" spans="1:7">
      <c r="A23" s="29" t="s">
        <v>45</v>
      </c>
      <c r="B23" s="30">
        <v>0</v>
      </c>
      <c r="C23" s="30">
        <v>0</v>
      </c>
      <c r="D23">
        <v>0</v>
      </c>
      <c r="E23" s="30">
        <v>0</v>
      </c>
      <c r="F23" s="37">
        <v>3.3</v>
      </c>
    </row>
  </sheetData>
  <mergeCells count="1">
    <mergeCell ref="A1:E1"/>
  </mergeCells>
  <conditionalFormatting sqref="C3:F20 G3:G4 G7:G21 E22:F22 C22:C23 E23">
    <cfRule type="containsBlanks" dxfId="7" priority="4">
      <formula>LEN(TRIM(C3))=0</formula>
    </cfRule>
  </conditionalFormatting>
  <conditionalFormatting sqref="C21:F21">
    <cfRule type="containsBlanks" dxfId="6" priority="3">
      <formula>LEN(TRIM(C21))=0</formula>
    </cfRule>
  </conditionalFormatting>
  <conditionalFormatting sqref="G5:G6">
    <cfRule type="containsBlanks" dxfId="5" priority="2">
      <formula>LEN(TRIM(G5))=0</formula>
    </cfRule>
  </conditionalFormatting>
  <conditionalFormatting sqref="F23">
    <cfRule type="containsBlanks" dxfId="4" priority="1">
      <formula>LEN(TRIM(F23))=0</formula>
    </cfRule>
  </conditionalFormatting>
  <dataValidations count="1">
    <dataValidation type="list" allowBlank="1" showInputMessage="1" showErrorMessage="1" sqref="A3:A23">
      <formula1>$A$3:$A$23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D34"/>
  <sheetViews>
    <sheetView tabSelected="1" workbookViewId="0">
      <selection activeCell="A22" sqref="A22"/>
    </sheetView>
  </sheetViews>
  <sheetFormatPr baseColWidth="10" defaultRowHeight="15"/>
  <cols>
    <col min="1" max="1" width="13.85546875" bestFit="1" customWidth="1"/>
    <col min="2" max="2" width="9.7109375" bestFit="1" customWidth="1"/>
    <col min="3" max="3" width="5.85546875" bestFit="1" customWidth="1"/>
    <col min="4" max="4" width="9.5703125" bestFit="1" customWidth="1"/>
    <col min="5" max="5" width="9.5703125" customWidth="1"/>
    <col min="6" max="7" width="7.42578125" bestFit="1" customWidth="1"/>
    <col min="8" max="8" width="7.42578125" customWidth="1"/>
    <col min="9" max="9" width="7.42578125" bestFit="1" customWidth="1"/>
    <col min="10" max="10" width="9.7109375" bestFit="1" customWidth="1"/>
    <col min="11" max="11" width="9.5703125" customWidth="1"/>
    <col min="12" max="12" width="7.42578125" bestFit="1" customWidth="1"/>
    <col min="13" max="13" width="8" bestFit="1" customWidth="1"/>
    <col min="14" max="14" width="7.42578125" customWidth="1"/>
    <col min="15" max="15" width="7.42578125" bestFit="1" customWidth="1"/>
    <col min="16" max="16" width="8" customWidth="1"/>
    <col min="17" max="17" width="9.5703125" customWidth="1"/>
    <col min="18" max="19" width="7.42578125" bestFit="1" customWidth="1"/>
    <col min="20" max="20" width="7.42578125" customWidth="1"/>
    <col min="21" max="22" width="7.42578125" bestFit="1" customWidth="1"/>
    <col min="23" max="23" width="9.5703125" customWidth="1"/>
    <col min="24" max="25" width="7.42578125" bestFit="1" customWidth="1"/>
    <col min="26" max="26" width="7.42578125" customWidth="1"/>
    <col min="27" max="28" width="7.42578125" bestFit="1" customWidth="1"/>
    <col min="29" max="29" width="11.140625" bestFit="1" customWidth="1"/>
  </cols>
  <sheetData>
    <row r="1" spans="1:30" ht="28.5" thickBot="1">
      <c r="A1" s="45" t="s">
        <v>27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</row>
    <row r="2" spans="1:30" ht="15.75" thickBot="1">
      <c r="A2" s="46" t="s">
        <v>21</v>
      </c>
      <c r="B2" s="47"/>
      <c r="C2" s="48">
        <v>42753</v>
      </c>
      <c r="D2" s="49"/>
      <c r="E2" s="31">
        <v>42781</v>
      </c>
      <c r="F2" s="60"/>
      <c r="G2" s="61"/>
      <c r="H2" s="28" t="s">
        <v>49</v>
      </c>
      <c r="I2" s="60"/>
      <c r="J2" s="61"/>
      <c r="K2" s="31">
        <v>42830</v>
      </c>
      <c r="L2" s="60"/>
      <c r="M2" s="61"/>
      <c r="N2" s="28">
        <v>42875</v>
      </c>
      <c r="O2" s="60"/>
      <c r="P2" s="61"/>
      <c r="Q2" s="31">
        <v>42889</v>
      </c>
      <c r="R2" s="60"/>
      <c r="S2" s="61"/>
      <c r="T2" s="28"/>
      <c r="U2" s="60"/>
      <c r="V2" s="61"/>
      <c r="W2" s="24"/>
      <c r="X2" s="60"/>
      <c r="Y2" s="61"/>
      <c r="Z2" s="28"/>
      <c r="AA2" s="60"/>
      <c r="AB2" s="61"/>
      <c r="AC2" s="57" t="s">
        <v>32</v>
      </c>
      <c r="AD2" s="41"/>
    </row>
    <row r="3" spans="1:30" ht="15.75" thickBot="1">
      <c r="A3" s="46" t="s">
        <v>20</v>
      </c>
      <c r="B3" s="47"/>
      <c r="C3" s="53" t="s">
        <v>39</v>
      </c>
      <c r="D3" s="49"/>
      <c r="E3" s="54" t="s">
        <v>37</v>
      </c>
      <c r="F3" s="55"/>
      <c r="G3" s="56"/>
      <c r="H3" s="54" t="s">
        <v>43</v>
      </c>
      <c r="I3" s="55"/>
      <c r="J3" s="56"/>
      <c r="K3" s="54" t="s">
        <v>37</v>
      </c>
      <c r="L3" s="55"/>
      <c r="M3" s="56"/>
      <c r="N3" s="54" t="s">
        <v>37</v>
      </c>
      <c r="O3" s="55"/>
      <c r="P3" s="56"/>
      <c r="Q3" s="54" t="s">
        <v>39</v>
      </c>
      <c r="R3" s="55"/>
      <c r="S3" s="56"/>
      <c r="T3" s="54" t="s">
        <v>41</v>
      </c>
      <c r="U3" s="55"/>
      <c r="V3" s="56"/>
      <c r="W3" s="54" t="s">
        <v>41</v>
      </c>
      <c r="X3" s="55"/>
      <c r="Y3" s="56"/>
      <c r="Z3" s="54" t="s">
        <v>41</v>
      </c>
      <c r="AA3" s="55"/>
      <c r="AB3" s="56"/>
      <c r="AC3" s="58"/>
    </row>
    <row r="4" spans="1:30" ht="15.75" thickBot="1">
      <c r="A4" s="5" t="s">
        <v>23</v>
      </c>
      <c r="B4" s="21" t="s">
        <v>33</v>
      </c>
      <c r="C4" s="7" t="s">
        <v>24</v>
      </c>
      <c r="D4" s="19" t="s">
        <v>25</v>
      </c>
      <c r="E4" s="25" t="s">
        <v>33</v>
      </c>
      <c r="F4" s="17" t="s">
        <v>24</v>
      </c>
      <c r="G4" s="19" t="s">
        <v>25</v>
      </c>
      <c r="H4" s="25" t="s">
        <v>33</v>
      </c>
      <c r="I4" s="17" t="s">
        <v>24</v>
      </c>
      <c r="J4" s="19" t="s">
        <v>25</v>
      </c>
      <c r="K4" s="25" t="s">
        <v>33</v>
      </c>
      <c r="L4" s="17" t="s">
        <v>24</v>
      </c>
      <c r="M4" s="19" t="s">
        <v>25</v>
      </c>
      <c r="N4" s="25" t="s">
        <v>33</v>
      </c>
      <c r="O4" s="17" t="s">
        <v>24</v>
      </c>
      <c r="P4" s="19" t="s">
        <v>25</v>
      </c>
      <c r="Q4" s="25" t="s">
        <v>33</v>
      </c>
      <c r="R4" s="17" t="s">
        <v>24</v>
      </c>
      <c r="S4" s="19" t="s">
        <v>25</v>
      </c>
      <c r="T4" s="25" t="s">
        <v>33</v>
      </c>
      <c r="U4" s="17" t="s">
        <v>24</v>
      </c>
      <c r="V4" s="19" t="s">
        <v>25</v>
      </c>
      <c r="W4" s="25" t="s">
        <v>33</v>
      </c>
      <c r="X4" s="17" t="s">
        <v>24</v>
      </c>
      <c r="Y4" s="19" t="s">
        <v>25</v>
      </c>
      <c r="Z4" s="25" t="s">
        <v>33</v>
      </c>
      <c r="AA4" s="17" t="s">
        <v>24</v>
      </c>
      <c r="AB4" s="19" t="s">
        <v>25</v>
      </c>
      <c r="AC4" s="59"/>
    </row>
    <row r="5" spans="1:30" ht="15.75" thickBot="1">
      <c r="A5" s="4" t="s">
        <v>6</v>
      </c>
      <c r="B5" s="3">
        <f>IF(C$3="MamieMesure",Gamme!E3,IF(C$3="Chai Rv",Gamme!C3,IF(C$3="Fanfan",Gamme!D3)))</f>
        <v>5.7</v>
      </c>
      <c r="C5" s="6">
        <v>0</v>
      </c>
      <c r="D5" s="20">
        <f>(B5*C5)</f>
        <v>0</v>
      </c>
      <c r="E5" s="3">
        <f>IF(E$3="MamieMesure",Gamme!$E3,IF(E$3="Chai Rv",Gamme!$C3,IF(E$3="Fanfan",Gamme!$D3,IF(E$3="Personne",Gamme!$G3))))</f>
        <v>5.2</v>
      </c>
      <c r="F5" s="6">
        <v>6</v>
      </c>
      <c r="G5" s="20">
        <f>(E5*F5)</f>
        <v>31.200000000000003</v>
      </c>
      <c r="H5" s="3">
        <f>IF(H$3="MamieMesure",Gamme!$E3,IF(H$3="Chai Rv",Gamme!$C3,IF(H$3="Fanfan",Gamme!$D3,IF(H$3="Personne",Gamme!$G3,IF(H$3="Maison Lesouef",Gamme!$F3)))))</f>
        <v>5.2</v>
      </c>
      <c r="I5" s="6">
        <v>5</v>
      </c>
      <c r="J5" s="20">
        <f>(H5*$I5)</f>
        <v>26</v>
      </c>
      <c r="K5" s="3">
        <f>IF(K$3="MamieMesure",Gamme!$E3,IF(K$3="Chai Rv",Gamme!$C3,IF(K$3="Fanfan",Gamme!$D3,IF(K$3="Personne",Gamme!$G3))))</f>
        <v>5.2</v>
      </c>
      <c r="L5" s="6">
        <v>12</v>
      </c>
      <c r="M5" s="20">
        <f>(K5*$L5)</f>
        <v>62.400000000000006</v>
      </c>
      <c r="N5" s="3">
        <f>IF(N$3="MamieMesure",Gamme!$E3,IF(N$3="Chai Rv",Gamme!$C3,IF(N$3="Fanfan",Gamme!$D3,IF(N$3="Personne",Gamme!$G3))))</f>
        <v>5.2</v>
      </c>
      <c r="O5" s="6">
        <v>6</v>
      </c>
      <c r="P5" s="20">
        <f>(N5*O5)</f>
        <v>31.200000000000003</v>
      </c>
      <c r="Q5" s="3">
        <f>IF(Q$3="MamieMesure",Gamme!$E3,IF(Q$3="Chai Rv",Gamme!$C3,IF(Q$3="Fanfan",Gamme!$D3,IF(Q$3="Personne",Gamme!$G3))))</f>
        <v>5.7</v>
      </c>
      <c r="R5" s="6">
        <v>0</v>
      </c>
      <c r="S5" s="20">
        <f>(Q5*R5)</f>
        <v>0</v>
      </c>
      <c r="T5" s="3">
        <f>IF(T$3="MamieMesure",Gamme!$E3,IF(T$3="Chai Rv",Gamme!$C3,IF(T$3="Fanfan",Gamme!$D3,IF(T$3="Personne",Gamme!$G3))))</f>
        <v>0</v>
      </c>
      <c r="U5" s="6">
        <v>0</v>
      </c>
      <c r="V5" s="20">
        <f t="shared" ref="V5:V25" si="0">(T5*U5)</f>
        <v>0</v>
      </c>
      <c r="W5" s="3">
        <f>IF(W$3="MamieMesure",Gamme!$E3,IF(W$3="Chai Rv",Gamme!$C3,IF(W$3="Fanfan",Gamme!$D3,IF(W$3="Personne",Gamme!$G3))))</f>
        <v>0</v>
      </c>
      <c r="X5" s="6">
        <v>0</v>
      </c>
      <c r="Y5" s="20">
        <f>(W5*$I5)</f>
        <v>0</v>
      </c>
      <c r="Z5" s="3">
        <f>IF(Z$3="MamieMesure",Gamme!$E3,IF(Z$3="Chai Rv",Gamme!$C3,IF(Z$3="Fanfan",Gamme!$D3,IF(Z$3="Personne",Gamme!$G3))))</f>
        <v>0</v>
      </c>
      <c r="AA5" s="6">
        <v>0</v>
      </c>
      <c r="AB5" s="20">
        <f>(Z5*$I5)</f>
        <v>0</v>
      </c>
      <c r="AC5" s="22">
        <f>SUMPRODUCT(C5:AB5*MOD(COLUMN(C5:AB5),2))</f>
        <v>120.70000000000002</v>
      </c>
    </row>
    <row r="6" spans="1:30" ht="15.75" thickBot="1">
      <c r="A6" s="4" t="s">
        <v>7</v>
      </c>
      <c r="B6" s="3">
        <f>IF(C$3="MamieMesure",Gamme!E4,IF(C$3="Chai Rv",Gamme!C4,IF(C$3="Fanfan",Gamme!D4)))</f>
        <v>3.5</v>
      </c>
      <c r="C6" s="6">
        <v>0</v>
      </c>
      <c r="D6" s="20">
        <f t="shared" ref="D6:D25" si="1">(B6*C6)</f>
        <v>0</v>
      </c>
      <c r="E6" s="3">
        <f>IF(E$3="MamieMesure",Gamme!$E4,IF(E$3="Chai Rv",Gamme!$C4,IF(E$3="Fanfan",Gamme!$D4)))</f>
        <v>3.5</v>
      </c>
      <c r="F6" s="6">
        <v>5</v>
      </c>
      <c r="G6" s="20">
        <f t="shared" ref="G6:G25" si="2">(E6*F6)</f>
        <v>17.5</v>
      </c>
      <c r="H6" s="3">
        <f>IF(H$3="MamieMesure",Gamme!$E4,IF(H$3="Chai Rv",Gamme!$C4,IF(H$3="Fanfan",Gamme!$D4,IF(H$3="Personne",Gamme!$G4,IF(H$3="Maison Lesouef",Gamme!$F4)))))</f>
        <v>3.5</v>
      </c>
      <c r="I6" s="6">
        <v>5</v>
      </c>
      <c r="J6" s="20">
        <f t="shared" ref="J6:J25" si="3">(H6*$I6)</f>
        <v>17.5</v>
      </c>
      <c r="K6" s="3">
        <f>IF(K$3="MamieMesure",Gamme!$E4,IF(K$3="Chai Rv",Gamme!$C4,IF(K$3="Fanfan",Gamme!$D4,IF(K$3="Personne",Gamme!$G4))))</f>
        <v>3.5</v>
      </c>
      <c r="L6" s="6"/>
      <c r="M6" s="20">
        <f t="shared" ref="M6:M25" si="4">(K6*$L6)</f>
        <v>0</v>
      </c>
      <c r="N6" s="3">
        <f>IF(N$3="MamieMesure",Gamme!$E4,IF(N$3="Chai Rv",Gamme!$C4,IF(N$3="Fanfan",Gamme!$D4,IF(N$3="Personne",Gamme!$G4))))</f>
        <v>3.5</v>
      </c>
      <c r="O6" s="6">
        <v>10</v>
      </c>
      <c r="P6" s="20">
        <f t="shared" ref="P6:P25" si="5">(N6*O6)</f>
        <v>35</v>
      </c>
      <c r="Q6" s="3">
        <f>IF(Q$3="MamieMesure",Gamme!$E4,IF(Q$3="Chai Rv",Gamme!$C4,IF(Q$3="Fanfan",Gamme!$D4,IF(Q$3="Personne",Gamme!$G4))))</f>
        <v>3.5</v>
      </c>
      <c r="R6" s="6">
        <v>0</v>
      </c>
      <c r="S6" s="20">
        <f t="shared" ref="S6:S25" si="6">(Q6*R6)</f>
        <v>0</v>
      </c>
      <c r="T6" s="3">
        <f>IF(T$3="MamieMesure",Gamme!$E4,IF(T$3="Chai Rv",Gamme!$C4,IF(T$3="Fanfan",Gamme!$D4,IF(T$3="Personne",Gamme!$G4))))</f>
        <v>0</v>
      </c>
      <c r="U6" s="6"/>
      <c r="V6" s="20">
        <f t="shared" si="0"/>
        <v>0</v>
      </c>
      <c r="W6" s="3">
        <f>IF(W$3="MamieMesure",Gamme!$E4,IF(W$3="Chai Rv",Gamme!$C4,IF(W$3="Fanfan",Gamme!$D4,IF(W$3="Personne",Gamme!$G4))))</f>
        <v>0</v>
      </c>
      <c r="X6" s="6"/>
      <c r="Y6" s="20">
        <f t="shared" ref="Y6:Y25" si="7">(W6*$I6)</f>
        <v>0</v>
      </c>
      <c r="Z6" s="3">
        <f>IF(Z$3="MamieMesure",Gamme!$E4,IF(Z$3="Chai Rv",Gamme!$C4,IF(Z$3="Fanfan",Gamme!$D4,IF(Z$3="Personne",Gamme!$G4))))</f>
        <v>0</v>
      </c>
      <c r="AA6" s="6"/>
      <c r="AB6" s="20">
        <f t="shared" ref="AB6:AB25" si="8">(Z6*$I6)</f>
        <v>0</v>
      </c>
      <c r="AC6" s="22">
        <f>SUMPRODUCT(C6:AB6*MOD(COLUMN(C6:AB6),2))</f>
        <v>43</v>
      </c>
    </row>
    <row r="7" spans="1:30" ht="15.75" thickBot="1">
      <c r="A7" s="4" t="s">
        <v>8</v>
      </c>
      <c r="B7" s="3">
        <f>IF(C$3="MamieMesure",Gamme!E5,IF(C$3="Chai Rv",Gamme!C5,IF(C$3="Fanfan",Gamme!D5)))</f>
        <v>0</v>
      </c>
      <c r="C7" s="6">
        <v>0</v>
      </c>
      <c r="D7" s="20">
        <f t="shared" si="1"/>
        <v>0</v>
      </c>
      <c r="E7" s="3">
        <f>IF(E$3="MamieMesure",Gamme!$E5,IF(E$3="Chai Rv",Gamme!$C5,IF(E$3="Fanfan",Gamme!$D5)))</f>
        <v>0</v>
      </c>
      <c r="F7" s="6">
        <v>0</v>
      </c>
      <c r="G7" s="20">
        <f t="shared" si="2"/>
        <v>0</v>
      </c>
      <c r="H7" s="3">
        <f>IF(H$3="MamieMesure",Gamme!$E5,IF(H$3="Chai Rv",Gamme!$C5,IF(H$3="Fanfan",Gamme!$D5,IF(H$3="Personne",Gamme!$G5,IF(H$3="Maison Lesouef",Gamme!$F5)))))</f>
        <v>0</v>
      </c>
      <c r="I7" s="6">
        <v>0</v>
      </c>
      <c r="J7" s="20">
        <f t="shared" si="3"/>
        <v>0</v>
      </c>
      <c r="K7" s="3">
        <f>IF(K$3="MamieMesure",Gamme!$E5,IF(K$3="Chai Rv",Gamme!$C5,IF(K$3="Fanfan",Gamme!$D5,IF(K$3="Personne",Gamme!$G5))))</f>
        <v>0</v>
      </c>
      <c r="L7" s="6"/>
      <c r="M7" s="20">
        <f t="shared" si="4"/>
        <v>0</v>
      </c>
      <c r="N7" s="3">
        <f>IF(N$3="MamieMesure",Gamme!$E5,IF(N$3="Chai Rv",Gamme!$C5,IF(N$3="Fanfan",Gamme!$D5,IF(N$3="Personne",Gamme!$G5))))</f>
        <v>0</v>
      </c>
      <c r="O7" s="6"/>
      <c r="P7" s="20">
        <f t="shared" si="5"/>
        <v>0</v>
      </c>
      <c r="Q7" s="3">
        <f>IF(Q$3="MamieMesure",Gamme!$E5,IF(Q$3="Chai Rv",Gamme!$C5,IF(Q$3="Fanfan",Gamme!$D5,IF(Q$3="Personne",Gamme!$G5))))</f>
        <v>0</v>
      </c>
      <c r="R7" s="6"/>
      <c r="S7" s="20">
        <f t="shared" si="6"/>
        <v>0</v>
      </c>
      <c r="T7" s="3">
        <f>IF(T$3="MamieMesure",Gamme!$E5,IF(T$3="Chai Rv",Gamme!$C5,IF(T$3="Fanfan",Gamme!$D5,IF(T$3="Personne",Gamme!$G5))))</f>
        <v>0</v>
      </c>
      <c r="U7" s="6"/>
      <c r="V7" s="20">
        <f t="shared" si="0"/>
        <v>0</v>
      </c>
      <c r="W7" s="3">
        <f>IF(W$3="MamieMesure",Gamme!$E5,IF(W$3="Chai Rv",Gamme!$C5,IF(W$3="Fanfan",Gamme!$D5,IF(W$3="Personne",Gamme!$G5))))</f>
        <v>0</v>
      </c>
      <c r="X7" s="6"/>
      <c r="Y7" s="20">
        <f t="shared" si="7"/>
        <v>0</v>
      </c>
      <c r="Z7" s="3">
        <f>IF(Z$3="MamieMesure",Gamme!$E5,IF(Z$3="Chai Rv",Gamme!$C5,IF(Z$3="Fanfan",Gamme!$D5,IF(Z$3="Personne",Gamme!$G5))))</f>
        <v>0</v>
      </c>
      <c r="AA7" s="6"/>
      <c r="AB7" s="20">
        <f t="shared" si="8"/>
        <v>0</v>
      </c>
      <c r="AC7" s="22">
        <f t="shared" ref="AC7:AC24" si="9">SUMPRODUCT(C7:J7*MOD(COLUMN(C7:J7),2))</f>
        <v>0</v>
      </c>
    </row>
    <row r="8" spans="1:30" ht="15.75" thickBot="1">
      <c r="A8" s="4" t="s">
        <v>9</v>
      </c>
      <c r="B8" s="3">
        <f>IF(C$3="MamieMesure",Gamme!E6,IF(C$3="Chai Rv",Gamme!C6,IF(C$3="Fanfan",Gamme!D6)))</f>
        <v>2.6</v>
      </c>
      <c r="C8" s="6">
        <v>0</v>
      </c>
      <c r="D8" s="20">
        <f t="shared" si="1"/>
        <v>0</v>
      </c>
      <c r="E8" s="3">
        <f>IF(E$3="MamieMesure",Gamme!$E6,IF(E$3="Chai Rv",Gamme!$C6,IF(E$3="Fanfan",Gamme!$D6)))</f>
        <v>0</v>
      </c>
      <c r="F8" s="6">
        <v>0</v>
      </c>
      <c r="G8" s="20">
        <f t="shared" si="2"/>
        <v>0</v>
      </c>
      <c r="H8" s="3">
        <f>IF(H$3="MamieMesure",Gamme!$E6,IF(H$3="Chai Rv",Gamme!$C6,IF(H$3="Fanfan",Gamme!$D6,IF(H$3="Personne",Gamme!$G6,IF(H$3="Maison Lesouef",Gamme!$F6)))))</f>
        <v>0</v>
      </c>
      <c r="I8" s="6">
        <v>0</v>
      </c>
      <c r="J8" s="20">
        <f t="shared" si="3"/>
        <v>0</v>
      </c>
      <c r="K8" s="3">
        <f>IF(K$3="MamieMesure",Gamme!$E6,IF(K$3="Chai Rv",Gamme!$C6,IF(K$3="Fanfan",Gamme!$D6,IF(K$3="Personne",Gamme!$G6))))</f>
        <v>0</v>
      </c>
      <c r="L8" s="6"/>
      <c r="M8" s="20">
        <f t="shared" si="4"/>
        <v>0</v>
      </c>
      <c r="N8" s="3">
        <f>IF(N$3="MamieMesure",Gamme!$E6,IF(N$3="Chai Rv",Gamme!$C6,IF(N$3="Fanfan",Gamme!$D6,IF(N$3="Personne",Gamme!$G6))))</f>
        <v>0</v>
      </c>
      <c r="O8" s="6"/>
      <c r="P8" s="20">
        <f t="shared" si="5"/>
        <v>0</v>
      </c>
      <c r="Q8" s="3">
        <f>IF(Q$3="MamieMesure",Gamme!$E6,IF(Q$3="Chai Rv",Gamme!$C6,IF(Q$3="Fanfan",Gamme!$D6,IF(Q$3="Personne",Gamme!$G6))))</f>
        <v>2.6</v>
      </c>
      <c r="R8" s="6">
        <v>0</v>
      </c>
      <c r="S8" s="20">
        <f t="shared" si="6"/>
        <v>0</v>
      </c>
      <c r="T8" s="3">
        <f>IF(T$3="MamieMesure",Gamme!$E6,IF(T$3="Chai Rv",Gamme!$C6,IF(T$3="Fanfan",Gamme!$D6,IF(T$3="Personne",Gamme!$G6))))</f>
        <v>0</v>
      </c>
      <c r="U8" s="6"/>
      <c r="V8" s="20">
        <f t="shared" si="0"/>
        <v>0</v>
      </c>
      <c r="W8" s="3">
        <f>IF(W$3="MamieMesure",Gamme!$E6,IF(W$3="Chai Rv",Gamme!$C6,IF(W$3="Fanfan",Gamme!$D6,IF(W$3="Personne",Gamme!$G6))))</f>
        <v>0</v>
      </c>
      <c r="X8" s="6"/>
      <c r="Y8" s="20">
        <f t="shared" si="7"/>
        <v>0</v>
      </c>
      <c r="Z8" s="3">
        <f>IF(Z$3="MamieMesure",Gamme!$E6,IF(Z$3="Chai Rv",Gamme!$C6,IF(Z$3="Fanfan",Gamme!$D6,IF(Z$3="Personne",Gamme!$G6))))</f>
        <v>0</v>
      </c>
      <c r="AA8" s="6"/>
      <c r="AB8" s="20">
        <f t="shared" si="8"/>
        <v>0</v>
      </c>
      <c r="AC8" s="22">
        <f t="shared" si="9"/>
        <v>0</v>
      </c>
    </row>
    <row r="9" spans="1:30" ht="15.75" thickBot="1">
      <c r="A9" s="4" t="s">
        <v>10</v>
      </c>
      <c r="B9" s="3">
        <f>IF(C$3="MamieMesure",Gamme!E7,IF(C$3="Chai Rv",Gamme!C7,IF(C$3="Fanfan",Gamme!D7)))</f>
        <v>0</v>
      </c>
      <c r="C9" s="6">
        <v>0</v>
      </c>
      <c r="D9" s="20">
        <f t="shared" si="1"/>
        <v>0</v>
      </c>
      <c r="E9" s="3">
        <f>IF(E$3="MamieMesure",Gamme!$E7,IF(E$3="Chai Rv",Gamme!$C7,IF(E$3="Fanfan",Gamme!$D7)))</f>
        <v>5.3</v>
      </c>
      <c r="F9" s="6">
        <v>1</v>
      </c>
      <c r="G9" s="20">
        <f t="shared" si="2"/>
        <v>5.3</v>
      </c>
      <c r="H9" s="3">
        <f>IF(H$3="MamieMesure",Gamme!$E7,IF(H$3="Chai Rv",Gamme!$C7,IF(H$3="Fanfan",Gamme!$D7,IF(H$3="Personne",Gamme!$G7,IF(H$3="Maison Lesouef",Gamme!$F7)))))</f>
        <v>5.3</v>
      </c>
      <c r="I9" s="6">
        <v>5</v>
      </c>
      <c r="J9" s="20">
        <f t="shared" si="3"/>
        <v>26.5</v>
      </c>
      <c r="K9" s="3">
        <f>IF(K$3="MamieMesure",Gamme!$E7,IF(K$3="Chai Rv",Gamme!$C7,IF(K$3="Fanfan",Gamme!$D7,IF(K$3="Personne",Gamme!$G7))))</f>
        <v>5.3</v>
      </c>
      <c r="L9" s="6">
        <v>0</v>
      </c>
      <c r="M9" s="20">
        <f t="shared" si="4"/>
        <v>0</v>
      </c>
      <c r="N9" s="3">
        <f>IF(N$3="MamieMesure",Gamme!$E7,IF(N$3="Chai Rv",Gamme!$C7,IF(N$3="Fanfan",Gamme!$D7,IF(N$3="Personne",Gamme!$G7))))</f>
        <v>5.3</v>
      </c>
      <c r="O9" s="6"/>
      <c r="P9" s="20">
        <f t="shared" si="5"/>
        <v>0</v>
      </c>
      <c r="Q9" s="3">
        <f>IF(Q$3="MamieMesure",Gamme!$E7,IF(Q$3="Chai Rv",Gamme!$C7,IF(Q$3="Fanfan",Gamme!$D7,IF(Q$3="Personne",Gamme!$G7))))</f>
        <v>0</v>
      </c>
      <c r="R9" s="6"/>
      <c r="S9" s="20">
        <f t="shared" si="6"/>
        <v>0</v>
      </c>
      <c r="T9" s="3">
        <f>IF(T$3="MamieMesure",Gamme!$E7,IF(T$3="Chai Rv",Gamme!$C7,IF(T$3="Fanfan",Gamme!$D7,IF(T$3="Personne",Gamme!$G7))))</f>
        <v>0</v>
      </c>
      <c r="U9" s="6"/>
      <c r="V9" s="20">
        <f t="shared" si="0"/>
        <v>0</v>
      </c>
      <c r="W9" s="3">
        <f>IF(W$3="MamieMesure",Gamme!$E7,IF(W$3="Chai Rv",Gamme!$C7,IF(W$3="Fanfan",Gamme!$D7,IF(W$3="Personne",Gamme!$G7))))</f>
        <v>0</v>
      </c>
      <c r="X9" s="6"/>
      <c r="Y9" s="20">
        <f t="shared" si="7"/>
        <v>0</v>
      </c>
      <c r="Z9" s="3">
        <f>IF(Z$3="MamieMesure",Gamme!$E7,IF(Z$3="Chai Rv",Gamme!$C7,IF(Z$3="Fanfan",Gamme!$D7,IF(Z$3="Personne",Gamme!$G7))))</f>
        <v>0</v>
      </c>
      <c r="AA9" s="6"/>
      <c r="AB9" s="20">
        <f t="shared" si="8"/>
        <v>0</v>
      </c>
      <c r="AC9" s="22">
        <f t="shared" si="9"/>
        <v>15.6</v>
      </c>
    </row>
    <row r="10" spans="1:30" ht="15.75" thickBot="1">
      <c r="A10" s="4" t="s">
        <v>11</v>
      </c>
      <c r="B10" s="3">
        <f>IF(C$3="MamieMesure",Gamme!E8,IF(C$3="Chai Rv",Gamme!C8,IF(C$3="Fanfan",Gamme!D8)))</f>
        <v>0</v>
      </c>
      <c r="C10" s="6">
        <v>0</v>
      </c>
      <c r="D10" s="20">
        <f t="shared" si="1"/>
        <v>0</v>
      </c>
      <c r="E10" s="3">
        <f>IF(E$3="MamieMesure",Gamme!$E8,IF(E$3="Chai Rv",Gamme!$C8,IF(E$3="Fanfan",Gamme!$D8)))</f>
        <v>3.5</v>
      </c>
      <c r="F10" s="6">
        <v>6</v>
      </c>
      <c r="G10" s="20">
        <f t="shared" si="2"/>
        <v>21</v>
      </c>
      <c r="H10" s="3">
        <f>IF(H$3="MamieMesure",Gamme!$E8,IF(H$3="Chai Rv",Gamme!$C8,IF(H$3="Fanfan",Gamme!$D8,IF(H$3="Personne",Gamme!$G8,IF(H$3="Maison Lesouef",Gamme!$F8)))))</f>
        <v>3.5</v>
      </c>
      <c r="I10" s="6">
        <v>5</v>
      </c>
      <c r="J10" s="20">
        <f t="shared" si="3"/>
        <v>17.5</v>
      </c>
      <c r="K10" s="3">
        <f>IF(K$3="MamieMesure",Gamme!$E8,IF(K$3="Chai Rv",Gamme!$C8,IF(K$3="Fanfan",Gamme!$D8,IF(K$3="Personne",Gamme!$G8))))</f>
        <v>3.5</v>
      </c>
      <c r="L10" s="6">
        <v>0</v>
      </c>
      <c r="M10" s="20">
        <f t="shared" si="4"/>
        <v>0</v>
      </c>
      <c r="N10" s="3">
        <f>IF(N$3="MamieMesure",Gamme!$E8,IF(N$3="Chai Rv",Gamme!$C8,IF(N$3="Fanfan",Gamme!$D8,IF(N$3="Personne",Gamme!$G8))))</f>
        <v>3.5</v>
      </c>
      <c r="O10" s="6"/>
      <c r="P10" s="20">
        <f t="shared" si="5"/>
        <v>0</v>
      </c>
      <c r="Q10" s="3">
        <f>IF(Q$3="MamieMesure",Gamme!$E8,IF(Q$3="Chai Rv",Gamme!$C8,IF(Q$3="Fanfan",Gamme!$D8,IF(Q$3="Personne",Gamme!$G8))))</f>
        <v>0</v>
      </c>
      <c r="R10" s="6"/>
      <c r="S10" s="20">
        <f t="shared" si="6"/>
        <v>0</v>
      </c>
      <c r="T10" s="3">
        <f>IF(T$3="MamieMesure",Gamme!$E8,IF(T$3="Chai Rv",Gamme!$C8,IF(T$3="Fanfan",Gamme!$D8,IF(T$3="Personne",Gamme!$G8))))</f>
        <v>0</v>
      </c>
      <c r="U10" s="6"/>
      <c r="V10" s="20">
        <f t="shared" si="0"/>
        <v>0</v>
      </c>
      <c r="W10" s="3">
        <f>IF(W$3="MamieMesure",Gamme!$E8,IF(W$3="Chai Rv",Gamme!$C8,IF(W$3="Fanfan",Gamme!$D8,IF(W$3="Personne",Gamme!$G8))))</f>
        <v>0</v>
      </c>
      <c r="X10" s="6"/>
      <c r="Y10" s="20">
        <f t="shared" si="7"/>
        <v>0</v>
      </c>
      <c r="Z10" s="3">
        <f>IF(Z$3="MamieMesure",Gamme!$E8,IF(Z$3="Chai Rv",Gamme!$C8,IF(Z$3="Fanfan",Gamme!$D8,IF(Z$3="Personne",Gamme!$G8))))</f>
        <v>0</v>
      </c>
      <c r="AA10" s="6"/>
      <c r="AB10" s="20">
        <f t="shared" si="8"/>
        <v>0</v>
      </c>
      <c r="AC10" s="22">
        <f t="shared" si="9"/>
        <v>29.5</v>
      </c>
    </row>
    <row r="11" spans="1:30" ht="15.75" thickBot="1">
      <c r="A11" s="4" t="s">
        <v>12</v>
      </c>
      <c r="B11" s="3">
        <f>IF(C$3="MamieMesure",Gamme!E9,IF(C$3="Chai Rv",Gamme!C9,IF(C$3="Fanfan",Gamme!D9)))</f>
        <v>0</v>
      </c>
      <c r="C11" s="6">
        <v>0</v>
      </c>
      <c r="D11" s="20">
        <f t="shared" si="1"/>
        <v>0</v>
      </c>
      <c r="E11" s="3">
        <f>IF(E$3="MamieMesure",Gamme!$E9,IF(E$3="Chai Rv",Gamme!$C9,IF(E$3="Fanfan",Gamme!$D9)))</f>
        <v>0</v>
      </c>
      <c r="F11" s="6">
        <v>0</v>
      </c>
      <c r="G11" s="20">
        <f t="shared" si="2"/>
        <v>0</v>
      </c>
      <c r="H11" s="3">
        <f>IF(H$3="MamieMesure",Gamme!$E9,IF(H$3="Chai Rv",Gamme!$C9,IF(H$3="Fanfan",Gamme!$D9,IF(H$3="Personne",Gamme!$G9,IF(H$3="Maison Lesouef",Gamme!$F9)))))</f>
        <v>0</v>
      </c>
      <c r="I11" s="6">
        <v>0</v>
      </c>
      <c r="J11" s="20">
        <f t="shared" si="3"/>
        <v>0</v>
      </c>
      <c r="K11" s="3">
        <f>IF(K$3="MamieMesure",Gamme!$E9,IF(K$3="Chai Rv",Gamme!$C9,IF(K$3="Fanfan",Gamme!$D9,IF(K$3="Personne",Gamme!$G9))))</f>
        <v>0</v>
      </c>
      <c r="L11" s="6">
        <v>0</v>
      </c>
      <c r="M11" s="20">
        <f t="shared" si="4"/>
        <v>0</v>
      </c>
      <c r="N11" s="3">
        <f>IF(N$3="MamieMesure",Gamme!$E9,IF(N$3="Chai Rv",Gamme!$C9,IF(N$3="Fanfan",Gamme!$D9,IF(N$3="Personne",Gamme!$G9))))</f>
        <v>0</v>
      </c>
      <c r="O11" s="6"/>
      <c r="P11" s="20">
        <f t="shared" si="5"/>
        <v>0</v>
      </c>
      <c r="Q11" s="3">
        <f>IF(Q$3="MamieMesure",Gamme!$E9,IF(Q$3="Chai Rv",Gamme!$C9,IF(Q$3="Fanfan",Gamme!$D9,IF(Q$3="Personne",Gamme!$G9))))</f>
        <v>0</v>
      </c>
      <c r="R11" s="6"/>
      <c r="S11" s="20">
        <f t="shared" si="6"/>
        <v>0</v>
      </c>
      <c r="T11" s="3">
        <f>IF(T$3="MamieMesure",Gamme!$E9,IF(T$3="Chai Rv",Gamme!$C9,IF(T$3="Fanfan",Gamme!$D9,IF(T$3="Personne",Gamme!$G9))))</f>
        <v>0</v>
      </c>
      <c r="U11" s="6"/>
      <c r="V11" s="20">
        <f t="shared" si="0"/>
        <v>0</v>
      </c>
      <c r="W11" s="3">
        <f>IF(W$3="MamieMesure",Gamme!$E9,IF(W$3="Chai Rv",Gamme!$C9,IF(W$3="Fanfan",Gamme!$D9,IF(W$3="Personne",Gamme!$G9))))</f>
        <v>0</v>
      </c>
      <c r="X11" s="6"/>
      <c r="Y11" s="20">
        <f t="shared" si="7"/>
        <v>0</v>
      </c>
      <c r="Z11" s="3">
        <f>IF(Z$3="MamieMesure",Gamme!$E9,IF(Z$3="Chai Rv",Gamme!$C9,IF(Z$3="Fanfan",Gamme!$D9,IF(Z$3="Personne",Gamme!$G9))))</f>
        <v>0</v>
      </c>
      <c r="AA11" s="6"/>
      <c r="AB11" s="20">
        <f t="shared" si="8"/>
        <v>0</v>
      </c>
      <c r="AC11" s="22">
        <f t="shared" si="9"/>
        <v>0</v>
      </c>
    </row>
    <row r="12" spans="1:30" ht="15.75" thickBot="1">
      <c r="A12" s="4" t="s">
        <v>13</v>
      </c>
      <c r="B12" s="3">
        <f>IF(C$3="MamieMesure",Gamme!E10,IF(C$3="Chai Rv",Gamme!C10,IF(C$3="Fanfan",Gamme!D10)))</f>
        <v>0</v>
      </c>
      <c r="C12" s="6">
        <v>0</v>
      </c>
      <c r="D12" s="20">
        <f t="shared" si="1"/>
        <v>0</v>
      </c>
      <c r="E12" s="3">
        <f>IF(E$3="MamieMesure",Gamme!$E10,IF(E$3="Chai Rv",Gamme!$C10,IF(E$3="Fanfan",Gamme!$D10)))</f>
        <v>0</v>
      </c>
      <c r="F12" s="6">
        <v>0</v>
      </c>
      <c r="G12" s="20">
        <f t="shared" si="2"/>
        <v>0</v>
      </c>
      <c r="H12" s="3">
        <f>IF(H$3="MamieMesure",Gamme!$E10,IF(H$3="Chai Rv",Gamme!$C10,IF(H$3="Fanfan",Gamme!$D10,IF(H$3="Personne",Gamme!$G10,IF(H$3="Maison Lesouef",Gamme!$F10)))))</f>
        <v>0</v>
      </c>
      <c r="I12" s="6">
        <v>0</v>
      </c>
      <c r="J12" s="20">
        <f t="shared" si="3"/>
        <v>0</v>
      </c>
      <c r="K12" s="3">
        <f>IF(K$3="MamieMesure",Gamme!$E10,IF(K$3="Chai Rv",Gamme!$C10,IF(K$3="Fanfan",Gamme!$D10,IF(K$3="Personne",Gamme!$G10))))</f>
        <v>0</v>
      </c>
      <c r="L12" s="6"/>
      <c r="M12" s="20">
        <f t="shared" si="4"/>
        <v>0</v>
      </c>
      <c r="N12" s="3">
        <f>IF(N$3="MamieMesure",Gamme!$E10,IF(N$3="Chai Rv",Gamme!$C10,IF(N$3="Fanfan",Gamme!$D10,IF(N$3="Personne",Gamme!$G10))))</f>
        <v>0</v>
      </c>
      <c r="O12" s="6"/>
      <c r="P12" s="20">
        <f t="shared" si="5"/>
        <v>0</v>
      </c>
      <c r="Q12" s="3">
        <f>IF(Q$3="MamieMesure",Gamme!$E10,IF(Q$3="Chai Rv",Gamme!$C10,IF(Q$3="Fanfan",Gamme!$D10,IF(Q$3="Personne",Gamme!$G10))))</f>
        <v>0</v>
      </c>
      <c r="R12" s="6"/>
      <c r="S12" s="20">
        <f t="shared" si="6"/>
        <v>0</v>
      </c>
      <c r="T12" s="3">
        <f>IF(T$3="MamieMesure",Gamme!$E10,IF(T$3="Chai Rv",Gamme!$C10,IF(T$3="Fanfan",Gamme!$D10,IF(T$3="Personne",Gamme!$G10))))</f>
        <v>0</v>
      </c>
      <c r="U12" s="6"/>
      <c r="V12" s="20">
        <f t="shared" si="0"/>
        <v>0</v>
      </c>
      <c r="W12" s="3">
        <f>IF(W$3="MamieMesure",Gamme!$E10,IF(W$3="Chai Rv",Gamme!$C10,IF(W$3="Fanfan",Gamme!$D10,IF(W$3="Personne",Gamme!$G10))))</f>
        <v>0</v>
      </c>
      <c r="X12" s="6"/>
      <c r="Y12" s="20">
        <f t="shared" si="7"/>
        <v>0</v>
      </c>
      <c r="Z12" s="3">
        <f>IF(Z$3="MamieMesure",Gamme!$E10,IF(Z$3="Chai Rv",Gamme!$C10,IF(Z$3="Fanfan",Gamme!$D10,IF(Z$3="Personne",Gamme!$G10))))</f>
        <v>0</v>
      </c>
      <c r="AA12" s="6"/>
      <c r="AB12" s="20">
        <f t="shared" si="8"/>
        <v>0</v>
      </c>
      <c r="AC12" s="22">
        <f t="shared" si="9"/>
        <v>0</v>
      </c>
    </row>
    <row r="13" spans="1:30" ht="15.75" thickBot="1">
      <c r="A13" s="4" t="s">
        <v>14</v>
      </c>
      <c r="B13" s="3">
        <f>IF(C$3="MamieMesure",Gamme!E11,IF(C$3="Chai Rv",Gamme!C11,IF(C$3="Fanfan",Gamme!D11)))</f>
        <v>0</v>
      </c>
      <c r="C13" s="6">
        <v>0</v>
      </c>
      <c r="D13" s="20">
        <f t="shared" si="1"/>
        <v>0</v>
      </c>
      <c r="E13" s="3">
        <f>IF(E$3="MamieMesure",Gamme!$E11,IF(E$3="Chai Rv",Gamme!$C11,IF(E$3="Fanfan",Gamme!$D11)))</f>
        <v>0</v>
      </c>
      <c r="F13" s="6">
        <v>0</v>
      </c>
      <c r="G13" s="20">
        <f t="shared" si="2"/>
        <v>0</v>
      </c>
      <c r="H13" s="3">
        <f>IF(H$3="MamieMesure",Gamme!$E11,IF(H$3="Chai Rv",Gamme!$C11,IF(H$3="Fanfan",Gamme!$D11,IF(H$3="Personne",Gamme!$G11,IF(H$3="Maison Lesouef",Gamme!$F11)))))</f>
        <v>0</v>
      </c>
      <c r="I13" s="6">
        <v>0</v>
      </c>
      <c r="J13" s="20">
        <f t="shared" si="3"/>
        <v>0</v>
      </c>
      <c r="K13" s="3">
        <f>IF(K$3="MamieMesure",Gamme!$E11,IF(K$3="Chai Rv",Gamme!$C11,IF(K$3="Fanfan",Gamme!$D11,IF(K$3="Personne",Gamme!$G11))))</f>
        <v>0</v>
      </c>
      <c r="L13" s="6"/>
      <c r="M13" s="20">
        <f t="shared" si="4"/>
        <v>0</v>
      </c>
      <c r="N13" s="3">
        <f>IF(N$3="MamieMesure",Gamme!$E11,IF(N$3="Chai Rv",Gamme!$C11,IF(N$3="Fanfan",Gamme!$D11,IF(N$3="Personne",Gamme!$G11))))</f>
        <v>0</v>
      </c>
      <c r="O13" s="6"/>
      <c r="P13" s="20">
        <f t="shared" si="5"/>
        <v>0</v>
      </c>
      <c r="Q13" s="3">
        <f>IF(Q$3="MamieMesure",Gamme!$E11,IF(Q$3="Chai Rv",Gamme!$C11,IF(Q$3="Fanfan",Gamme!$D11,IF(Q$3="Personne",Gamme!$G11))))</f>
        <v>0</v>
      </c>
      <c r="R13" s="6"/>
      <c r="S13" s="20">
        <f t="shared" si="6"/>
        <v>0</v>
      </c>
      <c r="T13" s="3">
        <f>IF(T$3="MamieMesure",Gamme!$E11,IF(T$3="Chai Rv",Gamme!$C11,IF(T$3="Fanfan",Gamme!$D11,IF(T$3="Personne",Gamme!$G11))))</f>
        <v>0</v>
      </c>
      <c r="U13" s="6"/>
      <c r="V13" s="20">
        <f t="shared" si="0"/>
        <v>0</v>
      </c>
      <c r="W13" s="3">
        <f>IF(W$3="MamieMesure",Gamme!$E11,IF(W$3="Chai Rv",Gamme!$C11,IF(W$3="Fanfan",Gamme!$D11,IF(W$3="Personne",Gamme!$G11))))</f>
        <v>0</v>
      </c>
      <c r="X13" s="6"/>
      <c r="Y13" s="20">
        <f t="shared" si="7"/>
        <v>0</v>
      </c>
      <c r="Z13" s="3">
        <f>IF(Z$3="MamieMesure",Gamme!$E11,IF(Z$3="Chai Rv",Gamme!$C11,IF(Z$3="Fanfan",Gamme!$D11,IF(Z$3="Personne",Gamme!$G11))))</f>
        <v>0</v>
      </c>
      <c r="AA13" s="6"/>
      <c r="AB13" s="20">
        <f t="shared" si="8"/>
        <v>0</v>
      </c>
      <c r="AC13" s="22">
        <f t="shared" si="9"/>
        <v>0</v>
      </c>
    </row>
    <row r="14" spans="1:30" ht="15.75" thickBot="1">
      <c r="A14" s="4" t="s">
        <v>15</v>
      </c>
      <c r="B14" s="3">
        <f>IF(C$3="MamieMesure",Gamme!E12,IF(C$3="Chai Rv",Gamme!C12,IF(C$3="Fanfan",Gamme!D12)))</f>
        <v>0</v>
      </c>
      <c r="C14" s="6">
        <v>0</v>
      </c>
      <c r="D14" s="20">
        <f t="shared" si="1"/>
        <v>0</v>
      </c>
      <c r="E14" s="3">
        <f>IF(E$3="MamieMesure",Gamme!$E12,IF(E$3="Chai Rv",Gamme!$C12,IF(E$3="Fanfan",Gamme!$D12)))</f>
        <v>0</v>
      </c>
      <c r="F14" s="6">
        <v>0</v>
      </c>
      <c r="G14" s="20">
        <f t="shared" si="2"/>
        <v>0</v>
      </c>
      <c r="H14" s="3">
        <f>IF(H$3="MamieMesure",Gamme!$E12,IF(H$3="Chai Rv",Gamme!$C12,IF(H$3="Fanfan",Gamme!$D12,IF(H$3="Personne",Gamme!$G12,IF(H$3="Maison Lesouef",Gamme!$F12)))))</f>
        <v>0</v>
      </c>
      <c r="I14" s="6">
        <v>0</v>
      </c>
      <c r="J14" s="20">
        <f t="shared" si="3"/>
        <v>0</v>
      </c>
      <c r="K14" s="3">
        <f>IF(K$3="MamieMesure",Gamme!$E12,IF(K$3="Chai Rv",Gamme!$C12,IF(K$3="Fanfan",Gamme!$D12,IF(K$3="Personne",Gamme!$G12))))</f>
        <v>0</v>
      </c>
      <c r="L14" s="6"/>
      <c r="M14" s="20">
        <f t="shared" si="4"/>
        <v>0</v>
      </c>
      <c r="N14" s="3">
        <f>IF(N$3="MamieMesure",Gamme!$E12,IF(N$3="Chai Rv",Gamme!$C12,IF(N$3="Fanfan",Gamme!$D12,IF(N$3="Personne",Gamme!$G12))))</f>
        <v>0</v>
      </c>
      <c r="O14" s="6"/>
      <c r="P14" s="20">
        <f t="shared" si="5"/>
        <v>0</v>
      </c>
      <c r="Q14" s="3">
        <f>IF(Q$3="MamieMesure",Gamme!$E12,IF(Q$3="Chai Rv",Gamme!$C12,IF(Q$3="Fanfan",Gamme!$D12,IF(Q$3="Personne",Gamme!$G12))))</f>
        <v>0</v>
      </c>
      <c r="R14" s="6"/>
      <c r="S14" s="20">
        <f t="shared" si="6"/>
        <v>0</v>
      </c>
      <c r="T14" s="3">
        <f>IF(T$3="MamieMesure",Gamme!$E12,IF(T$3="Chai Rv",Gamme!$C12,IF(T$3="Fanfan",Gamme!$D12,IF(T$3="Personne",Gamme!$G12))))</f>
        <v>0</v>
      </c>
      <c r="U14" s="6"/>
      <c r="V14" s="20">
        <f t="shared" si="0"/>
        <v>0</v>
      </c>
      <c r="W14" s="3">
        <f>IF(W$3="MamieMesure",Gamme!$E12,IF(W$3="Chai Rv",Gamme!$C12,IF(W$3="Fanfan",Gamme!$D12,IF(W$3="Personne",Gamme!$G12))))</f>
        <v>0</v>
      </c>
      <c r="X14" s="6"/>
      <c r="Y14" s="20">
        <f t="shared" si="7"/>
        <v>0</v>
      </c>
      <c r="Z14" s="3">
        <f>IF(Z$3="MamieMesure",Gamme!$E12,IF(Z$3="Chai Rv",Gamme!$C12,IF(Z$3="Fanfan",Gamme!$D12,IF(Z$3="Personne",Gamme!$G12))))</f>
        <v>0</v>
      </c>
      <c r="AA14" s="6"/>
      <c r="AB14" s="20">
        <f t="shared" si="8"/>
        <v>0</v>
      </c>
      <c r="AC14" s="22">
        <f t="shared" si="9"/>
        <v>0</v>
      </c>
    </row>
    <row r="15" spans="1:30" ht="15.75" thickBot="1">
      <c r="A15" s="4" t="s">
        <v>5</v>
      </c>
      <c r="B15" s="3">
        <f>IF(C$3="MamieMesure",Gamme!E13,IF(C$3="Chai Rv",Gamme!C13,IF(C$3="Fanfan",Gamme!D13)))</f>
        <v>0</v>
      </c>
      <c r="C15" s="6">
        <v>0</v>
      </c>
      <c r="D15" s="20">
        <f t="shared" si="1"/>
        <v>0</v>
      </c>
      <c r="E15" s="3">
        <f>IF(E$3="MamieMesure",Gamme!$E13,IF(E$3="Chai Rv",Gamme!$C13,IF(E$3="Fanfan",Gamme!$D13)))</f>
        <v>0</v>
      </c>
      <c r="F15" s="6">
        <v>0</v>
      </c>
      <c r="G15" s="20">
        <f t="shared" si="2"/>
        <v>0</v>
      </c>
      <c r="H15" s="3">
        <f>IF(H$3="MamieMesure",Gamme!$E13,IF(H$3="Chai Rv",Gamme!$C13,IF(H$3="Fanfan",Gamme!$D13,IF(H$3="Personne",Gamme!$G13,IF(H$3="Maison Lesouef",Gamme!$F13)))))</f>
        <v>0</v>
      </c>
      <c r="I15" s="6">
        <v>0</v>
      </c>
      <c r="J15" s="20">
        <f t="shared" si="3"/>
        <v>0</v>
      </c>
      <c r="K15" s="3">
        <f>IF(K$3="MamieMesure",Gamme!$E13,IF(K$3="Chai Rv",Gamme!$C13,IF(K$3="Fanfan",Gamme!$D13,IF(K$3="Personne",Gamme!$G13))))</f>
        <v>0</v>
      </c>
      <c r="L15" s="6"/>
      <c r="M15" s="20">
        <f t="shared" si="4"/>
        <v>0</v>
      </c>
      <c r="N15" s="3">
        <f>IF(N$3="MamieMesure",Gamme!$E13,IF(N$3="Chai Rv",Gamme!$C13,IF(N$3="Fanfan",Gamme!$D13,IF(N$3="Personne",Gamme!$G13))))</f>
        <v>0</v>
      </c>
      <c r="O15" s="6"/>
      <c r="P15" s="20">
        <f t="shared" si="5"/>
        <v>0</v>
      </c>
      <c r="Q15" s="3">
        <f>IF(Q$3="MamieMesure",Gamme!$E13,IF(Q$3="Chai Rv",Gamme!$C13,IF(Q$3="Fanfan",Gamme!$D13,IF(Q$3="Personne",Gamme!$G13))))</f>
        <v>0</v>
      </c>
      <c r="R15" s="6"/>
      <c r="S15" s="20">
        <f t="shared" si="6"/>
        <v>0</v>
      </c>
      <c r="T15" s="3">
        <f>IF(T$3="MamieMesure",Gamme!$E13,IF(T$3="Chai Rv",Gamme!$C13,IF(T$3="Fanfan",Gamme!$D13,IF(T$3="Personne",Gamme!$G13))))</f>
        <v>0</v>
      </c>
      <c r="U15" s="6"/>
      <c r="V15" s="20">
        <f t="shared" si="0"/>
        <v>0</v>
      </c>
      <c r="W15" s="3">
        <f>IF(W$3="MamieMesure",Gamme!$E13,IF(W$3="Chai Rv",Gamme!$C13,IF(W$3="Fanfan",Gamme!$D13,IF(W$3="Personne",Gamme!$G13))))</f>
        <v>0</v>
      </c>
      <c r="X15" s="6"/>
      <c r="Y15" s="20">
        <f t="shared" si="7"/>
        <v>0</v>
      </c>
      <c r="Z15" s="3">
        <f>IF(Z$3="MamieMesure",Gamme!$E13,IF(Z$3="Chai Rv",Gamme!$C13,IF(Z$3="Fanfan",Gamme!$D13,IF(Z$3="Personne",Gamme!$G13))))</f>
        <v>0</v>
      </c>
      <c r="AA15" s="6"/>
      <c r="AB15" s="20">
        <f t="shared" si="8"/>
        <v>0</v>
      </c>
      <c r="AC15" s="22">
        <f t="shared" si="9"/>
        <v>0</v>
      </c>
    </row>
    <row r="16" spans="1:30" ht="15.75" thickBot="1">
      <c r="A16" s="4" t="s">
        <v>16</v>
      </c>
      <c r="B16" s="3">
        <f>IF(C$3="MamieMesure",Gamme!E14,IF(C$3="Chai Rv",Gamme!C14,IF(C$3="Fanfan",Gamme!D14)))</f>
        <v>0</v>
      </c>
      <c r="C16" s="6">
        <v>0</v>
      </c>
      <c r="D16" s="20">
        <f t="shared" si="1"/>
        <v>0</v>
      </c>
      <c r="E16" s="3">
        <f>IF(E$3="MamieMesure",Gamme!$E14,IF(E$3="Chai Rv",Gamme!$C14,IF(E$3="Fanfan",Gamme!$D14)))</f>
        <v>0</v>
      </c>
      <c r="F16" s="6">
        <v>0</v>
      </c>
      <c r="G16" s="20">
        <f t="shared" si="2"/>
        <v>0</v>
      </c>
      <c r="H16" s="3">
        <f>IF(H$3="MamieMesure",Gamme!$E14,IF(H$3="Chai Rv",Gamme!$C14,IF(H$3="Fanfan",Gamme!$D14,IF(H$3="Personne",Gamme!$G14,IF(H$3="Maison Lesouef",Gamme!$F14)))))</f>
        <v>3.3</v>
      </c>
      <c r="I16" s="6">
        <v>5</v>
      </c>
      <c r="J16" s="20">
        <f t="shared" si="3"/>
        <v>16.5</v>
      </c>
      <c r="K16" s="3">
        <f>IF(K$3="MamieMesure",Gamme!$E14,IF(K$3="Chai Rv",Gamme!$C14,IF(K$3="Fanfan",Gamme!$D14,IF(K$3="Personne",Gamme!$G14))))</f>
        <v>0</v>
      </c>
      <c r="L16" s="6"/>
      <c r="M16" s="20">
        <f t="shared" si="4"/>
        <v>0</v>
      </c>
      <c r="N16" s="3">
        <f>IF(N$3="MamieMesure",Gamme!$E14,IF(N$3="Chai Rv",Gamme!$C14,IF(N$3="Fanfan",Gamme!$D14,IF(N$3="Personne",Gamme!$G14))))</f>
        <v>0</v>
      </c>
      <c r="O16" s="6"/>
      <c r="P16" s="20">
        <f t="shared" si="5"/>
        <v>0</v>
      </c>
      <c r="Q16" s="3">
        <f>IF(Q$3="MamieMesure",Gamme!$E14,IF(Q$3="Chai Rv",Gamme!$C14,IF(Q$3="Fanfan",Gamme!$D14,IF(Q$3="Personne",Gamme!$G14))))</f>
        <v>0</v>
      </c>
      <c r="R16" s="6"/>
      <c r="S16" s="20">
        <f t="shared" si="6"/>
        <v>0</v>
      </c>
      <c r="T16" s="3">
        <f>IF(T$3="MamieMesure",Gamme!$E14,IF(T$3="Chai Rv",Gamme!$C14,IF(T$3="Fanfan",Gamme!$D14,IF(T$3="Personne",Gamme!$G14))))</f>
        <v>0</v>
      </c>
      <c r="U16" s="6"/>
      <c r="V16" s="20">
        <f t="shared" si="0"/>
        <v>0</v>
      </c>
      <c r="W16" s="3">
        <f>IF(W$3="MamieMesure",Gamme!$E14,IF(W$3="Chai Rv",Gamme!$C14,IF(W$3="Fanfan",Gamme!$D14,IF(W$3="Personne",Gamme!$G14))))</f>
        <v>0</v>
      </c>
      <c r="X16" s="6"/>
      <c r="Y16" s="20">
        <f t="shared" si="7"/>
        <v>0</v>
      </c>
      <c r="Z16" s="3">
        <f>IF(Z$3="MamieMesure",Gamme!$E14,IF(Z$3="Chai Rv",Gamme!$C14,IF(Z$3="Fanfan",Gamme!$D14,IF(Z$3="Personne",Gamme!$G14))))</f>
        <v>0</v>
      </c>
      <c r="AA16" s="6"/>
      <c r="AB16" s="20">
        <f t="shared" si="8"/>
        <v>0</v>
      </c>
      <c r="AC16" s="22">
        <f t="shared" si="9"/>
        <v>5</v>
      </c>
    </row>
    <row r="17" spans="1:29" ht="15.75" thickBot="1">
      <c r="A17" s="4" t="s">
        <v>17</v>
      </c>
      <c r="B17" s="3">
        <f>IF(C$3="MamieMesure",Gamme!E15,IF(C$3="Chai Rv",Gamme!C15,IF(C$3="Fanfan",Gamme!D15)))</f>
        <v>0</v>
      </c>
      <c r="C17" s="6">
        <v>0</v>
      </c>
      <c r="D17" s="20">
        <f t="shared" si="1"/>
        <v>0</v>
      </c>
      <c r="E17" s="3">
        <f>IF(E$3="MamieMesure",Gamme!$E15,IF(E$3="Chai Rv",Gamme!$C15,IF(E$3="Fanfan",Gamme!$D15)))</f>
        <v>0</v>
      </c>
      <c r="F17" s="6">
        <v>0</v>
      </c>
      <c r="G17" s="20">
        <f t="shared" si="2"/>
        <v>0</v>
      </c>
      <c r="H17" s="3">
        <f>IF(H$3="MamieMesure",Gamme!$E15,IF(H$3="Chai Rv",Gamme!$C15,IF(H$3="Fanfan",Gamme!$D15,IF(H$3="Personne",Gamme!$G15,IF(H$3="Maison Lesouef",Gamme!$F15)))))</f>
        <v>3.3</v>
      </c>
      <c r="I17" s="6">
        <v>5</v>
      </c>
      <c r="J17" s="20">
        <f t="shared" si="3"/>
        <v>16.5</v>
      </c>
      <c r="K17" s="3">
        <f>IF(K$3="MamieMesure",Gamme!$E15,IF(K$3="Chai Rv",Gamme!$C15,IF(K$3="Fanfan",Gamme!$D15,IF(K$3="Personne",Gamme!$G15))))</f>
        <v>0</v>
      </c>
      <c r="L17" s="6"/>
      <c r="M17" s="20">
        <f t="shared" si="4"/>
        <v>0</v>
      </c>
      <c r="N17" s="3">
        <f>IF(N$3="MamieMesure",Gamme!$E15,IF(N$3="Chai Rv",Gamme!$C15,IF(N$3="Fanfan",Gamme!$D15,IF(N$3="Personne",Gamme!$G15))))</f>
        <v>0</v>
      </c>
      <c r="O17" s="6"/>
      <c r="P17" s="20">
        <f t="shared" si="5"/>
        <v>0</v>
      </c>
      <c r="Q17" s="3">
        <f>IF(Q$3="MamieMesure",Gamme!$E15,IF(Q$3="Chai Rv",Gamme!$C15,IF(Q$3="Fanfan",Gamme!$D15,IF(Q$3="Personne",Gamme!$G15))))</f>
        <v>0</v>
      </c>
      <c r="R17" s="6"/>
      <c r="S17" s="20">
        <f t="shared" si="6"/>
        <v>0</v>
      </c>
      <c r="T17" s="3">
        <f>IF(T$3="MamieMesure",Gamme!$E15,IF(T$3="Chai Rv",Gamme!$C15,IF(T$3="Fanfan",Gamme!$D15,IF(T$3="Personne",Gamme!$G15))))</f>
        <v>0</v>
      </c>
      <c r="U17" s="6"/>
      <c r="V17" s="20">
        <f t="shared" si="0"/>
        <v>0</v>
      </c>
      <c r="W17" s="3">
        <f>IF(W$3="MamieMesure",Gamme!$E15,IF(W$3="Chai Rv",Gamme!$C15,IF(W$3="Fanfan",Gamme!$D15,IF(W$3="Personne",Gamme!$G15))))</f>
        <v>0</v>
      </c>
      <c r="X17" s="6"/>
      <c r="Y17" s="20">
        <f t="shared" si="7"/>
        <v>0</v>
      </c>
      <c r="Z17" s="3">
        <f>IF(Z$3="MamieMesure",Gamme!$E15,IF(Z$3="Chai Rv",Gamme!$C15,IF(Z$3="Fanfan",Gamme!$D15,IF(Z$3="Personne",Gamme!$G15))))</f>
        <v>0</v>
      </c>
      <c r="AA17" s="6"/>
      <c r="AB17" s="20">
        <f t="shared" si="8"/>
        <v>0</v>
      </c>
      <c r="AC17" s="22">
        <f t="shared" si="9"/>
        <v>5</v>
      </c>
    </row>
    <row r="18" spans="1:29" ht="15.75" thickBot="1">
      <c r="A18" s="4" t="s">
        <v>28</v>
      </c>
      <c r="B18" s="3">
        <f>IF(C$3="MamieMesure",Gamme!E16,IF(C$3="Chai Rv",Gamme!C16,IF(C$3="Fanfan",Gamme!D16)))</f>
        <v>3.25</v>
      </c>
      <c r="C18" s="6">
        <v>0</v>
      </c>
      <c r="D18" s="20">
        <f t="shared" si="1"/>
        <v>0</v>
      </c>
      <c r="E18" s="3">
        <f>IF(E$3="MamieMesure",Gamme!$E16,IF(E$3="Chai Rv",Gamme!$C16,IF(E$3="Fanfan",Gamme!$D16)))</f>
        <v>3.6</v>
      </c>
      <c r="F18" s="6">
        <v>0</v>
      </c>
      <c r="G18" s="20">
        <f t="shared" si="2"/>
        <v>0</v>
      </c>
      <c r="H18" s="3">
        <f>IF(H$3="MamieMesure",Gamme!$E16,IF(H$3="Chai Rv",Gamme!$C16,IF(H$3="Fanfan",Gamme!$D16,IF(H$3="Personne",Gamme!$G16,IF(H$3="Maison Lesouef",Gamme!$F16)))))</f>
        <v>3.6</v>
      </c>
      <c r="I18" s="6">
        <v>5</v>
      </c>
      <c r="J18" s="20">
        <f t="shared" si="3"/>
        <v>18</v>
      </c>
      <c r="K18" s="3">
        <f>IF(K$3="MamieMesure",Gamme!$E16,IF(K$3="Chai Rv",Gamme!$C16,IF(K$3="Fanfan",Gamme!$D16,IF(K$3="Personne",Gamme!$G16))))</f>
        <v>3.6</v>
      </c>
      <c r="L18" s="6">
        <v>0</v>
      </c>
      <c r="M18" s="20">
        <f t="shared" si="4"/>
        <v>0</v>
      </c>
      <c r="N18" s="3">
        <f>IF(N$3="MamieMesure",Gamme!$E16,IF(N$3="Chai Rv",Gamme!$C16,IF(N$3="Fanfan",Gamme!$D16,IF(N$3="Personne",Gamme!$G16))))</f>
        <v>3.6</v>
      </c>
      <c r="O18" s="6">
        <v>12</v>
      </c>
      <c r="P18" s="20">
        <f t="shared" si="5"/>
        <v>43.2</v>
      </c>
      <c r="Q18" s="3">
        <f>IF(Q$3="MamieMesure",Gamme!$E16,IF(Q$3="Chai Rv",Gamme!$C16,IF(Q$3="Fanfan",Gamme!$D16,IF(Q$3="Personne",Gamme!$G16))))</f>
        <v>3.25</v>
      </c>
      <c r="R18" s="6">
        <v>0</v>
      </c>
      <c r="S18" s="20">
        <f t="shared" si="6"/>
        <v>0</v>
      </c>
      <c r="T18" s="3">
        <f>IF(T$3="MamieMesure",Gamme!$E16,IF(T$3="Chai Rv",Gamme!$C16,IF(T$3="Fanfan",Gamme!$D16,IF(T$3="Personne",Gamme!$G16))))</f>
        <v>0</v>
      </c>
      <c r="U18" s="6"/>
      <c r="V18" s="20">
        <f t="shared" si="0"/>
        <v>0</v>
      </c>
      <c r="W18" s="3">
        <f>IF(W$3="MamieMesure",Gamme!$E16,IF(W$3="Chai Rv",Gamme!$C16,IF(W$3="Fanfan",Gamme!$D16,IF(W$3="Personne",Gamme!$G16))))</f>
        <v>0</v>
      </c>
      <c r="X18" s="6"/>
      <c r="Y18" s="20">
        <f t="shared" si="7"/>
        <v>0</v>
      </c>
      <c r="Z18" s="3">
        <f>IF(Z$3="MamieMesure",Gamme!$E16,IF(Z$3="Chai Rv",Gamme!$C16,IF(Z$3="Fanfan",Gamme!$D16,IF(Z$3="Personne",Gamme!$G16))))</f>
        <v>0</v>
      </c>
      <c r="AA18" s="6"/>
      <c r="AB18" s="20">
        <f t="shared" si="8"/>
        <v>0</v>
      </c>
      <c r="AC18" s="22">
        <f t="shared" si="9"/>
        <v>8.6</v>
      </c>
    </row>
    <row r="19" spans="1:29" ht="15.75" thickBot="1">
      <c r="A19" s="4" t="s">
        <v>2</v>
      </c>
      <c r="B19" s="3">
        <f>IF(C$3="MamieMesure",Gamme!E17,IF(C$3="Chai Rv",Gamme!C17,IF(C$3="Fanfan",Gamme!D17)))</f>
        <v>3.25</v>
      </c>
      <c r="C19" s="6">
        <v>10</v>
      </c>
      <c r="D19" s="20">
        <f t="shared" si="1"/>
        <v>32.5</v>
      </c>
      <c r="E19" s="3">
        <f>IF(E$3="MamieMesure",Gamme!$E17,IF(E$3="Chai Rv",Gamme!$C17,IF(E$3="Fanfan",Gamme!$D17)))</f>
        <v>0</v>
      </c>
      <c r="F19" s="6">
        <v>0</v>
      </c>
      <c r="G19" s="20">
        <f t="shared" si="2"/>
        <v>0</v>
      </c>
      <c r="H19" s="3">
        <f>IF(H$3="MamieMesure",Gamme!$E17,IF(H$3="Chai Rv",Gamme!$C17,IF(H$3="Fanfan",Gamme!$D17,IF(H$3="Personne",Gamme!$G17,IF(H$3="Maison Lesouef",Gamme!$F17)))))</f>
        <v>3.6</v>
      </c>
      <c r="I19" s="6">
        <v>5</v>
      </c>
      <c r="J19" s="20">
        <f t="shared" si="3"/>
        <v>18</v>
      </c>
      <c r="K19" s="3">
        <f>IF(K$3="MamieMesure",Gamme!$E17,IF(K$3="Chai Rv",Gamme!$C17,IF(K$3="Fanfan",Gamme!$D17,IF(K$3="Personne",Gamme!$G17))))</f>
        <v>0</v>
      </c>
      <c r="L19" s="6"/>
      <c r="M19" s="20">
        <f t="shared" si="4"/>
        <v>0</v>
      </c>
      <c r="N19" s="3">
        <f>IF(N$3="MamieMesure",Gamme!$E17,IF(N$3="Chai Rv",Gamme!$C17,IF(N$3="Fanfan",Gamme!$D17,IF(N$3="Personne",Gamme!$G17))))</f>
        <v>0</v>
      </c>
      <c r="O19" s="6"/>
      <c r="P19" s="20">
        <f t="shared" si="5"/>
        <v>0</v>
      </c>
      <c r="Q19" s="3">
        <f>IF(Q$3="MamieMesure",Gamme!$E17,IF(Q$3="Chai Rv",Gamme!$C17,IF(Q$3="Fanfan",Gamme!$D17,IF(Q$3="Personne",Gamme!$G17))))</f>
        <v>3.25</v>
      </c>
      <c r="R19" s="6">
        <v>10</v>
      </c>
      <c r="S19" s="20">
        <f t="shared" si="6"/>
        <v>32.5</v>
      </c>
      <c r="T19" s="3">
        <f>IF(T$3="MamieMesure",Gamme!$E17,IF(T$3="Chai Rv",Gamme!$C17,IF(T$3="Fanfan",Gamme!$D17,IF(T$3="Personne",Gamme!$G17))))</f>
        <v>0</v>
      </c>
      <c r="U19" s="6"/>
      <c r="V19" s="20">
        <f t="shared" si="0"/>
        <v>0</v>
      </c>
      <c r="W19" s="3">
        <f>IF(W$3="MamieMesure",Gamme!$E17,IF(W$3="Chai Rv",Gamme!$C17,IF(W$3="Fanfan",Gamme!$D17,IF(W$3="Personne",Gamme!$G17))))</f>
        <v>0</v>
      </c>
      <c r="X19" s="6"/>
      <c r="Y19" s="20">
        <f t="shared" si="7"/>
        <v>0</v>
      </c>
      <c r="Z19" s="3">
        <f>IF(Z$3="MamieMesure",Gamme!$E17,IF(Z$3="Chai Rv",Gamme!$C17,IF(Z$3="Fanfan",Gamme!$D17,IF(Z$3="Personne",Gamme!$G17))))</f>
        <v>0</v>
      </c>
      <c r="AA19" s="6"/>
      <c r="AB19" s="20">
        <f t="shared" si="8"/>
        <v>0</v>
      </c>
      <c r="AC19" s="22">
        <f>SUMPRODUCT(C19:AB19*MOD(COLUMN(C19:AB19),2))</f>
        <v>50.75</v>
      </c>
    </row>
    <row r="20" spans="1:29" ht="15.75" thickBot="1">
      <c r="A20" s="4" t="s">
        <v>18</v>
      </c>
      <c r="B20" s="3">
        <f>IF(C$3="MamieMesure",Gamme!E18,IF(C$3="Chai Rv",Gamme!C18,IF(C$3="Fanfan",Gamme!D18)))</f>
        <v>3.25</v>
      </c>
      <c r="C20" s="6">
        <v>10</v>
      </c>
      <c r="D20" s="20">
        <f t="shared" si="1"/>
        <v>32.5</v>
      </c>
      <c r="E20" s="3">
        <f>IF(E$3="MamieMesure",Gamme!$E18,IF(E$3="Chai Rv",Gamme!$C18,IF(E$3="Fanfan",Gamme!$D18)))</f>
        <v>3.6</v>
      </c>
      <c r="F20" s="6">
        <v>0</v>
      </c>
      <c r="G20" s="20">
        <f t="shared" si="2"/>
        <v>0</v>
      </c>
      <c r="H20" s="3">
        <f>IF(H$3="MamieMesure",Gamme!$E18,IF(H$3="Chai Rv",Gamme!$C18,IF(H$3="Fanfan",Gamme!$D18,IF(H$3="Personne",Gamme!$G18,IF(H$3="Maison Lesouef",Gamme!$F18)))))</f>
        <v>0</v>
      </c>
      <c r="I20" s="6">
        <v>0</v>
      </c>
      <c r="J20" s="20">
        <f t="shared" si="3"/>
        <v>0</v>
      </c>
      <c r="K20" s="3">
        <f>IF(K$3="MamieMesure",Gamme!$E18,IF(K$3="Chai Rv",Gamme!$C18,IF(K$3="Fanfan",Gamme!$D18,IF(K$3="Personne",Gamme!$G18))))</f>
        <v>3.6</v>
      </c>
      <c r="L20" s="6">
        <v>12</v>
      </c>
      <c r="M20" s="20">
        <f t="shared" si="4"/>
        <v>43.2</v>
      </c>
      <c r="N20" s="3">
        <f>IF(N$3="MamieMesure",Gamme!$E18,IF(N$3="Chai Rv",Gamme!$C18,IF(N$3="Fanfan",Gamme!$D18,IF(N$3="Personne",Gamme!$G18))))</f>
        <v>3.6</v>
      </c>
      <c r="O20" s="6">
        <v>12</v>
      </c>
      <c r="P20" s="20">
        <f t="shared" si="5"/>
        <v>43.2</v>
      </c>
      <c r="Q20" s="3">
        <f>IF(Q$3="MamieMesure",Gamme!$E18,IF(Q$3="Chai Rv",Gamme!$C18,IF(Q$3="Fanfan",Gamme!$D18,IF(Q$3="Personne",Gamme!$G18))))</f>
        <v>3.25</v>
      </c>
      <c r="R20" s="6">
        <v>10</v>
      </c>
      <c r="S20" s="20">
        <f t="shared" si="6"/>
        <v>32.5</v>
      </c>
      <c r="T20" s="3">
        <f>IF(T$3="MamieMesure",Gamme!$E18,IF(T$3="Chai Rv",Gamme!$C18,IF(T$3="Fanfan",Gamme!$D18,IF(T$3="Personne",Gamme!$G18))))</f>
        <v>0</v>
      </c>
      <c r="U20" s="6"/>
      <c r="V20" s="20">
        <f t="shared" si="0"/>
        <v>0</v>
      </c>
      <c r="W20" s="3">
        <f>IF(W$3="MamieMesure",Gamme!$E18,IF(W$3="Chai Rv",Gamme!$C18,IF(W$3="Fanfan",Gamme!$D18,IF(W$3="Personne",Gamme!$G18))))</f>
        <v>0</v>
      </c>
      <c r="X20" s="6"/>
      <c r="Y20" s="20">
        <f t="shared" si="7"/>
        <v>0</v>
      </c>
      <c r="Z20" s="3">
        <f>IF(Z$3="MamieMesure",Gamme!$E18,IF(Z$3="Chai Rv",Gamme!$C18,IF(Z$3="Fanfan",Gamme!$D18,IF(Z$3="Personne",Gamme!$G18))))</f>
        <v>0</v>
      </c>
      <c r="AA20" s="6"/>
      <c r="AB20" s="20">
        <f t="shared" si="8"/>
        <v>0</v>
      </c>
      <c r="AC20" s="22">
        <f t="shared" si="9"/>
        <v>13.6</v>
      </c>
    </row>
    <row r="21" spans="1:29" ht="15.75" thickBot="1">
      <c r="A21" s="4" t="s">
        <v>4</v>
      </c>
      <c r="B21" s="3">
        <f>IF(C$3="MamieMesure",Gamme!E19,IF(C$3="Chai Rv",Gamme!C19,IF(C$3="Fanfan",Gamme!D19)))</f>
        <v>3.25</v>
      </c>
      <c r="C21" s="6">
        <v>10</v>
      </c>
      <c r="D21" s="20">
        <f t="shared" si="1"/>
        <v>32.5</v>
      </c>
      <c r="E21" s="3">
        <f>IF(E$3="MamieMesure",Gamme!$E19,IF(E$3="Chai Rv",Gamme!$C19,IF(E$3="Fanfan",Gamme!$D19)))</f>
        <v>0</v>
      </c>
      <c r="F21" s="6">
        <v>0</v>
      </c>
      <c r="G21" s="20">
        <f t="shared" si="2"/>
        <v>0</v>
      </c>
      <c r="H21" s="3">
        <f>IF(H$3="MamieMesure",Gamme!$E19,IF(H$3="Chai Rv",Gamme!$C19,IF(H$3="Fanfan",Gamme!$D19,IF(H$3="Personne",Gamme!$G19,IF(H$3="Maison Lesouef",Gamme!$F19)))))</f>
        <v>0</v>
      </c>
      <c r="I21" s="6">
        <v>0</v>
      </c>
      <c r="J21" s="20">
        <f t="shared" si="3"/>
        <v>0</v>
      </c>
      <c r="K21" s="3">
        <f>IF(K$3="MamieMesure",Gamme!$E19,IF(K$3="Chai Rv",Gamme!$C19,IF(K$3="Fanfan",Gamme!$D19,IF(K$3="Personne",Gamme!$G19))))</f>
        <v>0</v>
      </c>
      <c r="L21" s="6"/>
      <c r="M21" s="20">
        <f t="shared" si="4"/>
        <v>0</v>
      </c>
      <c r="N21" s="3">
        <f>IF(N$3="MamieMesure",Gamme!$E19,IF(N$3="Chai Rv",Gamme!$C19,IF(N$3="Fanfan",Gamme!$D19,IF(N$3="Personne",Gamme!$G19))))</f>
        <v>0</v>
      </c>
      <c r="O21" s="6"/>
      <c r="P21" s="20">
        <f t="shared" si="5"/>
        <v>0</v>
      </c>
      <c r="Q21" s="3">
        <f>IF(Q$3="MamieMesure",Gamme!$E19,IF(Q$3="Chai Rv",Gamme!$C19,IF(Q$3="Fanfan",Gamme!$D19,IF(Q$3="Personne",Gamme!$G19))))</f>
        <v>3.25</v>
      </c>
      <c r="R21" s="6">
        <v>10</v>
      </c>
      <c r="S21" s="20">
        <f t="shared" si="6"/>
        <v>32.5</v>
      </c>
      <c r="T21" s="3">
        <f>IF(T$3="MamieMesure",Gamme!$E19,IF(T$3="Chai Rv",Gamme!$C19,IF(T$3="Fanfan",Gamme!$D19,IF(T$3="Personne",Gamme!$G19))))</f>
        <v>0</v>
      </c>
      <c r="U21" s="6"/>
      <c r="V21" s="20">
        <f t="shared" si="0"/>
        <v>0</v>
      </c>
      <c r="W21" s="3">
        <f>IF(W$3="MamieMesure",Gamme!$E19,IF(W$3="Chai Rv",Gamme!$C19,IF(W$3="Fanfan",Gamme!$D19,IF(W$3="Personne",Gamme!$G19))))</f>
        <v>0</v>
      </c>
      <c r="X21" s="6"/>
      <c r="Y21" s="20">
        <f t="shared" si="7"/>
        <v>0</v>
      </c>
      <c r="Z21" s="3">
        <f>IF(Z$3="MamieMesure",Gamme!$E19,IF(Z$3="Chai Rv",Gamme!$C19,IF(Z$3="Fanfan",Gamme!$D19,IF(Z$3="Personne",Gamme!$G19))))</f>
        <v>0</v>
      </c>
      <c r="AA21" s="6"/>
      <c r="AB21" s="20">
        <f t="shared" si="8"/>
        <v>0</v>
      </c>
      <c r="AC21" s="22">
        <f t="shared" si="9"/>
        <v>10</v>
      </c>
    </row>
    <row r="22" spans="1:29" ht="15.75" thickBot="1">
      <c r="A22" s="4" t="s">
        <v>3</v>
      </c>
      <c r="B22" s="3">
        <f>IF(C$3="MamieMesure",Gamme!E20,IF(C$3="Chai Rv",Gamme!C20,IF(C$3="Fanfan",Gamme!D20)))</f>
        <v>3.25</v>
      </c>
      <c r="C22" s="6">
        <v>10</v>
      </c>
      <c r="D22" s="20">
        <f t="shared" si="1"/>
        <v>32.5</v>
      </c>
      <c r="E22" s="3">
        <f>IF(E$3="MamieMesure",Gamme!$E20,IF(E$3="Chai Rv",Gamme!$C20,IF(E$3="Fanfan",Gamme!$D20)))</f>
        <v>0</v>
      </c>
      <c r="F22" s="6">
        <v>0</v>
      </c>
      <c r="G22" s="20">
        <f t="shared" si="2"/>
        <v>0</v>
      </c>
      <c r="H22" s="3">
        <f>IF(H$3="MamieMesure",Gamme!$E20,IF(H$3="Chai Rv",Gamme!$C20,IF(H$3="Fanfan",Gamme!$D20,IF(H$3="Personne",Gamme!$G20,IF(H$3="Maison Lesouef",Gamme!$F20)))))</f>
        <v>3.6</v>
      </c>
      <c r="I22" s="6">
        <v>5</v>
      </c>
      <c r="J22" s="20">
        <f t="shared" si="3"/>
        <v>18</v>
      </c>
      <c r="K22" s="3">
        <f>IF(K$3="MamieMesure",Gamme!$E20,IF(K$3="Chai Rv",Gamme!$C20,IF(K$3="Fanfan",Gamme!$D20,IF(K$3="Personne",Gamme!$G20))))</f>
        <v>0</v>
      </c>
      <c r="L22" s="6"/>
      <c r="M22" s="20">
        <f t="shared" si="4"/>
        <v>0</v>
      </c>
      <c r="N22" s="3">
        <f>IF(N$3="MamieMesure",Gamme!$E20,IF(N$3="Chai Rv",Gamme!$C20,IF(N$3="Fanfan",Gamme!$D20,IF(N$3="Personne",Gamme!$G20))))</f>
        <v>0</v>
      </c>
      <c r="O22" s="6"/>
      <c r="P22" s="20">
        <f t="shared" si="5"/>
        <v>0</v>
      </c>
      <c r="Q22" s="3">
        <f>IF(Q$3="MamieMesure",Gamme!$E20,IF(Q$3="Chai Rv",Gamme!$C20,IF(Q$3="Fanfan",Gamme!$D20,IF(Q$3="Personne",Gamme!$G20))))</f>
        <v>3.25</v>
      </c>
      <c r="R22" s="6">
        <v>10</v>
      </c>
      <c r="S22" s="20">
        <f t="shared" si="6"/>
        <v>32.5</v>
      </c>
      <c r="T22" s="3">
        <f>IF(T$3="MamieMesure",Gamme!$E20,IF(T$3="Chai Rv",Gamme!$C20,IF(T$3="Fanfan",Gamme!$D20,IF(T$3="Personne",Gamme!$G20))))</f>
        <v>0</v>
      </c>
      <c r="U22" s="6"/>
      <c r="V22" s="20">
        <f t="shared" si="0"/>
        <v>0</v>
      </c>
      <c r="W22" s="3">
        <f>IF(W$3="MamieMesure",Gamme!$E20,IF(W$3="Chai Rv",Gamme!$C20,IF(W$3="Fanfan",Gamme!$D20,IF(W$3="Personne",Gamme!$G20))))</f>
        <v>0</v>
      </c>
      <c r="X22" s="6"/>
      <c r="Y22" s="20">
        <f t="shared" si="7"/>
        <v>0</v>
      </c>
      <c r="Z22" s="3">
        <f>IF(Z$3="MamieMesure",Gamme!$E20,IF(Z$3="Chai Rv",Gamme!$C20,IF(Z$3="Fanfan",Gamme!$D20,IF(Z$3="Personne",Gamme!$G20))))</f>
        <v>0</v>
      </c>
      <c r="AA22" s="6"/>
      <c r="AB22" s="20">
        <f t="shared" si="8"/>
        <v>0</v>
      </c>
      <c r="AC22" s="22">
        <f t="shared" si="9"/>
        <v>15</v>
      </c>
    </row>
    <row r="23" spans="1:29" ht="15.75" thickBot="1">
      <c r="A23" s="1" t="s">
        <v>40</v>
      </c>
      <c r="B23" s="2"/>
      <c r="C23" s="6"/>
      <c r="D23" s="20">
        <f t="shared" si="1"/>
        <v>0</v>
      </c>
      <c r="E23" s="26"/>
      <c r="F23" s="6">
        <v>0</v>
      </c>
      <c r="G23" s="20">
        <f t="shared" si="2"/>
        <v>0</v>
      </c>
      <c r="H23" s="3">
        <f>IF(H$3="MamieMesure",Gamme!$E21,IF(H$3="Chai Rv",Gamme!$C21,IF(H$3="Fanfan",Gamme!$D21,IF(H$3="Personne",Gamme!$G21,IF(H$3="Maison Lesouef",Gamme!$F21)))))</f>
        <v>0</v>
      </c>
      <c r="I23" s="6">
        <v>5</v>
      </c>
      <c r="J23" s="20">
        <f t="shared" si="3"/>
        <v>0</v>
      </c>
      <c r="K23" s="26"/>
      <c r="L23" s="6"/>
      <c r="M23" s="20">
        <f t="shared" si="4"/>
        <v>0</v>
      </c>
      <c r="N23" s="26"/>
      <c r="O23" s="6"/>
      <c r="P23" s="20">
        <f t="shared" si="5"/>
        <v>0</v>
      </c>
      <c r="Q23" s="26"/>
      <c r="R23" s="6"/>
      <c r="S23" s="20">
        <f t="shared" si="6"/>
        <v>0</v>
      </c>
      <c r="T23" s="26"/>
      <c r="U23" s="6"/>
      <c r="V23" s="20">
        <f t="shared" si="0"/>
        <v>0</v>
      </c>
      <c r="W23" s="26"/>
      <c r="X23" s="6"/>
      <c r="Y23" s="20">
        <f t="shared" si="7"/>
        <v>0</v>
      </c>
      <c r="Z23" s="26"/>
      <c r="AA23" s="6"/>
      <c r="AB23" s="20">
        <f t="shared" si="8"/>
        <v>0</v>
      </c>
      <c r="AC23" s="22">
        <f t="shared" si="9"/>
        <v>5</v>
      </c>
    </row>
    <row r="24" spans="1:29" ht="15.75" thickBot="1">
      <c r="A24" s="11" t="s">
        <v>46</v>
      </c>
      <c r="B24" s="12"/>
      <c r="C24" s="13"/>
      <c r="D24" s="20">
        <f t="shared" si="1"/>
        <v>0</v>
      </c>
      <c r="E24" s="27"/>
      <c r="F24" s="6">
        <v>0</v>
      </c>
      <c r="G24" s="20">
        <f t="shared" si="2"/>
        <v>0</v>
      </c>
      <c r="H24" s="3">
        <f>IF(H$3="MamieMesure",Gamme!$E22,IF(H$3="Chai Rv",Gamme!$C22,IF(H$3="Fanfan",Gamme!$D22,IF(H$3="Personne",Gamme!$G22,IF(H$3="Maison Lesouef",Gamme!$F22)))))</f>
        <v>3.3</v>
      </c>
      <c r="I24" s="6">
        <v>5</v>
      </c>
      <c r="J24" s="20">
        <f t="shared" si="3"/>
        <v>16.5</v>
      </c>
      <c r="K24" s="27"/>
      <c r="L24" s="6"/>
      <c r="M24" s="20">
        <f t="shared" si="4"/>
        <v>0</v>
      </c>
      <c r="N24" s="27"/>
      <c r="O24" s="6"/>
      <c r="P24" s="20">
        <f t="shared" si="5"/>
        <v>0</v>
      </c>
      <c r="Q24" s="27"/>
      <c r="R24" s="6"/>
      <c r="S24" s="20">
        <f t="shared" si="6"/>
        <v>0</v>
      </c>
      <c r="T24" s="27"/>
      <c r="U24" s="6"/>
      <c r="V24" s="20">
        <f t="shared" si="0"/>
        <v>0</v>
      </c>
      <c r="W24" s="27"/>
      <c r="X24" s="6"/>
      <c r="Y24" s="20">
        <f t="shared" si="7"/>
        <v>0</v>
      </c>
      <c r="Z24" s="27"/>
      <c r="AA24" s="6"/>
      <c r="AB24" s="20">
        <f t="shared" si="8"/>
        <v>0</v>
      </c>
      <c r="AC24" s="22">
        <f t="shared" si="9"/>
        <v>5</v>
      </c>
    </row>
    <row r="25" spans="1:29" ht="15.75" thickBot="1">
      <c r="A25" s="11" t="s">
        <v>47</v>
      </c>
      <c r="B25" s="12"/>
      <c r="C25" s="13"/>
      <c r="D25" s="20">
        <f t="shared" si="1"/>
        <v>0</v>
      </c>
      <c r="E25" s="27"/>
      <c r="F25" s="6">
        <v>0</v>
      </c>
      <c r="G25" s="20">
        <f t="shared" si="2"/>
        <v>0</v>
      </c>
      <c r="H25" s="3">
        <f>IF(H$3="MamieMesure",Gamme!$E23,IF(H$3="Chai Rv",Gamme!$C23,IF(H$3="Fanfan",Gamme!$D23,IF(H$3="Personne",Gamme!$G23,IF(H$3="Maison Lesouef",Gamme!$F23)))))</f>
        <v>3.3</v>
      </c>
      <c r="I25" s="6">
        <v>5</v>
      </c>
      <c r="J25" s="20">
        <f t="shared" si="3"/>
        <v>16.5</v>
      </c>
      <c r="K25" s="27"/>
      <c r="L25" s="6"/>
      <c r="M25" s="20">
        <f t="shared" si="4"/>
        <v>0</v>
      </c>
      <c r="N25" s="27"/>
      <c r="O25" s="6"/>
      <c r="P25" s="20">
        <f t="shared" si="5"/>
        <v>0</v>
      </c>
      <c r="Q25" s="27"/>
      <c r="R25" s="6"/>
      <c r="S25" s="20">
        <f t="shared" si="6"/>
        <v>0</v>
      </c>
      <c r="T25" s="27"/>
      <c r="U25" s="6"/>
      <c r="V25" s="20">
        <f t="shared" si="0"/>
        <v>0</v>
      </c>
      <c r="W25" s="27"/>
      <c r="X25" s="6"/>
      <c r="Y25" s="20">
        <f t="shared" si="7"/>
        <v>0</v>
      </c>
      <c r="Z25" s="27"/>
      <c r="AA25" s="6"/>
      <c r="AB25" s="20">
        <f t="shared" si="8"/>
        <v>0</v>
      </c>
      <c r="AC25" s="22">
        <f t="shared" ref="AC25" si="10">SUMPRODUCT(C25:J25*MOD(COLUMN(C25:J25),2))</f>
        <v>5</v>
      </c>
    </row>
    <row r="26" spans="1:29" ht="15.75" thickBot="1">
      <c r="A26" s="11"/>
      <c r="B26" s="12"/>
      <c r="C26" s="13"/>
      <c r="D26" s="38"/>
      <c r="E26" s="27"/>
      <c r="F26" s="18"/>
      <c r="G26" s="38"/>
      <c r="H26" s="39"/>
      <c r="I26" s="18"/>
      <c r="J26" s="38"/>
      <c r="K26" s="27"/>
      <c r="L26" s="18"/>
      <c r="M26" s="38"/>
      <c r="N26" s="27"/>
      <c r="O26" s="18"/>
      <c r="P26" s="38"/>
      <c r="Q26" s="27"/>
      <c r="R26" s="18"/>
      <c r="S26" s="38"/>
      <c r="T26" s="27"/>
      <c r="U26" s="18"/>
      <c r="V26" s="38"/>
      <c r="W26" s="27"/>
      <c r="X26" s="18"/>
      <c r="Y26" s="38"/>
      <c r="Z26" s="27"/>
      <c r="AA26" s="18"/>
      <c r="AB26" s="38"/>
      <c r="AC26" s="40"/>
    </row>
    <row r="27" spans="1:29" ht="15.75" thickBot="1">
      <c r="A27" s="50" t="s">
        <v>22</v>
      </c>
      <c r="B27" s="50"/>
      <c r="C27" s="50"/>
      <c r="D27" s="15">
        <f>SUM(D5:D24)</f>
        <v>130</v>
      </c>
      <c r="E27" s="64"/>
      <c r="F27" s="65"/>
      <c r="G27" s="15">
        <f>SUM(G5:G24)</f>
        <v>75</v>
      </c>
      <c r="H27" s="64"/>
      <c r="I27" s="65"/>
      <c r="J27" s="15">
        <f>SUM(J5:J26)</f>
        <v>207.5</v>
      </c>
      <c r="K27" s="64"/>
      <c r="L27" s="65"/>
      <c r="M27" s="15">
        <f>SUM(M4:M24)</f>
        <v>105.60000000000001</v>
      </c>
      <c r="N27" s="64"/>
      <c r="O27" s="65"/>
      <c r="P27" s="15">
        <f>SUM(P4:P24)</f>
        <v>152.60000000000002</v>
      </c>
      <c r="Q27" s="64"/>
      <c r="R27" s="65"/>
      <c r="S27" s="15">
        <f>SUM(S5:S24)</f>
        <v>130</v>
      </c>
      <c r="T27" s="64"/>
      <c r="U27" s="65"/>
      <c r="V27" s="15">
        <f>SUM(V5:V24)</f>
        <v>0</v>
      </c>
      <c r="W27" s="64"/>
      <c r="X27" s="65"/>
      <c r="Y27" s="15">
        <f>SUM(Y5:Y24)</f>
        <v>0</v>
      </c>
      <c r="Z27" s="64"/>
      <c r="AA27" s="65"/>
      <c r="AB27" s="15">
        <f>SUM(AB5:AB24)</f>
        <v>0</v>
      </c>
      <c r="AC27" s="51">
        <f>SUM(D27:AB27)</f>
        <v>800.7</v>
      </c>
    </row>
    <row r="28" spans="1:29" ht="15.75" thickBot="1">
      <c r="A28" s="53" t="s">
        <v>26</v>
      </c>
      <c r="B28" s="53"/>
      <c r="C28" s="8"/>
      <c r="D28" s="16" t="s">
        <v>34</v>
      </c>
      <c r="E28" s="62"/>
      <c r="F28" s="63"/>
      <c r="G28" s="14" t="s">
        <v>35</v>
      </c>
      <c r="H28" s="62" t="s">
        <v>48</v>
      </c>
      <c r="I28" s="63"/>
      <c r="J28" s="16"/>
      <c r="K28" s="62"/>
      <c r="L28" s="63"/>
      <c r="M28" s="14" t="s">
        <v>35</v>
      </c>
      <c r="N28" s="62"/>
      <c r="O28" s="63"/>
      <c r="P28" s="16"/>
      <c r="Q28" s="62"/>
      <c r="R28" s="63"/>
      <c r="S28" s="14"/>
      <c r="T28" s="62"/>
      <c r="U28" s="63"/>
      <c r="V28" s="16"/>
      <c r="W28" s="62"/>
      <c r="X28" s="63"/>
      <c r="Y28" s="14"/>
      <c r="Z28" s="62"/>
      <c r="AA28" s="63"/>
      <c r="AB28" s="16"/>
      <c r="AC28" s="52"/>
    </row>
    <row r="30" spans="1:29">
      <c r="A30" t="s">
        <v>34</v>
      </c>
      <c r="D30" t="s">
        <v>37</v>
      </c>
    </row>
    <row r="31" spans="1:29">
      <c r="A31" t="s">
        <v>35</v>
      </c>
      <c r="D31" t="s">
        <v>39</v>
      </c>
    </row>
    <row r="32" spans="1:29">
      <c r="D32" t="s">
        <v>41</v>
      </c>
    </row>
    <row r="33" spans="1:4">
      <c r="A33" s="9">
        <v>0</v>
      </c>
      <c r="D33" t="s">
        <v>38</v>
      </c>
    </row>
    <row r="34" spans="1:4">
      <c r="A34" s="10">
        <v>0.1</v>
      </c>
      <c r="D34" t="s">
        <v>43</v>
      </c>
    </row>
  </sheetData>
  <mergeCells count="41">
    <mergeCell ref="Q27:R27"/>
    <mergeCell ref="T27:U27"/>
    <mergeCell ref="W27:X27"/>
    <mergeCell ref="Z27:AA27"/>
    <mergeCell ref="Q28:R28"/>
    <mergeCell ref="T28:U28"/>
    <mergeCell ref="W28:X28"/>
    <mergeCell ref="Z28:AA28"/>
    <mergeCell ref="R2:S2"/>
    <mergeCell ref="X2:Y2"/>
    <mergeCell ref="Q3:S3"/>
    <mergeCell ref="T3:V3"/>
    <mergeCell ref="W3:Y3"/>
    <mergeCell ref="L2:M2"/>
    <mergeCell ref="K3:M3"/>
    <mergeCell ref="K27:L27"/>
    <mergeCell ref="N27:O27"/>
    <mergeCell ref="K28:L28"/>
    <mergeCell ref="N28:O28"/>
    <mergeCell ref="F2:G2"/>
    <mergeCell ref="I2:J2"/>
    <mergeCell ref="E28:F28"/>
    <mergeCell ref="E27:F27"/>
    <mergeCell ref="H27:I27"/>
    <mergeCell ref="H28:I28"/>
    <mergeCell ref="A1:AC1"/>
    <mergeCell ref="A2:B2"/>
    <mergeCell ref="C2:D2"/>
    <mergeCell ref="A27:C27"/>
    <mergeCell ref="AC27:AC28"/>
    <mergeCell ref="A28:B28"/>
    <mergeCell ref="E3:G3"/>
    <mergeCell ref="H3:J3"/>
    <mergeCell ref="Z3:AB3"/>
    <mergeCell ref="N3:P3"/>
    <mergeCell ref="AC2:AC4"/>
    <mergeCell ref="A3:B3"/>
    <mergeCell ref="C3:D3"/>
    <mergeCell ref="U2:V2"/>
    <mergeCell ref="AA2:AB2"/>
    <mergeCell ref="O2:P2"/>
  </mergeCells>
  <conditionalFormatting sqref="C5:C26 F5:F26 I5:I26">
    <cfRule type="cellIs" dxfId="3" priority="132" operator="greaterThan">
      <formula>0</formula>
    </cfRule>
  </conditionalFormatting>
  <conditionalFormatting sqref="L5:L26 O5:O26">
    <cfRule type="cellIs" dxfId="2" priority="3" operator="greaterThan">
      <formula>0</formula>
    </cfRule>
  </conditionalFormatting>
  <conditionalFormatting sqref="R5:R26 U5:U26">
    <cfRule type="cellIs" dxfId="1" priority="2" operator="greaterThan">
      <formula>0</formula>
    </cfRule>
  </conditionalFormatting>
  <conditionalFormatting sqref="X5:X26 AA5:AA26">
    <cfRule type="cellIs" dxfId="0" priority="1" operator="greaterThan">
      <formula>0</formula>
    </cfRule>
  </conditionalFormatting>
  <dataValidations count="3">
    <dataValidation type="list" allowBlank="1" showInputMessage="1" showErrorMessage="1" sqref="D28 G28 J28 M28 P28 S28 V28 Y28 AB28">
      <formula1>$A$30:$A$31</formula1>
    </dataValidation>
    <dataValidation type="list" allowBlank="1" showInputMessage="1" showErrorMessage="1" sqref="C3:G3 K3:AB3">
      <formula1>$D$30:$D$33</formula1>
    </dataValidation>
    <dataValidation type="list" allowBlank="1" showInputMessage="1" showErrorMessage="1" sqref="H3:J3">
      <formula1>$D$30:$D$34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Gamme</vt:lpstr>
      <vt:lpstr>Commande spé</vt:lpstr>
      <vt:lpstr>Graph1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sb Le Brun-Cordier</dc:creator>
  <cp:lastModifiedBy>sb Le Brun-Cordier</cp:lastModifiedBy>
  <dcterms:created xsi:type="dcterms:W3CDTF">2016-12-11T10:22:57Z</dcterms:created>
  <dcterms:modified xsi:type="dcterms:W3CDTF">2017-06-03T14:25:48Z</dcterms:modified>
</cp:coreProperties>
</file>