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00" windowWidth="21828" windowHeight="9012" tabRatio="599"/>
  </bookViews>
  <sheets>
    <sheet name="Liste AF à compléter par DATES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Z3" i="4" l="1"/>
  <c r="AY17" i="4"/>
  <c r="AY16" i="4"/>
  <c r="AY15" i="4"/>
  <c r="AY14" i="4"/>
  <c r="AY13" i="4"/>
  <c r="AY12" i="4"/>
  <c r="AY6" i="4"/>
  <c r="AY5" i="4"/>
  <c r="AY4" i="4"/>
  <c r="AY3" i="4"/>
  <c r="AY20" i="4"/>
  <c r="AY19" i="4"/>
  <c r="AY18" i="4"/>
  <c r="AD20" i="4"/>
  <c r="AC20" i="4"/>
  <c r="AB20" i="4"/>
  <c r="AA20" i="4"/>
  <c r="Z20" i="4"/>
  <c r="AD19" i="4"/>
  <c r="AC19" i="4"/>
  <c r="AB19" i="4"/>
  <c r="AA19" i="4"/>
  <c r="Z19" i="4"/>
  <c r="AD18" i="4"/>
  <c r="AC18" i="4"/>
  <c r="AB18" i="4"/>
  <c r="AA18" i="4"/>
  <c r="Z18" i="4"/>
  <c r="AD17" i="4"/>
  <c r="AC17" i="4"/>
  <c r="AB17" i="4"/>
  <c r="AA17" i="4"/>
  <c r="Z17" i="4"/>
  <c r="AD16" i="4"/>
  <c r="AC16" i="4"/>
  <c r="AB16" i="4"/>
  <c r="AA16" i="4"/>
  <c r="Z16" i="4"/>
  <c r="AD15" i="4"/>
  <c r="AC15" i="4"/>
  <c r="AB15" i="4"/>
  <c r="AA15" i="4"/>
  <c r="Z15" i="4"/>
  <c r="AD14" i="4"/>
  <c r="AC14" i="4"/>
  <c r="AB14" i="4"/>
  <c r="AA14" i="4"/>
  <c r="Z14" i="4"/>
  <c r="AD13" i="4"/>
  <c r="AC13" i="4"/>
  <c r="AB13" i="4"/>
  <c r="AA13" i="4"/>
  <c r="Z13" i="4"/>
  <c r="AD12" i="4"/>
  <c r="AC12" i="4"/>
  <c r="AB12" i="4"/>
  <c r="AA12" i="4"/>
  <c r="Z12" i="4"/>
  <c r="AD6" i="4"/>
  <c r="AC6" i="4"/>
  <c r="AB6" i="4"/>
  <c r="AA6" i="4"/>
  <c r="Z6" i="4"/>
  <c r="AD5" i="4"/>
  <c r="AC5" i="4"/>
  <c r="AB5" i="4"/>
  <c r="AA5" i="4"/>
  <c r="Z5" i="4"/>
  <c r="AD4" i="4"/>
  <c r="AC4" i="4"/>
  <c r="AB4" i="4"/>
  <c r="AA4" i="4"/>
  <c r="Z4" i="4"/>
  <c r="AD3" i="4"/>
  <c r="AC3" i="4"/>
  <c r="AB3" i="4"/>
  <c r="AA3" i="4"/>
  <c r="V18" i="4"/>
  <c r="V17" i="4" l="1"/>
  <c r="V16" i="4"/>
  <c r="V15" i="4"/>
  <c r="V14" i="4"/>
  <c r="V13" i="4"/>
  <c r="V12" i="4"/>
  <c r="V6" i="4"/>
  <c r="V5" i="4"/>
  <c r="V4" i="4"/>
  <c r="V3" i="4"/>
</calcChain>
</file>

<file path=xl/comments1.xml><?xml version="1.0" encoding="utf-8"?>
<comments xmlns="http://schemas.openxmlformats.org/spreadsheetml/2006/main">
  <authors>
    <author>PELLAT Philippe MAJ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Colonne à ne pas fusionner
lors de l'insertion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Colonne à ne pas fusionner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<sst xmlns="http://schemas.openxmlformats.org/spreadsheetml/2006/main" count="253" uniqueCount="96">
  <si>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</si>
  <si>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</si>
  <si>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</si>
  <si>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</si>
  <si>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</si>
  <si>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</si>
  <si>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</si>
  <si>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</si>
  <si>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</si>
  <si>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</si>
  <si>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</si>
  <si>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</si>
  <si>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</si>
  <si>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</si>
  <si>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</si>
  <si>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</si>
  <si>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</si>
  <si>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>N°</t>
  </si>
  <si>
    <t>N° de semaine</t>
  </si>
  <si>
    <t>Lien document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</si>
  <si>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</si>
  <si>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</si>
  <si>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</si>
  <si>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</si>
  <si>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</si>
  <si>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</si>
  <si>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</si>
  <si>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</si>
  <si>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</si>
  <si>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</si>
  <si>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</si>
  <si>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</si>
  <si>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</si>
  <si>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</si>
  <si>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</si>
  <si>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</si>
  <si>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</si>
  <si>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</si>
  <si>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</si>
  <si>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</si>
  <si>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</si>
  <si>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</si>
  <si>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</si>
  <si>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</si>
  <si>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</si>
  <si>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</si>
  <si>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</si>
  <si>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</si>
  <si>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</si>
  <si>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</si>
  <si>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</si>
  <si>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FUD</t>
  </si>
  <si>
    <t>FS</t>
  </si>
  <si>
    <t>DAF</t>
  </si>
  <si>
    <t>Fiche</t>
  </si>
  <si>
    <t>Renseignement sur les formations</t>
  </si>
  <si>
    <t>Heure saisie
candidat</t>
  </si>
  <si>
    <t>Date saisie
candidat</t>
  </si>
  <si>
    <t xml:space="preserve">N° 1
</t>
  </si>
  <si>
    <t xml:space="preserve">N°2
</t>
  </si>
  <si>
    <t xml:space="preserve">JS1
</t>
  </si>
  <si>
    <t>Formation 4</t>
  </si>
  <si>
    <t>VM37</t>
  </si>
  <si>
    <t>LAT0QTG</t>
  </si>
  <si>
    <t>Date saisie N° (colonne S)</t>
  </si>
  <si>
    <t>Test1</t>
  </si>
  <si>
    <t>Philippe</t>
  </si>
  <si>
    <t>tuy</t>
  </si>
  <si>
    <t>VZ98</t>
  </si>
  <si>
    <t>Tugdual</t>
  </si>
  <si>
    <t>5C42YW0</t>
  </si>
  <si>
    <t>NON</t>
  </si>
  <si>
    <t>2017 - 2019</t>
  </si>
  <si>
    <t>Maxime</t>
  </si>
  <si>
    <t>Quentin</t>
  </si>
  <si>
    <t>Floc</t>
  </si>
  <si>
    <t>Los</t>
  </si>
  <si>
    <t>diere</t>
  </si>
  <si>
    <t>Fin de formation  à repréciser</t>
  </si>
  <si>
    <t>DIVERS</t>
  </si>
  <si>
    <t>04- Place perdue</t>
  </si>
  <si>
    <t>02- Incomplète</t>
  </si>
  <si>
    <t>Chevauch. de date</t>
  </si>
  <si>
    <t>Remarques</t>
  </si>
  <si>
    <t>RAS</t>
  </si>
  <si>
    <t>Congés</t>
  </si>
  <si>
    <t>Cycle</t>
  </si>
  <si>
    <t>Observations cycle</t>
  </si>
  <si>
    <t>CODE</t>
  </si>
  <si>
    <t>DIPLÔME</t>
  </si>
  <si>
    <t>2017 - 2018</t>
  </si>
  <si>
    <t>N°4</t>
  </si>
  <si>
    <t>N°5</t>
  </si>
  <si>
    <t>N°6</t>
  </si>
  <si>
    <t>N°7</t>
  </si>
  <si>
    <t>N°8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</si>
</sst>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10"/>
      <color theme="2"/>
      <name val="Calibri"/>
      <family val="2"/>
      <scheme val="minor"/>
    </font>
    <font>
      <b/>
      <sz val="10"/>
      <color theme="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thick">
        <color auto="1"/>
      </bottom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190">
    <xf numFmtId="0" fontId="0" fillId="0" borderId="0" xfId="0"/>
    <xf numFmtId="0" fontId="1" fillId="4" borderId="6" xfId="0" applyFont="1" applyFill="1" applyBorder="1" applyAlignment="1" applyProtection="1">
      <alignment horizontal="center" textRotation="255"/>
    </xf>
    <xf numFmtId="0" fontId="1" fillId="4" borderId="6" xfId="0" applyFont="1" applyFill="1" applyBorder="1" applyAlignment="1" applyProtection="1">
      <alignment horizontal="center" vertical="center" textRotation="255"/>
    </xf>
    <xf numFmtId="0" fontId="1" fillId="4" borderId="6" xfId="0" applyFont="1" applyFill="1" applyBorder="1" applyAlignment="1" applyProtection="1">
      <alignment horizontal="center" vertical="center"/>
    </xf>
    <xf numFmtId="14" fontId="1" fillId="4" borderId="6" xfId="0" applyNumberFormat="1" applyFont="1" applyFill="1" applyBorder="1" applyAlignment="1" applyProtection="1">
      <alignment horizontal="center" vertical="center" wrapText="1"/>
    </xf>
    <xf numFmtId="14" fontId="2" fillId="4" borderId="6" xfId="0" applyNumberFormat="1" applyFont="1" applyFill="1" applyBorder="1" applyAlignment="1" applyProtection="1">
      <alignment horizontal="center" vertical="center" wrapText="1"/>
    </xf>
    <xf numFmtId="0" fontId="3" fillId="6" borderId="6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3" fillId="6" borderId="6" xfId="0" quotePrefix="1" applyNumberFormat="1" applyFont="1" applyFill="1" applyBorder="1" applyAlignment="1" applyProtection="1">
      <alignment horizontal="center" vertical="center" wrapText="1"/>
    </xf>
    <xf numFmtId="0" fontId="3" fillId="6" borderId="6" xfId="0" applyNumberFormat="1" applyFont="1" applyFill="1" applyBorder="1" applyAlignment="1" applyProtection="1">
      <alignment horizontal="center" vertical="center" wrapText="1"/>
    </xf>
    <xf numFmtId="14" fontId="3" fillId="6" borderId="7" xfId="0" quotePrefix="1" applyNumberFormat="1" applyFont="1" applyFill="1" applyBorder="1" applyAlignment="1" applyProtection="1">
      <alignment horizontal="center" vertical="center" wrapText="1"/>
    </xf>
    <xf numFmtId="0" fontId="3" fillId="6" borderId="7" xfId="0" applyNumberFormat="1" applyFont="1" applyFill="1" applyBorder="1" applyAlignment="1" applyProtection="1">
      <alignment horizontal="center" vertical="center" wrapText="1"/>
    </xf>
    <xf numFmtId="0" fontId="3" fillId="6" borderId="9" xfId="0" quotePrefix="1" applyNumberFormat="1" applyFont="1" applyFill="1" applyBorder="1" applyAlignment="1" applyProtection="1">
      <alignment horizontal="center" vertical="center"/>
    </xf>
    <xf numFmtId="0" fontId="3" fillId="6" borderId="9" xfId="0" quotePrefix="1" applyNumberFormat="1" applyFont="1" applyFill="1" applyBorder="1" applyAlignment="1" applyProtection="1">
      <alignment horizontal="center" vertical="center" wrapText="1"/>
    </xf>
    <xf numFmtId="14" fontId="3" fillId="6" borderId="9" xfId="0" quotePrefix="1" applyNumberFormat="1" applyFont="1" applyFill="1" applyBorder="1" applyAlignment="1" applyProtection="1">
      <alignment horizontal="center" vertical="center" wrapText="1"/>
    </xf>
    <xf numFmtId="0" fontId="3" fillId="6" borderId="9" xfId="0" applyNumberFormat="1" applyFont="1" applyFill="1" applyBorder="1" applyAlignment="1" applyProtection="1">
      <alignment horizontal="center" vertical="center" wrapText="1"/>
    </xf>
    <xf numFmtId="0" fontId="3" fillId="6" borderId="9" xfId="0" applyFont="1" applyFill="1" applyBorder="1" applyAlignment="1" applyProtection="1">
      <alignment horizontal="center" vertical="center"/>
    </xf>
    <xf numFmtId="0" fontId="3" fillId="6" borderId="10" xfId="0" quotePrefix="1" applyNumberFormat="1" applyFont="1" applyFill="1" applyBorder="1" applyAlignment="1" applyProtection="1">
      <alignment horizontal="center" vertical="center"/>
    </xf>
    <xf numFmtId="0" fontId="3" fillId="6" borderId="10" xfId="0" quotePrefix="1" applyNumberFormat="1" applyFont="1" applyFill="1" applyBorder="1" applyAlignment="1" applyProtection="1">
      <alignment horizontal="center" vertical="center" wrapText="1"/>
    </xf>
    <xf numFmtId="14" fontId="3" fillId="6" borderId="10" xfId="0" quotePrefix="1" applyNumberFormat="1" applyFont="1" applyFill="1" applyBorder="1" applyAlignment="1" applyProtection="1">
      <alignment horizontal="center" vertical="center" wrapText="1"/>
    </xf>
    <xf numFmtId="0" fontId="3" fillId="6" borderId="10" xfId="0" applyNumberFormat="1" applyFont="1" applyFill="1" applyBorder="1" applyAlignment="1" applyProtection="1">
      <alignment horizontal="center" vertical="center" wrapText="1"/>
    </xf>
    <xf numFmtId="0" fontId="3" fillId="6" borderId="10" xfId="0" applyFont="1" applyFill="1" applyBorder="1" applyAlignment="1" applyProtection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7" xfId="0" quotePrefix="1" applyNumberFormat="1" applyFont="1" applyFill="1" applyBorder="1" applyAlignment="1" applyProtection="1">
      <alignment horizontal="center" vertical="center" wrapText="1"/>
      <protection locked="0"/>
    </xf>
    <xf numFmtId="0" fontId="3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9" xfId="0" quotePrefix="1" applyNumberFormat="1" applyFont="1" applyFill="1" applyBorder="1" applyAlignment="1" applyProtection="1">
      <alignment horizontal="center" vertical="center" wrapText="1"/>
      <protection locked="0"/>
    </xf>
    <xf numFmtId="0" fontId="3" fillId="6" borderId="11" xfId="0" quotePrefix="1" applyNumberFormat="1" applyFont="1" applyFill="1" applyBorder="1" applyAlignment="1" applyProtection="1">
      <alignment horizontal="center" vertical="center"/>
    </xf>
    <xf numFmtId="0" fontId="3" fillId="6" borderId="11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11" xfId="0" quotePrefix="1" applyNumberFormat="1" applyFont="1" applyFill="1" applyBorder="1" applyAlignment="1" applyProtection="1">
      <alignment horizontal="center" vertical="center" wrapText="1"/>
      <protection locked="0"/>
    </xf>
    <xf numFmtId="14" fontId="3" fillId="6" borderId="11" xfId="0" quotePrefix="1" applyNumberFormat="1" applyFont="1" applyFill="1" applyBorder="1" applyAlignment="1" applyProtection="1">
      <alignment horizontal="center" vertical="center" wrapText="1"/>
    </xf>
    <xf numFmtId="0" fontId="3" fillId="6" borderId="11" xfId="0" applyNumberFormat="1" applyFont="1" applyFill="1" applyBorder="1" applyAlignment="1" applyProtection="1">
      <alignment horizontal="center" vertical="center" wrapText="1"/>
    </xf>
    <xf numFmtId="0" fontId="3" fillId="6" borderId="11" xfId="0" applyFont="1" applyFill="1" applyBorder="1" applyAlignment="1" applyProtection="1">
      <alignment horizontal="center" vertical="center"/>
    </xf>
    <xf numFmtId="14" fontId="1" fillId="5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7" xfId="0" quotePrefix="1" applyNumberFormat="1" applyFont="1" applyFill="1" applyBorder="1" applyAlignment="1" applyProtection="1">
      <alignment horizontal="center" vertical="center" wrapText="1"/>
    </xf>
    <xf numFmtId="14" fontId="1" fillId="5" borderId="9" xfId="0" quotePrefix="1" applyNumberFormat="1" applyFont="1" applyFill="1" applyBorder="1" applyAlignment="1" applyProtection="1">
      <alignment horizontal="center" vertical="center" wrapText="1"/>
    </xf>
    <xf numFmtId="14" fontId="1" fillId="5" borderId="10" xfId="0" quotePrefix="1" applyNumberFormat="1" applyFont="1" applyFill="1" applyBorder="1" applyAlignment="1" applyProtection="1">
      <alignment horizontal="center" vertical="center" wrapText="1"/>
    </xf>
    <xf numFmtId="14" fontId="1" fillId="5" borderId="7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9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11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3" borderId="6" xfId="0" applyNumberFormat="1" applyFont="1" applyFill="1" applyBorder="1" applyAlignment="1" applyProtection="1">
      <alignment horizontal="center" vertical="center"/>
    </xf>
    <xf numFmtId="14" fontId="4" fillId="3" borderId="7" xfId="0" applyNumberFormat="1" applyFont="1" applyFill="1" applyBorder="1" applyAlignment="1" applyProtection="1">
      <alignment horizontal="center" vertical="center"/>
    </xf>
    <xf numFmtId="14" fontId="4" fillId="3" borderId="9" xfId="0" applyNumberFormat="1" applyFont="1" applyFill="1" applyBorder="1" applyAlignment="1" applyProtection="1">
      <alignment horizontal="center" vertical="center"/>
    </xf>
    <xf numFmtId="14" fontId="4" fillId="3" borderId="11" xfId="0" applyNumberFormat="1" applyFont="1" applyFill="1" applyBorder="1" applyAlignment="1" applyProtection="1">
      <alignment horizontal="center" vertical="center"/>
    </xf>
    <xf numFmtId="14" fontId="1" fillId="2" borderId="4" xfId="0" applyNumberFormat="1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49" fontId="6" fillId="3" borderId="0" xfId="0" applyNumberFormat="1" applyFont="1" applyFill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left" vertical="center"/>
    </xf>
    <xf numFmtId="0" fontId="6" fillId="3" borderId="0" xfId="0" applyFont="1" applyFill="1" applyAlignment="1" applyProtection="1">
      <alignment vertical="center"/>
    </xf>
    <xf numFmtId="14" fontId="6" fillId="3" borderId="0" xfId="0" applyNumberFormat="1" applyFont="1" applyFill="1" applyAlignment="1" applyProtection="1">
      <alignment horizontal="center" vertical="center"/>
    </xf>
    <xf numFmtId="164" fontId="6" fillId="3" borderId="0" xfId="0" applyNumberFormat="1" applyFont="1" applyFill="1" applyAlignment="1" applyProtection="1">
      <alignment horizontal="center" vertical="center"/>
    </xf>
    <xf numFmtId="0" fontId="5" fillId="0" borderId="0" xfId="0" applyFont="1"/>
    <xf numFmtId="14" fontId="6" fillId="3" borderId="0" xfId="0" applyNumberFormat="1" applyFont="1" applyFill="1" applyAlignment="1" applyProtection="1">
      <alignment horizontal="center"/>
    </xf>
    <xf numFmtId="0" fontId="6" fillId="3" borderId="0" xfId="0" applyFont="1" applyFill="1" applyProtection="1"/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Protection="1"/>
    <xf numFmtId="0" fontId="1" fillId="4" borderId="6" xfId="0" applyNumberFormat="1" applyFont="1" applyFill="1" applyBorder="1" applyAlignment="1" applyProtection="1">
      <alignment horizontal="center" vertical="center" wrapText="1"/>
    </xf>
    <xf numFmtId="0" fontId="1" fillId="4" borderId="6" xfId="0" applyFont="1" applyFill="1" applyBorder="1" applyAlignment="1" applyProtection="1">
      <alignment horizontal="center" vertical="center" wrapText="1"/>
    </xf>
    <xf numFmtId="14" fontId="8" fillId="4" borderId="6" xfId="0" applyNumberFormat="1" applyFont="1" applyFill="1" applyBorder="1" applyAlignment="1" applyProtection="1">
      <alignment horizontal="center" vertical="center" wrapText="1"/>
    </xf>
    <xf numFmtId="0" fontId="1" fillId="5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6" xfId="0" applyNumberFormat="1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5" borderId="7" xfId="0" quotePrefix="1" applyNumberFormat="1" applyFont="1" applyFill="1" applyBorder="1" applyAlignment="1" applyProtection="1">
      <alignment horizontal="center" vertical="center" wrapText="1"/>
    </xf>
    <xf numFmtId="14" fontId="8" fillId="3" borderId="7" xfId="0" applyNumberFormat="1" applyFont="1" applyFill="1" applyBorder="1" applyAlignment="1" applyProtection="1">
      <alignment horizontal="center" vertical="center"/>
    </xf>
    <xf numFmtId="165" fontId="8" fillId="3" borderId="7" xfId="0" applyNumberFormat="1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5" borderId="9" xfId="0" quotePrefix="1" applyNumberFormat="1" applyFont="1" applyFill="1" applyBorder="1" applyAlignment="1" applyProtection="1">
      <alignment horizontal="center" vertical="center" wrapText="1"/>
    </xf>
    <xf numFmtId="14" fontId="8" fillId="3" borderId="9" xfId="0" applyNumberFormat="1" applyFont="1" applyFill="1" applyBorder="1" applyAlignment="1" applyProtection="1">
      <alignment horizontal="center" vertical="center"/>
    </xf>
    <xf numFmtId="165" fontId="8" fillId="3" borderId="9" xfId="0" applyNumberFormat="1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5" borderId="10" xfId="0" quotePrefix="1" applyNumberFormat="1" applyFont="1" applyFill="1" applyBorder="1" applyAlignment="1" applyProtection="1">
      <alignment horizontal="center" vertical="center" wrapText="1"/>
    </xf>
    <xf numFmtId="0" fontId="1" fillId="5" borderId="7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9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11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1" xfId="0" applyNumberFormat="1" applyFont="1" applyFill="1" applyBorder="1" applyAlignment="1" applyProtection="1">
      <alignment horizontal="center" vertical="center"/>
    </xf>
    <xf numFmtId="165" fontId="8" fillId="3" borderId="11" xfId="0" applyNumberFormat="1" applyFont="1" applyFill="1" applyBorder="1" applyAlignment="1" applyProtection="1">
      <alignment horizontal="center" vertical="center"/>
    </xf>
    <xf numFmtId="0" fontId="1" fillId="3" borderId="11" xfId="0" applyFont="1" applyFill="1" applyBorder="1" applyAlignment="1" applyProtection="1">
      <alignment horizontal="center" vertical="center"/>
    </xf>
    <xf numFmtId="0" fontId="9" fillId="0" borderId="0" xfId="0" applyFont="1"/>
    <xf numFmtId="0" fontId="5" fillId="0" borderId="0" xfId="0" applyFont="1" applyAlignment="1"/>
    <xf numFmtId="164" fontId="4" fillId="3" borderId="9" xfId="0" applyNumberFormat="1" applyFont="1" applyFill="1" applyBorder="1" applyAlignment="1" applyProtection="1">
      <alignment horizontal="center" vertical="center"/>
    </xf>
    <xf numFmtId="164" fontId="4" fillId="3" borderId="6" xfId="0" applyNumberFormat="1" applyFont="1" applyFill="1" applyBorder="1" applyAlignment="1" applyProtection="1">
      <alignment horizontal="center" vertical="center"/>
    </xf>
    <xf numFmtId="164" fontId="4" fillId="3" borderId="7" xfId="0" applyNumberFormat="1" applyFont="1" applyFill="1" applyBorder="1" applyAlignment="1" applyProtection="1">
      <alignment horizontal="center" vertical="center"/>
    </xf>
    <xf numFmtId="14" fontId="4" fillId="3" borderId="10" xfId="0" applyNumberFormat="1" applyFont="1" applyFill="1" applyBorder="1" applyAlignment="1" applyProtection="1">
      <alignment horizontal="center" vertical="center"/>
    </xf>
    <xf numFmtId="164" fontId="4" fillId="3" borderId="10" xfId="0" applyNumberFormat="1" applyFont="1" applyFill="1" applyBorder="1" applyAlignment="1" applyProtection="1">
      <alignment horizontal="center" vertical="center"/>
    </xf>
    <xf numFmtId="164" fontId="4" fillId="3" borderId="11" xfId="0" applyNumberFormat="1" applyFont="1" applyFill="1" applyBorder="1" applyAlignment="1" applyProtection="1">
      <alignment horizontal="center" vertical="center"/>
    </xf>
    <xf numFmtId="0" fontId="1" fillId="7" borderId="6" xfId="0" applyFont="1" applyFill="1" applyBorder="1" applyAlignment="1" applyProtection="1">
      <alignment horizontal="center" vertical="center" textRotation="255"/>
    </xf>
    <xf numFmtId="0" fontId="1" fillId="7" borderId="6" xfId="0" applyFont="1" applyFill="1" applyBorder="1" applyAlignment="1" applyProtection="1">
      <alignment horizontal="center" vertical="center"/>
    </xf>
    <xf numFmtId="0" fontId="1" fillId="7" borderId="6" xfId="0" applyNumberFormat="1" applyFont="1" applyFill="1" applyBorder="1" applyAlignment="1" applyProtection="1">
      <alignment horizontal="center" vertical="center"/>
    </xf>
    <xf numFmtId="14" fontId="1" fillId="7" borderId="6" xfId="0" applyNumberFormat="1" applyFont="1" applyFill="1" applyBorder="1" applyAlignment="1" applyProtection="1">
      <alignment horizontal="center" vertical="center" wrapText="1"/>
    </xf>
    <xf numFmtId="14" fontId="8" fillId="7" borderId="6" xfId="0" applyNumberFormat="1" applyFont="1" applyFill="1" applyBorder="1" applyAlignment="1" applyProtection="1">
      <alignment horizontal="center" vertical="center" wrapText="1"/>
    </xf>
    <xf numFmtId="0" fontId="12" fillId="0" borderId="9" xfId="0" applyFont="1" applyBorder="1" applyAlignment="1">
      <alignment horizontal="left" vertical="center"/>
    </xf>
    <xf numFmtId="0" fontId="12" fillId="0" borderId="11" xfId="0" applyFont="1" applyBorder="1" applyAlignment="1">
      <alignment horizontal="left" vertical="center"/>
    </xf>
    <xf numFmtId="0" fontId="5" fillId="0" borderId="7" xfId="0" applyFont="1" applyBorder="1"/>
    <xf numFmtId="0" fontId="9" fillId="0" borderId="7" xfId="0" applyFont="1" applyBorder="1"/>
    <xf numFmtId="0" fontId="5" fillId="0" borderId="7" xfId="0" applyFont="1" applyBorder="1" applyAlignment="1"/>
    <xf numFmtId="0" fontId="5" fillId="0" borderId="9" xfId="0" applyFont="1" applyBorder="1"/>
    <xf numFmtId="0" fontId="9" fillId="0" borderId="9" xfId="0" applyFont="1" applyBorder="1"/>
    <xf numFmtId="0" fontId="5" fillId="0" borderId="9" xfId="0" applyFont="1" applyBorder="1" applyAlignment="1"/>
    <xf numFmtId="0" fontId="5" fillId="0" borderId="11" xfId="0" applyFont="1" applyBorder="1"/>
    <xf numFmtId="0" fontId="9" fillId="0" borderId="11" xfId="0" applyFont="1" applyBorder="1"/>
    <xf numFmtId="0" fontId="5" fillId="0" borderId="11" xfId="0" applyFont="1" applyBorder="1" applyAlignment="1"/>
    <xf numFmtId="0" fontId="12" fillId="0" borderId="7" xfId="0" applyFont="1" applyBorder="1"/>
    <xf numFmtId="0" fontId="12" fillId="0" borderId="9" xfId="0" applyFont="1" applyBorder="1"/>
    <xf numFmtId="0" fontId="12" fillId="0" borderId="11" xfId="0" applyFont="1" applyBorder="1"/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13" fillId="6" borderId="6" xfId="0" quotePrefix="1" applyNumberFormat="1" applyFont="1" applyFill="1" applyBorder="1" applyAlignment="1" applyProtection="1">
      <alignment horizontal="left" vertical="center"/>
    </xf>
    <xf numFmtId="0" fontId="13" fillId="6" borderId="7" xfId="0" quotePrefix="1" applyNumberFormat="1" applyFont="1" applyFill="1" applyBorder="1" applyAlignment="1" applyProtection="1">
      <alignment horizontal="left" vertical="center"/>
    </xf>
    <xf numFmtId="0" fontId="3" fillId="6" borderId="7" xfId="0" quotePrefix="1" applyNumberFormat="1" applyFont="1" applyFill="1" applyBorder="1" applyAlignment="1" applyProtection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 wrapText="1"/>
    </xf>
    <xf numFmtId="0" fontId="3" fillId="6" borderId="6" xfId="0" quotePrefix="1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  <xf numFmtId="0" fontId="3" fillId="6" borderId="6" xfId="0" quotePrefix="1" applyNumberFormat="1" applyFont="1" applyFill="1" applyBorder="1" applyAlignment="1" applyProtection="1">
      <alignment horizontal="center" vertical="center" wrapText="1"/>
    </xf>
    <xf numFmtId="14" fontId="3" fillId="6" borderId="6" xfId="0" applyNumberFormat="1" applyFont="1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 applyProtection="1">
      <alignment horizontal="center" vertical="center"/>
    </xf>
    <xf numFmtId="14" fontId="3" fillId="6" borderId="9" xfId="0" applyNumberFormat="1" applyFont="1" applyFill="1" applyBorder="1" applyAlignment="1" applyProtection="1">
      <alignment horizontal="center" vertical="center"/>
    </xf>
    <xf numFmtId="14" fontId="3" fillId="6" borderId="10" xfId="0" applyNumberFormat="1" applyFont="1" applyFill="1" applyBorder="1" applyAlignment="1" applyProtection="1">
      <alignment horizontal="center" vertical="center"/>
    </xf>
    <xf numFmtId="0" fontId="14" fillId="6" borderId="6" xfId="0" quotePrefix="1" applyNumberFormat="1" applyFont="1" applyFill="1" applyBorder="1" applyAlignment="1" applyProtection="1">
      <alignment horizontal="center" vertical="center"/>
    </xf>
    <xf numFmtId="0" fontId="15" fillId="0" borderId="7" xfId="0" applyFont="1" applyBorder="1"/>
    <xf numFmtId="0" fontId="15" fillId="0" borderId="9" xfId="0" applyFont="1" applyBorder="1"/>
    <xf numFmtId="0" fontId="15" fillId="0" borderId="11" xfId="0" applyFont="1" applyBorder="1"/>
    <xf numFmtId="0" fontId="3" fillId="6" borderId="7" xfId="0" applyFont="1" applyFill="1" applyBorder="1" applyAlignment="1" applyProtection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  <xf numFmtId="0" fontId="3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0" xfId="0" applyNumberFormat="1" applyFont="1" applyFill="1" applyBorder="1" applyAlignment="1" applyProtection="1">
      <alignment horizontal="center" vertical="center"/>
    </xf>
    <xf numFmtId="165" fontId="8" fillId="3" borderId="10" xfId="0" applyNumberFormat="1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left" vertical="center"/>
    </xf>
    <xf numFmtId="0" fontId="14" fillId="6" borderId="6" xfId="0" quotePrefix="1" applyNumberFormat="1" applyFont="1" applyFill="1" applyBorder="1" applyAlignment="1" applyProtection="1">
      <alignment horizontal="center" vertical="center"/>
    </xf>
    <xf numFmtId="0" fontId="15" fillId="0" borderId="8" xfId="0" applyFont="1" applyBorder="1" applyAlignment="1">
      <alignment horizontal="center" vertical="center"/>
    </xf>
    <xf numFmtId="14" fontId="3" fillId="6" borderId="6" xfId="0" applyNumberFormat="1" applyFont="1" applyFill="1" applyBorder="1" applyAlignment="1" applyProtection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3" fillId="6" borderId="6" xfId="0" quotePrefix="1" applyNumberFormat="1" applyFont="1" applyFill="1" applyBorder="1" applyAlignment="1" applyProtection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3" fillId="6" borderId="6" xfId="0" quotePrefix="1" applyNumberFormat="1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4" fontId="8" fillId="3" borderId="12" xfId="0" applyNumberFormat="1" applyFont="1" applyFill="1" applyBorder="1" applyAlignment="1" applyProtection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4" fillId="6" borderId="7" xfId="0" quotePrefix="1" applyNumberFormat="1" applyFont="1" applyFill="1" applyBorder="1" applyAlignment="1" applyProtection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3" fillId="6" borderId="7" xfId="0" quotePrefix="1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  <xf numFmtId="0" fontId="3" fillId="6" borderId="15" xfId="0" quotePrefix="1" applyNumberFormat="1" applyFont="1" applyFill="1" applyBorder="1" applyAlignment="1" applyProtection="1">
      <alignment horizontal="center" vertical="center"/>
    </xf>
    <xf numFmtId="0" fontId="3" fillId="6" borderId="15" xfId="0" quotePrefix="1" applyNumberFormat="1" applyFont="1" applyFill="1" applyBorder="1" applyAlignment="1" applyProtection="1">
      <alignment horizontal="center" vertical="center" wrapText="1"/>
    </xf>
    <xf numFmtId="14" fontId="1" fillId="5" borderId="15" xfId="0" quotePrefix="1" applyNumberFormat="1" applyFont="1" applyFill="1" applyBorder="1" applyAlignment="1" applyProtection="1">
      <alignment horizontal="center" vertical="center" wrapText="1"/>
    </xf>
    <xf numFmtId="0" fontId="1" fillId="5" borderId="15" xfId="0" quotePrefix="1" applyNumberFormat="1" applyFont="1" applyFill="1" applyBorder="1" applyAlignment="1" applyProtection="1">
      <alignment horizontal="center" vertical="center" wrapText="1"/>
    </xf>
    <xf numFmtId="14" fontId="3" fillId="6" borderId="15" xfId="0" quotePrefix="1" applyNumberFormat="1" applyFont="1" applyFill="1" applyBorder="1" applyAlignment="1" applyProtection="1">
      <alignment horizontal="center" vertical="center" wrapText="1"/>
    </xf>
    <xf numFmtId="0" fontId="3" fillId="6" borderId="15" xfId="0" applyNumberFormat="1" applyFont="1" applyFill="1" applyBorder="1" applyAlignment="1" applyProtection="1">
      <alignment horizontal="center" vertical="center" wrapText="1"/>
    </xf>
    <xf numFmtId="0" fontId="3" fillId="6" borderId="15" xfId="0" applyFont="1" applyFill="1" applyBorder="1" applyAlignment="1" applyProtection="1">
      <alignment horizontal="center" vertical="center"/>
    </xf>
    <xf numFmtId="14" fontId="3" fillId="6" borderId="15" xfId="0" applyNumberFormat="1" applyFont="1" applyFill="1" applyBorder="1" applyAlignment="1" applyProtection="1">
      <alignment horizontal="center" vertical="center"/>
    </xf>
    <xf numFmtId="14" fontId="4" fillId="3" borderId="15" xfId="0" applyNumberFormat="1" applyFont="1" applyFill="1" applyBorder="1" applyAlignment="1" applyProtection="1">
      <alignment horizontal="center" vertical="center"/>
    </xf>
    <xf numFmtId="164" fontId="4" fillId="3" borderId="15" xfId="0" applyNumberFormat="1" applyFont="1" applyFill="1" applyBorder="1" applyAlignment="1" applyProtection="1">
      <alignment horizontal="center" vertical="center"/>
    </xf>
    <xf numFmtId="14" fontId="8" fillId="3" borderId="15" xfId="0" applyNumberFormat="1" applyFont="1" applyFill="1" applyBorder="1" applyAlignment="1" applyProtection="1">
      <alignment horizontal="center" vertical="center"/>
    </xf>
    <xf numFmtId="165" fontId="8" fillId="3" borderId="15" xfId="0" applyNumberFormat="1" applyFont="1" applyFill="1" applyBorder="1" applyAlignment="1" applyProtection="1">
      <alignment horizontal="center" vertical="center"/>
    </xf>
    <xf numFmtId="0" fontId="1" fillId="3" borderId="15" xfId="0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3" fillId="6" borderId="17" xfId="0" quotePrefix="1" applyNumberFormat="1" applyFont="1" applyFill="1" applyBorder="1" applyAlignment="1" applyProtection="1">
      <alignment horizontal="center" vertical="center"/>
    </xf>
    <xf numFmtId="0" fontId="3" fillId="6" borderId="17" xfId="0" quotePrefix="1" applyNumberFormat="1" applyFont="1" applyFill="1" applyBorder="1" applyAlignment="1" applyProtection="1">
      <alignment horizontal="center" vertical="center" wrapText="1"/>
    </xf>
    <xf numFmtId="14" fontId="1" fillId="5" borderId="17" xfId="0" quotePrefix="1" applyNumberFormat="1" applyFont="1" applyFill="1" applyBorder="1" applyAlignment="1" applyProtection="1">
      <alignment horizontal="center" vertical="center" wrapText="1"/>
    </xf>
    <xf numFmtId="0" fontId="1" fillId="5" borderId="17" xfId="0" quotePrefix="1" applyNumberFormat="1" applyFont="1" applyFill="1" applyBorder="1" applyAlignment="1" applyProtection="1">
      <alignment horizontal="center" vertical="center" wrapText="1"/>
    </xf>
    <xf numFmtId="14" fontId="3" fillId="6" borderId="17" xfId="0" quotePrefix="1" applyNumberFormat="1" applyFont="1" applyFill="1" applyBorder="1" applyAlignment="1" applyProtection="1">
      <alignment horizontal="center" vertical="center" wrapText="1"/>
    </xf>
    <xf numFmtId="0" fontId="3" fillId="6" borderId="17" xfId="0" applyNumberFormat="1" applyFont="1" applyFill="1" applyBorder="1" applyAlignment="1" applyProtection="1">
      <alignment horizontal="center" vertical="center" wrapText="1"/>
    </xf>
    <xf numFmtId="0" fontId="3" fillId="6" borderId="17" xfId="0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14" fontId="3" fillId="6" borderId="17" xfId="0" applyNumberFormat="1" applyFont="1" applyFill="1" applyBorder="1" applyAlignment="1" applyProtection="1">
      <alignment horizontal="center" vertical="center"/>
    </xf>
    <xf numFmtId="14" fontId="4" fillId="3" borderId="17" xfId="0" applyNumberFormat="1" applyFont="1" applyFill="1" applyBorder="1" applyAlignment="1" applyProtection="1">
      <alignment horizontal="center" vertical="center"/>
    </xf>
    <xf numFmtId="164" fontId="4" fillId="3" borderId="17" xfId="0" applyNumberFormat="1" applyFont="1" applyFill="1" applyBorder="1" applyAlignment="1" applyProtection="1">
      <alignment horizontal="center" vertical="center"/>
    </xf>
    <xf numFmtId="14" fontId="8" fillId="3" borderId="17" xfId="0" applyNumberFormat="1" applyFont="1" applyFill="1" applyBorder="1" applyAlignment="1" applyProtection="1">
      <alignment horizontal="center" vertical="center"/>
    </xf>
    <xf numFmtId="165" fontId="8" fillId="3" borderId="17" xfId="0" applyNumberFormat="1" applyFont="1" applyFill="1" applyBorder="1" applyAlignment="1" applyProtection="1">
      <alignment horizontal="center" vertical="center"/>
    </xf>
    <xf numFmtId="0" fontId="1" fillId="3" borderId="17" xfId="0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6" xfId="0" applyBorder="1" applyAlignment="1">
      <alignment horizontal="left" vertical="center"/>
    </xf>
  </cellXfs>
  <cellStyles count="1">
    <cellStyle name="Normal" xfId="0" builtinId="0"/>
  </cellStyles>
  <dxfs count="34"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st\Fichier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GENDE"/>
      <sheetName val="Liste AF à compléter par DATES"/>
      <sheetName val="Formation"/>
      <sheetName val="Extraction"/>
      <sheetName val="Maquette_code_af"/>
      <sheetName val="doublon(s)"/>
      <sheetName val="Statistique"/>
      <sheetName val="Maquette_extraction"/>
      <sheetName val="comparaison"/>
      <sheetName val="TCD"/>
      <sheetName val="Feuil3"/>
      <sheetName val="Modèle_Impression"/>
      <sheetName val="Feuil2"/>
      <sheetName val="Feuil4"/>
      <sheetName val="Feuil5"/>
      <sheetName val="Archivages_ouvertur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26"/>
  <sheetViews>
    <sheetView tabSelected="1" topLeftCell="O2" zoomScale="115" zoomScaleNormal="115" workbookViewId="0">
      <selection activeCell="L9" sqref="L9"/>
    </sheetView>
  </sheetViews>
  <sheetFormatPr baseColWidth="10" defaultColWidth="5.44140625" defaultRowHeight="13.8" x14ac:dyDescent="0.3"/>
  <cols>
    <col min="1" max="1" width="13" style="51" customWidth="1"/>
    <col min="2" max="4" width="5.44140625" style="51"/>
    <col min="5" max="5" width="6" style="51" bestFit="1" customWidth="1"/>
    <col min="6" max="6" width="6.109375" style="51" bestFit="1" customWidth="1"/>
    <col min="7" max="8" width="10.109375" style="51" bestFit="1" customWidth="1"/>
    <col min="9" max="9" width="3.109375" style="51" bestFit="1" customWidth="1"/>
    <col min="10" max="10" width="4.5546875" style="51" bestFit="1" customWidth="1"/>
    <col min="11" max="11" width="5.44140625" style="51"/>
    <col min="12" max="12" width="7.88671875" style="51" bestFit="1" customWidth="1"/>
    <col min="13" max="13" width="9.109375" style="51" bestFit="1" customWidth="1"/>
    <col min="14" max="14" width="9.44140625" style="51" customWidth="1"/>
    <col min="15" max="15" width="10.88671875" style="51" bestFit="1" customWidth="1"/>
    <col min="16" max="16" width="7.44140625" style="77" customWidth="1"/>
    <col min="17" max="17" width="13.33203125" style="77" customWidth="1"/>
    <col min="18" max="18" width="10.109375" style="51" bestFit="1" customWidth="1"/>
    <col min="19" max="19" width="16.6640625" style="51" customWidth="1"/>
    <col min="20" max="20" width="5.44140625" style="51"/>
    <col min="21" max="21" width="12" style="51" customWidth="1"/>
    <col min="22" max="22" width="5.44140625" style="78"/>
    <col min="23" max="25" width="5.44140625" style="51"/>
    <col min="26" max="27" width="8.88671875" style="51" bestFit="1" customWidth="1"/>
    <col min="28" max="28" width="12" style="51" bestFit="1" customWidth="1"/>
    <col min="29" max="29" width="8.44140625" style="51" bestFit="1" customWidth="1"/>
    <col min="30" max="30" width="10.33203125" style="51" bestFit="1" customWidth="1"/>
    <col min="31" max="31" width="12.33203125" style="51" customWidth="1"/>
    <col min="32" max="32" width="10.5546875" style="51" customWidth="1"/>
    <col min="33" max="33" width="11.33203125" style="51" bestFit="1" customWidth="1"/>
    <col min="34" max="34" width="12" style="51" bestFit="1" customWidth="1"/>
    <col min="35" max="35" width="9.5546875" style="51" customWidth="1"/>
    <col min="36" max="36" width="10.6640625" style="51" bestFit="1" customWidth="1"/>
    <col min="37" max="37" width="28.44140625" style="51" bestFit="1" customWidth="1"/>
    <col min="38" max="38" width="10.6640625" style="51" customWidth="1"/>
    <col min="39" max="39" width="7.33203125" style="51" customWidth="1"/>
    <col min="40" max="48" width="5.44140625" style="51"/>
    <col min="49" max="49" width="5.109375" style="51" bestFit="1" customWidth="1"/>
    <col min="50" max="50" width="4.109375" style="51" bestFit="1" customWidth="1"/>
    <col min="51" max="51" width="13.109375" style="51" bestFit="1" customWidth="1"/>
    <col min="52" max="52" width="5" style="51" bestFit="1" customWidth="1"/>
    <col min="53" max="53" width="6" style="51" bestFit="1" customWidth="1"/>
    <col min="54" max="16384" width="5.44140625" style="51"/>
  </cols>
  <sheetData>
    <row r="1" spans="1:53" ht="15.6" thickTop="1" thickBot="1" x14ac:dyDescent="0.35">
      <c r="A1" s="140" t="s">
        <v>55</v>
      </c>
      <c r="B1" s="146"/>
      <c r="C1" s="146"/>
      <c r="D1" s="146"/>
      <c r="E1" s="146"/>
      <c r="F1" s="146"/>
      <c r="G1" s="146"/>
      <c r="H1" s="146"/>
      <c r="I1" s="146"/>
      <c r="J1" s="147"/>
      <c r="K1" s="140" t="s">
        <v>0</v>
      </c>
      <c r="L1" s="141"/>
      <c r="M1" s="141"/>
      <c r="N1" s="141"/>
      <c r="O1" s="141"/>
      <c r="P1" s="141"/>
      <c r="Q1" s="142"/>
      <c r="R1" s="43"/>
      <c r="S1" s="44"/>
      <c r="T1" s="44"/>
      <c r="U1" s="44"/>
      <c r="V1" s="44"/>
      <c r="W1" s="45"/>
      <c r="X1" s="45"/>
      <c r="Y1" s="46"/>
      <c r="Z1" s="46"/>
      <c r="AA1" s="47"/>
      <c r="AB1" s="46"/>
      <c r="AC1" s="46"/>
      <c r="AD1" s="46"/>
      <c r="AE1" s="48"/>
      <c r="AF1" s="49"/>
      <c r="AG1" s="50"/>
      <c r="AH1" s="46"/>
      <c r="AM1" s="52"/>
      <c r="AN1" s="53"/>
      <c r="AO1" s="46"/>
      <c r="AP1" s="54"/>
      <c r="AQ1" s="55"/>
      <c r="AR1" s="46"/>
      <c r="AS1" s="46"/>
      <c r="AT1" s="46"/>
      <c r="AU1" s="46"/>
      <c r="AV1" s="46"/>
      <c r="AW1" s="143" t="s">
        <v>1</v>
      </c>
      <c r="AX1" s="144"/>
      <c r="AY1" s="144"/>
      <c r="AZ1" s="144"/>
      <c r="BA1" s="145"/>
    </row>
    <row r="2" spans="1:53" ht="187.2" thickTop="1" thickBot="1" x14ac:dyDescent="0.35">
      <c r="A2" s="56" t="s">
        <v>2</v>
      </c>
      <c r="B2" s="56" t="s">
        <v>3</v>
      </c>
      <c r="C2" s="2" t="s">
        <v>4</v>
      </c>
      <c r="D2" s="2" t="s">
        <v>5</v>
      </c>
      <c r="E2" s="1" t="s">
        <v>6</v>
      </c>
      <c r="F2" s="57" t="s">
        <v>7</v>
      </c>
      <c r="G2" s="4" t="s">
        <v>8</v>
      </c>
      <c r="H2" s="4" t="s">
        <v>9</v>
      </c>
      <c r="I2" s="2" t="s">
        <v>10</v>
      </c>
      <c r="J2" s="2" t="s">
        <v>11</v>
      </c>
      <c r="K2" s="85" t="s">
        <v>12</v>
      </c>
      <c r="L2" s="86" t="s">
        <v>13</v>
      </c>
      <c r="M2" s="86" t="s">
        <v>14</v>
      </c>
      <c r="N2" s="87" t="s">
        <v>15</v>
      </c>
      <c r="O2" s="86" t="s">
        <v>16</v>
      </c>
      <c r="P2" s="3" t="s">
        <v>40</v>
      </c>
      <c r="Q2" s="86" t="s">
        <v>41</v>
      </c>
      <c r="R2" s="88" t="s">
        <v>51</v>
      </c>
      <c r="S2" s="4" t="s">
        <v>17</v>
      </c>
      <c r="T2" s="5" t="s">
        <v>88</v>
      </c>
      <c r="U2" s="5" t="s">
        <v>89</v>
      </c>
      <c r="V2" s="58" t="s">
        <v>18</v>
      </c>
      <c r="W2" s="89" t="s">
        <v>60</v>
      </c>
      <c r="X2" s="89" t="s">
        <v>58</v>
      </c>
      <c r="Y2" s="89" t="s">
        <v>59</v>
      </c>
      <c r="Z2" s="58"/>
      <c r="AA2" s="58" t="s">
        <v>51</v>
      </c>
      <c r="AB2" s="58" t="s">
        <v>52</v>
      </c>
      <c r="AC2" s="58" t="s">
        <v>53</v>
      </c>
      <c r="AD2" s="58" t="s">
        <v>54</v>
      </c>
      <c r="AE2" s="89" t="s">
        <v>64</v>
      </c>
      <c r="AF2" s="58" t="s">
        <v>83</v>
      </c>
      <c r="AG2" s="89" t="s">
        <v>57</v>
      </c>
      <c r="AH2" s="89" t="s">
        <v>56</v>
      </c>
      <c r="AI2" s="89" t="s">
        <v>82</v>
      </c>
      <c r="AJ2" s="58" t="s">
        <v>86</v>
      </c>
      <c r="AK2" s="58" t="s">
        <v>87</v>
      </c>
      <c r="AL2" s="58" t="s">
        <v>83</v>
      </c>
      <c r="AM2" s="58" t="s">
        <v>85</v>
      </c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58" t="s">
        <v>19</v>
      </c>
      <c r="AZ2" s="89"/>
      <c r="BA2" s="89" t="s">
        <v>20</v>
      </c>
    </row>
    <row r="3" spans="1:53" ht="27.75" customHeight="1" thickTop="1" thickBot="1" x14ac:dyDescent="0.35">
      <c r="A3" s="105" t="s">
        <v>21</v>
      </c>
      <c r="B3" s="111">
        <v>1</v>
      </c>
      <c r="C3" s="109">
        <v>1</v>
      </c>
      <c r="D3" s="109">
        <v>1</v>
      </c>
      <c r="E3" s="104" t="s">
        <v>22</v>
      </c>
      <c r="F3" s="111" t="s">
        <v>23</v>
      </c>
      <c r="G3" s="112">
        <v>43405</v>
      </c>
      <c r="H3" s="112">
        <v>43500</v>
      </c>
      <c r="I3" s="117">
        <v>1</v>
      </c>
      <c r="J3" s="109" t="s">
        <v>24</v>
      </c>
      <c r="K3" s="6" t="s">
        <v>36</v>
      </c>
      <c r="L3" s="6" t="s">
        <v>37</v>
      </c>
      <c r="M3" s="6" t="s">
        <v>38</v>
      </c>
      <c r="N3" s="6">
        <v>4587</v>
      </c>
      <c r="O3" s="7" t="s">
        <v>39</v>
      </c>
      <c r="P3" s="32" t="s">
        <v>42</v>
      </c>
      <c r="Q3" s="59" t="s">
        <v>42</v>
      </c>
      <c r="R3" s="8">
        <v>43355</v>
      </c>
      <c r="S3" s="9">
        <v>120</v>
      </c>
      <c r="T3" s="114">
        <v>8625</v>
      </c>
      <c r="U3" s="114" t="s">
        <v>25</v>
      </c>
      <c r="V3" s="114">
        <f>WEEKNUM(G3,21)</f>
        <v>44</v>
      </c>
      <c r="W3" s="114"/>
      <c r="X3" s="114"/>
      <c r="Y3" s="121"/>
      <c r="Z3" s="121" t="str">
        <f t="shared" ref="Z3:Z20" si="0">HYPERLINK("D:\Travail\FUD"&amp;"\"&amp;"FUD_"&amp;L3&amp;"_"&amp;N3&amp;"_"&amp;X3&amp;".pdf","FUD n° : "&amp;X3)</f>
        <v xml:space="preserve">FUD n° : </v>
      </c>
      <c r="AA3" s="121" t="str">
        <f>HYPERLINK("D:\Travail\FUD"&amp;"\"&amp;"FUD_"&amp;L3&amp;"_"&amp;N3&amp;"_"&amp;Y3&amp;".pdf","FUD n° : "&amp;Y3)</f>
        <v xml:space="preserve">FUD n° : </v>
      </c>
      <c r="AB3" s="121" t="str">
        <f>HYPERLINK("D:\Travail\Fiches synthèses"&amp;"\"&amp;"SYNTHESE_"&amp;$L3&amp;"_"&amp;$N3&amp;".pdf","FS : "&amp;$L3)</f>
        <v>FS : Dupont</v>
      </c>
      <c r="AC3" s="121" t="str">
        <f>HYPERLINK("D:\Travail\DAF et MODAF"&amp;"\"&amp;A3&amp;"_"&amp;E3&amp;"_N°"&amp;S3&amp;".pdf","DAF/MODAF : "&amp;S3)</f>
        <v>DAF/MODAF : 120</v>
      </c>
      <c r="AD3" s="121" t="str">
        <f>HYPERLINK("D:\Travail\Fiches Raf"&amp;"\"&amp;$A3&amp;".pdf","Fiche RAF")</f>
        <v>Fiche RAF</v>
      </c>
      <c r="AE3" s="123">
        <v>43403</v>
      </c>
      <c r="AF3" s="114" t="s">
        <v>84</v>
      </c>
      <c r="AG3" s="39">
        <v>43403</v>
      </c>
      <c r="AH3" s="80">
        <v>0.61665509259259255</v>
      </c>
      <c r="AI3" s="114"/>
      <c r="AJ3" s="114" t="s">
        <v>90</v>
      </c>
      <c r="AK3" s="114" t="s">
        <v>78</v>
      </c>
      <c r="AL3" s="114" t="s">
        <v>84</v>
      </c>
      <c r="AM3" s="114">
        <v>0</v>
      </c>
      <c r="AN3" s="114"/>
      <c r="AO3" s="114"/>
      <c r="AP3" s="114"/>
      <c r="AQ3" s="114"/>
      <c r="AR3" s="114"/>
      <c r="AS3" s="114"/>
      <c r="AT3" s="114"/>
      <c r="AU3" s="114"/>
      <c r="AV3" s="114"/>
      <c r="AW3" s="60"/>
      <c r="AX3" s="60"/>
      <c r="AY3" s="64" t="str">
        <f t="shared" ref="AY3:AY17" si="1">HYPERLINK("D:\Travail\PV et décisions diverses"&amp;"\"&amp;AW3&amp;"_"&amp;E3&amp;".PDF","Lien document")</f>
        <v>Lien document</v>
      </c>
      <c r="AZ3" s="61"/>
      <c r="BA3" s="61"/>
    </row>
    <row r="4" spans="1:53" ht="21" customHeight="1" thickTop="1" x14ac:dyDescent="0.3">
      <c r="A4" s="105" t="s">
        <v>26</v>
      </c>
      <c r="B4" s="136">
        <v>3</v>
      </c>
      <c r="C4" s="138">
        <v>1</v>
      </c>
      <c r="D4" s="138">
        <v>1</v>
      </c>
      <c r="E4" s="105" t="s">
        <v>27</v>
      </c>
      <c r="F4" s="136" t="s">
        <v>28</v>
      </c>
      <c r="G4" s="134">
        <v>43405</v>
      </c>
      <c r="H4" s="134">
        <v>43437</v>
      </c>
      <c r="I4" s="132">
        <v>8</v>
      </c>
      <c r="J4" s="107" t="s">
        <v>24</v>
      </c>
      <c r="K4" s="107" t="s">
        <v>36</v>
      </c>
      <c r="L4" s="107" t="s">
        <v>38</v>
      </c>
      <c r="M4" s="107" t="s">
        <v>46</v>
      </c>
      <c r="N4" s="107">
        <v>2548</v>
      </c>
      <c r="O4" s="108" t="s">
        <v>39</v>
      </c>
      <c r="P4" s="33" t="s">
        <v>42</v>
      </c>
      <c r="Q4" s="62" t="s">
        <v>42</v>
      </c>
      <c r="R4" s="10">
        <v>43355</v>
      </c>
      <c r="S4" s="11">
        <v>250</v>
      </c>
      <c r="T4" s="113">
        <v>5302</v>
      </c>
      <c r="U4" s="113" t="s">
        <v>29</v>
      </c>
      <c r="V4" s="139">
        <f t="shared" ref="V4:V17" si="2">WEEKNUM(G4,21)</f>
        <v>44</v>
      </c>
      <c r="W4" s="113"/>
      <c r="X4" s="113"/>
      <c r="Y4" s="113"/>
      <c r="Z4" s="113" t="str">
        <f t="shared" si="0"/>
        <v xml:space="preserve">FUD n° : </v>
      </c>
      <c r="AA4" s="113" t="str">
        <f t="shared" ref="AA4:AA20" si="3">HYPERLINK("D:\Travail\FUD"&amp;"\"&amp;"FUD_"&amp;L4&amp;"_"&amp;N4&amp;"_"&amp;Y4&amp;".pdf","FUD n° : "&amp;Y4)</f>
        <v xml:space="preserve">FUD n° : </v>
      </c>
      <c r="AB4" s="113" t="str">
        <f t="shared" ref="AB4:AB20" si="4">HYPERLINK("D:\Travail\Fiches synthèses"&amp;"\"&amp;"SYNTHESE_"&amp;$L4&amp;"_"&amp;$N4&amp;".pdf","FS : "&amp;$L4)</f>
        <v>FS : Serge</v>
      </c>
      <c r="AC4" s="113" t="str">
        <f t="shared" ref="AC4:AC20" si="5">HYPERLINK("D:\Travail\DAF et MODAF"&amp;"\"&amp;A4&amp;"_"&amp;E4&amp;"_N°"&amp;S4&amp;".pdf","DAF/MODAF : "&amp;S4)</f>
        <v>DAF/MODAF : 250</v>
      </c>
      <c r="AD4" s="113" t="str">
        <f t="shared" ref="AD4:AD20" si="6">HYPERLINK("D:\Travail\Fiches Raf"&amp;"\"&amp;$A4&amp;".pdf","Fiche RAF")</f>
        <v>Fiche RAF</v>
      </c>
      <c r="AE4" s="110">
        <v>43403</v>
      </c>
      <c r="AF4" s="113" t="s">
        <v>84</v>
      </c>
      <c r="AG4" s="40">
        <v>43403</v>
      </c>
      <c r="AH4" s="81">
        <v>0.61671296296296296</v>
      </c>
      <c r="AI4" s="113"/>
      <c r="AJ4" s="113" t="s">
        <v>90</v>
      </c>
      <c r="AK4" s="113" t="s">
        <v>78</v>
      </c>
      <c r="AL4" s="113" t="s">
        <v>84</v>
      </c>
      <c r="AM4" s="113">
        <v>0</v>
      </c>
      <c r="AN4" s="113"/>
      <c r="AO4" s="113"/>
      <c r="AP4" s="113"/>
      <c r="AQ4" s="113"/>
      <c r="AR4" s="113"/>
      <c r="AS4" s="113"/>
      <c r="AT4" s="113"/>
      <c r="AU4" s="113"/>
      <c r="AV4" s="113"/>
      <c r="AW4" s="63"/>
      <c r="AX4" s="63"/>
      <c r="AY4" s="64" t="str">
        <f t="shared" si="1"/>
        <v>Lien document</v>
      </c>
      <c r="AZ4" s="65"/>
      <c r="BA4" s="65"/>
    </row>
    <row r="5" spans="1:53" ht="20.25" customHeight="1" x14ac:dyDescent="0.3">
      <c r="A5" s="131" t="s">
        <v>26</v>
      </c>
      <c r="B5" s="137"/>
      <c r="C5" s="135"/>
      <c r="D5" s="135"/>
      <c r="E5" s="131" t="s">
        <v>27</v>
      </c>
      <c r="F5" s="137"/>
      <c r="G5" s="135"/>
      <c r="H5" s="135"/>
      <c r="I5" s="133"/>
      <c r="J5" s="17" t="s">
        <v>30</v>
      </c>
      <c r="K5" s="12" t="s">
        <v>43</v>
      </c>
      <c r="L5" s="12" t="s">
        <v>44</v>
      </c>
      <c r="M5" s="12" t="s">
        <v>47</v>
      </c>
      <c r="N5" s="12">
        <v>5589</v>
      </c>
      <c r="O5" s="13" t="s">
        <v>49</v>
      </c>
      <c r="P5" s="34" t="s">
        <v>42</v>
      </c>
      <c r="Q5" s="66" t="s">
        <v>42</v>
      </c>
      <c r="R5" s="14">
        <v>43355</v>
      </c>
      <c r="S5" s="15">
        <v>250</v>
      </c>
      <c r="T5" s="16">
        <v>5302</v>
      </c>
      <c r="U5" s="16" t="s">
        <v>29</v>
      </c>
      <c r="V5" s="135">
        <f t="shared" si="2"/>
        <v>52</v>
      </c>
      <c r="W5" s="16"/>
      <c r="X5" s="16"/>
      <c r="Y5" s="16"/>
      <c r="Z5" s="16" t="str">
        <f t="shared" si="0"/>
        <v xml:space="preserve">FUD n° : </v>
      </c>
      <c r="AA5" s="16" t="str">
        <f t="shared" si="3"/>
        <v xml:space="preserve">FUD n° : </v>
      </c>
      <c r="AB5" s="16" t="str">
        <f t="shared" si="4"/>
        <v>FS : Coucou</v>
      </c>
      <c r="AC5" s="16" t="str">
        <f t="shared" si="5"/>
        <v>DAF/MODAF : 250</v>
      </c>
      <c r="AD5" s="16" t="str">
        <f t="shared" si="6"/>
        <v>Fiche RAF</v>
      </c>
      <c r="AE5" s="115">
        <v>43403</v>
      </c>
      <c r="AF5" s="16" t="s">
        <v>84</v>
      </c>
      <c r="AG5" s="41">
        <v>43403</v>
      </c>
      <c r="AH5" s="79">
        <v>0.61678240740740742</v>
      </c>
      <c r="AI5" s="16"/>
      <c r="AJ5" s="16" t="s">
        <v>90</v>
      </c>
      <c r="AK5" s="16" t="s">
        <v>78</v>
      </c>
      <c r="AL5" s="16" t="s">
        <v>84</v>
      </c>
      <c r="AM5" s="16">
        <v>0</v>
      </c>
      <c r="AN5" s="16"/>
      <c r="AO5" s="16"/>
      <c r="AP5" s="16"/>
      <c r="AQ5" s="16"/>
      <c r="AR5" s="16"/>
      <c r="AS5" s="16"/>
      <c r="AT5" s="16"/>
      <c r="AU5" s="16"/>
      <c r="AV5" s="16"/>
      <c r="AW5" s="67"/>
      <c r="AX5" s="67"/>
      <c r="AY5" s="68" t="str">
        <f t="shared" si="1"/>
        <v>Lien document</v>
      </c>
      <c r="AZ5" s="69"/>
      <c r="BA5" s="69"/>
    </row>
    <row r="6" spans="1:53" ht="20.25" customHeight="1" x14ac:dyDescent="0.3">
      <c r="A6" s="131" t="s">
        <v>26</v>
      </c>
      <c r="B6" s="137"/>
      <c r="C6" s="135"/>
      <c r="D6" s="135"/>
      <c r="E6" s="131" t="s">
        <v>27</v>
      </c>
      <c r="F6" s="137"/>
      <c r="G6" s="135"/>
      <c r="H6" s="135"/>
      <c r="I6" s="133"/>
      <c r="J6" s="17" t="s">
        <v>31</v>
      </c>
      <c r="K6" s="17" t="s">
        <v>36</v>
      </c>
      <c r="L6" s="17" t="s">
        <v>45</v>
      </c>
      <c r="M6" s="17" t="s">
        <v>48</v>
      </c>
      <c r="N6" s="17">
        <v>7894</v>
      </c>
      <c r="O6" s="18" t="s">
        <v>50</v>
      </c>
      <c r="P6" s="35" t="s">
        <v>42</v>
      </c>
      <c r="Q6" s="70" t="s">
        <v>42</v>
      </c>
      <c r="R6" s="19">
        <v>43355</v>
      </c>
      <c r="S6" s="20">
        <v>250</v>
      </c>
      <c r="T6" s="21">
        <v>5302</v>
      </c>
      <c r="U6" s="21" t="s">
        <v>29</v>
      </c>
      <c r="V6" s="135">
        <f t="shared" si="2"/>
        <v>52</v>
      </c>
      <c r="W6" s="21"/>
      <c r="X6" s="21"/>
      <c r="Y6" s="21"/>
      <c r="Z6" s="21" t="str">
        <f t="shared" si="0"/>
        <v xml:space="preserve">FUD n° : </v>
      </c>
      <c r="AA6" s="21" t="str">
        <f t="shared" si="3"/>
        <v xml:space="preserve">FUD n° : </v>
      </c>
      <c r="AB6" s="21" t="str">
        <f t="shared" si="4"/>
        <v>FS : Martin</v>
      </c>
      <c r="AC6" s="21" t="str">
        <f t="shared" si="5"/>
        <v>DAF/MODAF : 250</v>
      </c>
      <c r="AD6" s="21" t="str">
        <f t="shared" si="6"/>
        <v>Fiche RAF</v>
      </c>
      <c r="AE6" s="116">
        <v>43403</v>
      </c>
      <c r="AF6" s="21" t="s">
        <v>84</v>
      </c>
      <c r="AG6" s="82">
        <v>43403</v>
      </c>
      <c r="AH6" s="83">
        <v>0.61678240740740742</v>
      </c>
      <c r="AI6" s="21"/>
      <c r="AJ6" s="21" t="s">
        <v>90</v>
      </c>
      <c r="AK6" s="21" t="s">
        <v>78</v>
      </c>
      <c r="AL6" s="21" t="s">
        <v>84</v>
      </c>
      <c r="AM6" s="21">
        <v>0</v>
      </c>
      <c r="AN6" s="21"/>
      <c r="AO6" s="21"/>
      <c r="AP6" s="21"/>
      <c r="AQ6" s="21"/>
      <c r="AR6" s="21"/>
      <c r="AS6" s="21"/>
      <c r="AT6" s="21"/>
      <c r="AU6" s="21"/>
      <c r="AV6" s="21"/>
      <c r="AW6" s="128"/>
      <c r="AX6" s="128"/>
      <c r="AY6" s="129" t="str">
        <f t="shared" si="1"/>
        <v>Lien document</v>
      </c>
      <c r="AZ6" s="130"/>
      <c r="BA6" s="130"/>
    </row>
    <row r="7" spans="1:53" ht="20.25" customHeight="1" x14ac:dyDescent="0.3">
      <c r="A7" s="131" t="s">
        <v>26</v>
      </c>
      <c r="B7" s="188"/>
      <c r="C7" s="181"/>
      <c r="D7" s="181"/>
      <c r="E7" s="131" t="s">
        <v>27</v>
      </c>
      <c r="F7" s="188"/>
      <c r="G7" s="181"/>
      <c r="H7" s="181"/>
      <c r="I7" s="181"/>
      <c r="J7" s="174" t="s">
        <v>91</v>
      </c>
      <c r="K7" s="174"/>
      <c r="L7" s="174"/>
      <c r="M7" s="174"/>
      <c r="N7" s="174"/>
      <c r="O7" s="175"/>
      <c r="P7" s="176" t="s">
        <v>42</v>
      </c>
      <c r="Q7" s="177"/>
      <c r="R7" s="178"/>
      <c r="S7" s="179">
        <v>250</v>
      </c>
      <c r="T7" s="180">
        <v>5302</v>
      </c>
      <c r="U7" s="180" t="s">
        <v>29</v>
      </c>
      <c r="V7" s="181"/>
      <c r="W7" s="180"/>
      <c r="X7" s="180"/>
      <c r="Y7" s="180"/>
      <c r="Z7" s="180"/>
      <c r="AA7" s="180"/>
      <c r="AB7" s="180"/>
      <c r="AC7" s="180"/>
      <c r="AD7" s="180"/>
      <c r="AE7" s="182"/>
      <c r="AF7" s="180" t="s">
        <v>84</v>
      </c>
      <c r="AG7" s="183"/>
      <c r="AH7" s="184"/>
      <c r="AI7" s="180"/>
      <c r="AJ7" s="180" t="s">
        <v>90</v>
      </c>
      <c r="AK7" s="180" t="s">
        <v>78</v>
      </c>
      <c r="AL7" s="180" t="s">
        <v>84</v>
      </c>
      <c r="AM7" s="180">
        <v>0</v>
      </c>
      <c r="AN7" s="180"/>
      <c r="AO7" s="180"/>
      <c r="AP7" s="180"/>
      <c r="AQ7" s="180"/>
      <c r="AR7" s="180"/>
      <c r="AS7" s="180"/>
      <c r="AT7" s="180"/>
      <c r="AU7" s="180"/>
      <c r="AV7" s="180"/>
      <c r="AW7" s="185"/>
      <c r="AX7" s="185"/>
      <c r="AY7" s="186"/>
      <c r="AZ7" s="187"/>
      <c r="BA7" s="187"/>
    </row>
    <row r="8" spans="1:53" ht="20.25" customHeight="1" x14ac:dyDescent="0.3">
      <c r="A8" s="131" t="s">
        <v>26</v>
      </c>
      <c r="B8" s="188"/>
      <c r="C8" s="181"/>
      <c r="D8" s="181"/>
      <c r="E8" s="131" t="s">
        <v>27</v>
      </c>
      <c r="F8" s="188"/>
      <c r="G8" s="181"/>
      <c r="H8" s="181"/>
      <c r="I8" s="181"/>
      <c r="J8" s="174" t="s">
        <v>92</v>
      </c>
      <c r="K8" s="174"/>
      <c r="L8" s="174"/>
      <c r="M8" s="174"/>
      <c r="N8" s="174"/>
      <c r="O8" s="175"/>
      <c r="P8" s="176" t="s">
        <v>42</v>
      </c>
      <c r="Q8" s="177"/>
      <c r="R8" s="178"/>
      <c r="S8" s="179">
        <v>250</v>
      </c>
      <c r="T8" s="180">
        <v>5302</v>
      </c>
      <c r="U8" s="180" t="s">
        <v>29</v>
      </c>
      <c r="V8" s="181"/>
      <c r="W8" s="180"/>
      <c r="X8" s="180"/>
      <c r="Y8" s="180"/>
      <c r="Z8" s="180"/>
      <c r="AA8" s="180"/>
      <c r="AB8" s="180"/>
      <c r="AC8" s="180"/>
      <c r="AD8" s="180"/>
      <c r="AE8" s="182"/>
      <c r="AF8" s="180" t="s">
        <v>84</v>
      </c>
      <c r="AG8" s="183"/>
      <c r="AH8" s="184"/>
      <c r="AI8" s="180"/>
      <c r="AJ8" s="180" t="s">
        <v>90</v>
      </c>
      <c r="AK8" s="180" t="s">
        <v>78</v>
      </c>
      <c r="AL8" s="180" t="s">
        <v>84</v>
      </c>
      <c r="AM8" s="180">
        <v>0</v>
      </c>
      <c r="AN8" s="180"/>
      <c r="AO8" s="180"/>
      <c r="AP8" s="180"/>
      <c r="AQ8" s="180"/>
      <c r="AR8" s="180"/>
      <c r="AS8" s="180"/>
      <c r="AT8" s="180"/>
      <c r="AU8" s="180"/>
      <c r="AV8" s="180"/>
      <c r="AW8" s="185"/>
      <c r="AX8" s="185"/>
      <c r="AY8" s="186"/>
      <c r="AZ8" s="187"/>
      <c r="BA8" s="187"/>
    </row>
    <row r="9" spans="1:53" ht="20.25" customHeight="1" x14ac:dyDescent="0.3">
      <c r="A9" s="131" t="s">
        <v>26</v>
      </c>
      <c r="B9" s="188"/>
      <c r="C9" s="181"/>
      <c r="D9" s="181"/>
      <c r="E9" s="131" t="s">
        <v>27</v>
      </c>
      <c r="F9" s="188"/>
      <c r="G9" s="181"/>
      <c r="H9" s="181"/>
      <c r="I9" s="181"/>
      <c r="J9" s="174" t="s">
        <v>93</v>
      </c>
      <c r="K9" s="174"/>
      <c r="L9" s="174"/>
      <c r="M9" s="174"/>
      <c r="N9" s="174"/>
      <c r="O9" s="175"/>
      <c r="P9" s="176" t="s">
        <v>42</v>
      </c>
      <c r="Q9" s="177"/>
      <c r="R9" s="178"/>
      <c r="S9" s="179">
        <v>250</v>
      </c>
      <c r="T9" s="180">
        <v>5302</v>
      </c>
      <c r="U9" s="180" t="s">
        <v>29</v>
      </c>
      <c r="V9" s="181"/>
      <c r="W9" s="180"/>
      <c r="X9" s="180"/>
      <c r="Y9" s="180"/>
      <c r="Z9" s="180"/>
      <c r="AA9" s="180"/>
      <c r="AB9" s="180"/>
      <c r="AC9" s="180"/>
      <c r="AD9" s="180"/>
      <c r="AE9" s="182"/>
      <c r="AF9" s="180" t="s">
        <v>84</v>
      </c>
      <c r="AG9" s="183"/>
      <c r="AH9" s="184"/>
      <c r="AI9" s="180"/>
      <c r="AJ9" s="180" t="s">
        <v>90</v>
      </c>
      <c r="AK9" s="180" t="s">
        <v>78</v>
      </c>
      <c r="AL9" s="180" t="s">
        <v>84</v>
      </c>
      <c r="AM9" s="180">
        <v>0</v>
      </c>
      <c r="AN9" s="180"/>
      <c r="AO9" s="180"/>
      <c r="AP9" s="180"/>
      <c r="AQ9" s="180"/>
      <c r="AR9" s="180"/>
      <c r="AS9" s="180"/>
      <c r="AT9" s="180"/>
      <c r="AU9" s="180"/>
      <c r="AV9" s="180"/>
      <c r="AW9" s="185"/>
      <c r="AX9" s="185"/>
      <c r="AY9" s="186"/>
      <c r="AZ9" s="187"/>
      <c r="BA9" s="187"/>
    </row>
    <row r="10" spans="1:53" ht="20.25" customHeight="1" x14ac:dyDescent="0.3">
      <c r="A10" s="131" t="s">
        <v>26</v>
      </c>
      <c r="B10" s="188"/>
      <c r="C10" s="181"/>
      <c r="D10" s="181"/>
      <c r="E10" s="131" t="s">
        <v>27</v>
      </c>
      <c r="F10" s="188"/>
      <c r="G10" s="181"/>
      <c r="H10" s="181"/>
      <c r="I10" s="181"/>
      <c r="J10" s="174" t="s">
        <v>94</v>
      </c>
      <c r="K10" s="174"/>
      <c r="L10" s="174"/>
      <c r="M10" s="174"/>
      <c r="N10" s="174"/>
      <c r="O10" s="175"/>
      <c r="P10" s="176" t="s">
        <v>42</v>
      </c>
      <c r="Q10" s="177"/>
      <c r="R10" s="178"/>
      <c r="S10" s="179">
        <v>250</v>
      </c>
      <c r="T10" s="180">
        <v>5302</v>
      </c>
      <c r="U10" s="180" t="s">
        <v>29</v>
      </c>
      <c r="V10" s="181"/>
      <c r="W10" s="180"/>
      <c r="X10" s="180"/>
      <c r="Y10" s="180"/>
      <c r="Z10" s="180"/>
      <c r="AA10" s="180"/>
      <c r="AB10" s="180"/>
      <c r="AC10" s="180"/>
      <c r="AD10" s="180"/>
      <c r="AE10" s="182"/>
      <c r="AF10" s="180" t="s">
        <v>84</v>
      </c>
      <c r="AG10" s="183"/>
      <c r="AH10" s="184"/>
      <c r="AI10" s="180"/>
      <c r="AJ10" s="180" t="s">
        <v>90</v>
      </c>
      <c r="AK10" s="180" t="s">
        <v>78</v>
      </c>
      <c r="AL10" s="180" t="s">
        <v>84</v>
      </c>
      <c r="AM10" s="180">
        <v>0</v>
      </c>
      <c r="AN10" s="180"/>
      <c r="AO10" s="180"/>
      <c r="AP10" s="180"/>
      <c r="AQ10" s="180"/>
      <c r="AR10" s="180"/>
      <c r="AS10" s="180"/>
      <c r="AT10" s="180"/>
      <c r="AU10" s="180"/>
      <c r="AV10" s="180"/>
      <c r="AW10" s="185"/>
      <c r="AX10" s="185"/>
      <c r="AY10" s="186"/>
      <c r="AZ10" s="187"/>
      <c r="BA10" s="187"/>
    </row>
    <row r="11" spans="1:53" ht="20.25" customHeight="1" thickBot="1" x14ac:dyDescent="0.35">
      <c r="A11" s="189" t="s">
        <v>26</v>
      </c>
      <c r="B11" s="173"/>
      <c r="C11" s="172"/>
      <c r="D11" s="172"/>
      <c r="E11" s="189" t="s">
        <v>27</v>
      </c>
      <c r="F11" s="173"/>
      <c r="G11" s="172"/>
      <c r="H11" s="172"/>
      <c r="I11" s="172"/>
      <c r="J11" s="159" t="s">
        <v>95</v>
      </c>
      <c r="K11" s="159"/>
      <c r="L11" s="159"/>
      <c r="M11" s="159"/>
      <c r="N11" s="159"/>
      <c r="O11" s="160"/>
      <c r="P11" s="161" t="s">
        <v>42</v>
      </c>
      <c r="Q11" s="162"/>
      <c r="R11" s="163"/>
      <c r="S11" s="164">
        <v>250</v>
      </c>
      <c r="T11" s="165">
        <v>5302</v>
      </c>
      <c r="U11" s="165" t="s">
        <v>29</v>
      </c>
      <c r="V11" s="172"/>
      <c r="W11" s="165"/>
      <c r="X11" s="165"/>
      <c r="Y11" s="165"/>
      <c r="Z11" s="165"/>
      <c r="AA11" s="165"/>
      <c r="AB11" s="165"/>
      <c r="AC11" s="165"/>
      <c r="AD11" s="165"/>
      <c r="AE11" s="166"/>
      <c r="AF11" s="165" t="s">
        <v>84</v>
      </c>
      <c r="AG11" s="167"/>
      <c r="AH11" s="168"/>
      <c r="AI11" s="165"/>
      <c r="AJ11" s="165" t="s">
        <v>90</v>
      </c>
      <c r="AK11" s="165" t="s">
        <v>78</v>
      </c>
      <c r="AL11" s="165" t="s">
        <v>84</v>
      </c>
      <c r="AM11" s="165">
        <v>0</v>
      </c>
      <c r="AN11" s="165"/>
      <c r="AO11" s="165"/>
      <c r="AP11" s="165"/>
      <c r="AQ11" s="165"/>
      <c r="AR11" s="165"/>
      <c r="AS11" s="165"/>
      <c r="AT11" s="165"/>
      <c r="AU11" s="165"/>
      <c r="AV11" s="165"/>
      <c r="AW11" s="169"/>
      <c r="AX11" s="169"/>
      <c r="AY11" s="170"/>
      <c r="AZ11" s="171"/>
      <c r="BA11" s="171"/>
    </row>
    <row r="12" spans="1:53" ht="21" customHeight="1" thickTop="1" x14ac:dyDescent="0.3">
      <c r="A12" s="106" t="s">
        <v>32</v>
      </c>
      <c r="B12" s="154">
        <v>3</v>
      </c>
      <c r="C12" s="157">
        <v>2</v>
      </c>
      <c r="D12" s="157">
        <v>1</v>
      </c>
      <c r="E12" s="106" t="s">
        <v>33</v>
      </c>
      <c r="F12" s="154" t="s">
        <v>34</v>
      </c>
      <c r="G12" s="158">
        <v>43409</v>
      </c>
      <c r="H12" s="158">
        <v>43410</v>
      </c>
      <c r="I12" s="148">
        <v>3</v>
      </c>
      <c r="J12" s="107" t="s">
        <v>24</v>
      </c>
      <c r="K12" s="22"/>
      <c r="L12" s="22"/>
      <c r="M12" s="22"/>
      <c r="N12" s="22"/>
      <c r="O12" s="23"/>
      <c r="P12" s="36"/>
      <c r="Q12" s="71"/>
      <c r="R12" s="10"/>
      <c r="S12" s="11"/>
      <c r="T12" s="113">
        <v>8979</v>
      </c>
      <c r="U12" s="113" t="s">
        <v>35</v>
      </c>
      <c r="V12" s="151">
        <f t="shared" si="2"/>
        <v>45</v>
      </c>
      <c r="W12" s="113"/>
      <c r="X12" s="113"/>
      <c r="Y12" s="113"/>
      <c r="Z12" s="113" t="str">
        <f t="shared" si="0"/>
        <v xml:space="preserve">FUD n° : </v>
      </c>
      <c r="AA12" s="113" t="str">
        <f t="shared" si="3"/>
        <v xml:space="preserve">FUD n° : </v>
      </c>
      <c r="AB12" s="113" t="str">
        <f t="shared" si="4"/>
        <v xml:space="preserve">FS : </v>
      </c>
      <c r="AC12" s="113" t="str">
        <f t="shared" si="5"/>
        <v xml:space="preserve">DAF/MODAF : </v>
      </c>
      <c r="AD12" s="113" t="str">
        <f t="shared" si="6"/>
        <v>Fiche RAF</v>
      </c>
      <c r="AE12" s="113"/>
      <c r="AF12" s="113" t="s">
        <v>84</v>
      </c>
      <c r="AG12" s="40">
        <v>43362</v>
      </c>
      <c r="AH12" s="81">
        <v>0.87651620370370376</v>
      </c>
      <c r="AI12" s="113"/>
      <c r="AJ12" s="113" t="s">
        <v>90</v>
      </c>
      <c r="AK12" s="113" t="s">
        <v>78</v>
      </c>
      <c r="AL12" s="113" t="s">
        <v>84</v>
      </c>
      <c r="AM12" s="113">
        <v>0</v>
      </c>
      <c r="AN12" s="113"/>
      <c r="AO12" s="113"/>
      <c r="AP12" s="113"/>
      <c r="AQ12" s="113"/>
      <c r="AR12" s="113"/>
      <c r="AS12" s="113"/>
      <c r="AT12" s="113"/>
      <c r="AU12" s="113"/>
      <c r="AV12" s="113"/>
      <c r="AW12" s="63"/>
      <c r="AX12" s="63"/>
      <c r="AY12" s="64" t="str">
        <f t="shared" si="1"/>
        <v>Lien document</v>
      </c>
      <c r="AZ12" s="65"/>
      <c r="BA12" s="65"/>
    </row>
    <row r="13" spans="1:53" ht="20.25" customHeight="1" x14ac:dyDescent="0.3">
      <c r="A13" s="90" t="s">
        <v>32</v>
      </c>
      <c r="B13" s="155"/>
      <c r="C13" s="152"/>
      <c r="D13" s="152"/>
      <c r="E13" s="90" t="s">
        <v>33</v>
      </c>
      <c r="F13" s="155"/>
      <c r="G13" s="152"/>
      <c r="H13" s="152"/>
      <c r="I13" s="149"/>
      <c r="J13" s="12" t="s">
        <v>30</v>
      </c>
      <c r="K13" s="24"/>
      <c r="L13" s="24"/>
      <c r="M13" s="24"/>
      <c r="N13" s="24"/>
      <c r="O13" s="25"/>
      <c r="P13" s="37"/>
      <c r="Q13" s="72"/>
      <c r="R13" s="14"/>
      <c r="S13" s="15"/>
      <c r="T13" s="16">
        <v>8979</v>
      </c>
      <c r="U13" s="16" t="s">
        <v>35</v>
      </c>
      <c r="V13" s="152">
        <f t="shared" si="2"/>
        <v>52</v>
      </c>
      <c r="W13" s="16"/>
      <c r="X13" s="16"/>
      <c r="Y13" s="16"/>
      <c r="Z13" s="16" t="str">
        <f t="shared" si="0"/>
        <v xml:space="preserve">FUD n° : </v>
      </c>
      <c r="AA13" s="16" t="str">
        <f t="shared" si="3"/>
        <v xml:space="preserve">FUD n° : </v>
      </c>
      <c r="AB13" s="16" t="str">
        <f t="shared" si="4"/>
        <v xml:space="preserve">FS : </v>
      </c>
      <c r="AC13" s="16" t="str">
        <f t="shared" si="5"/>
        <v xml:space="preserve">DAF/MODAF : </v>
      </c>
      <c r="AD13" s="16" t="str">
        <f t="shared" si="6"/>
        <v>Fiche RAF</v>
      </c>
      <c r="AE13" s="16"/>
      <c r="AF13" s="16" t="s">
        <v>84</v>
      </c>
      <c r="AG13" s="41">
        <v>43362</v>
      </c>
      <c r="AH13" s="79">
        <v>0.87651620370370376</v>
      </c>
      <c r="AI13" s="16"/>
      <c r="AJ13" s="16" t="s">
        <v>90</v>
      </c>
      <c r="AK13" s="16" t="s">
        <v>78</v>
      </c>
      <c r="AL13" s="16" t="s">
        <v>84</v>
      </c>
      <c r="AM13" s="16">
        <v>0</v>
      </c>
      <c r="AN13" s="16"/>
      <c r="AO13" s="16"/>
      <c r="AP13" s="16"/>
      <c r="AQ13" s="16"/>
      <c r="AR13" s="16"/>
      <c r="AS13" s="16"/>
      <c r="AT13" s="16"/>
      <c r="AU13" s="16"/>
      <c r="AV13" s="16"/>
      <c r="AW13" s="67"/>
      <c r="AX13" s="67"/>
      <c r="AY13" s="68" t="str">
        <f t="shared" si="1"/>
        <v>Lien document</v>
      </c>
      <c r="AZ13" s="69"/>
      <c r="BA13" s="69"/>
    </row>
    <row r="14" spans="1:53" ht="29.25" customHeight="1" thickBot="1" x14ac:dyDescent="0.35">
      <c r="A14" s="91" t="s">
        <v>32</v>
      </c>
      <c r="B14" s="156"/>
      <c r="C14" s="153"/>
      <c r="D14" s="153"/>
      <c r="E14" s="91" t="s">
        <v>33</v>
      </c>
      <c r="F14" s="156"/>
      <c r="G14" s="153"/>
      <c r="H14" s="153"/>
      <c r="I14" s="150"/>
      <c r="J14" s="26" t="s">
        <v>31</v>
      </c>
      <c r="K14" s="27"/>
      <c r="L14" s="27"/>
      <c r="M14" s="27"/>
      <c r="N14" s="27"/>
      <c r="O14" s="28"/>
      <c r="P14" s="38"/>
      <c r="Q14" s="73"/>
      <c r="R14" s="29"/>
      <c r="S14" s="30"/>
      <c r="T14" s="31">
        <v>8979</v>
      </c>
      <c r="U14" s="31" t="s">
        <v>35</v>
      </c>
      <c r="V14" s="153">
        <f t="shared" si="2"/>
        <v>52</v>
      </c>
      <c r="W14" s="31"/>
      <c r="X14" s="31"/>
      <c r="Y14" s="31"/>
      <c r="Z14" s="31" t="str">
        <f t="shared" si="0"/>
        <v xml:space="preserve">FUD n° : </v>
      </c>
      <c r="AA14" s="31" t="str">
        <f t="shared" si="3"/>
        <v xml:space="preserve">FUD n° : </v>
      </c>
      <c r="AB14" s="31" t="str">
        <f t="shared" si="4"/>
        <v xml:space="preserve">FS : </v>
      </c>
      <c r="AC14" s="31" t="str">
        <f t="shared" si="5"/>
        <v xml:space="preserve">DAF/MODAF : </v>
      </c>
      <c r="AD14" s="31" t="str">
        <f t="shared" si="6"/>
        <v>Fiche RAF</v>
      </c>
      <c r="AE14" s="31"/>
      <c r="AF14" s="31" t="s">
        <v>84</v>
      </c>
      <c r="AG14" s="42">
        <v>43362</v>
      </c>
      <c r="AH14" s="84">
        <v>0.87651620370370376</v>
      </c>
      <c r="AI14" s="31"/>
      <c r="AJ14" s="31" t="s">
        <v>90</v>
      </c>
      <c r="AK14" s="31" t="s">
        <v>78</v>
      </c>
      <c r="AL14" s="31" t="s">
        <v>84</v>
      </c>
      <c r="AM14" s="31">
        <v>0</v>
      </c>
      <c r="AN14" s="31"/>
      <c r="AO14" s="31"/>
      <c r="AP14" s="31"/>
      <c r="AQ14" s="31"/>
      <c r="AR14" s="31"/>
      <c r="AS14" s="31"/>
      <c r="AT14" s="31"/>
      <c r="AU14" s="31"/>
      <c r="AV14" s="31"/>
      <c r="AW14" s="74"/>
      <c r="AX14" s="74"/>
      <c r="AY14" s="75" t="str">
        <f t="shared" si="1"/>
        <v>Lien document</v>
      </c>
      <c r="AZ14" s="76"/>
      <c r="BA14" s="76"/>
    </row>
    <row r="15" spans="1:53" ht="21" customHeight="1" thickTop="1" x14ac:dyDescent="0.3">
      <c r="A15" s="106" t="s">
        <v>61</v>
      </c>
      <c r="B15" s="154">
        <v>3</v>
      </c>
      <c r="C15" s="157">
        <v>2</v>
      </c>
      <c r="D15" s="157">
        <v>1</v>
      </c>
      <c r="E15" s="106" t="s">
        <v>62</v>
      </c>
      <c r="F15" s="154" t="s">
        <v>34</v>
      </c>
      <c r="G15" s="158">
        <v>43439</v>
      </c>
      <c r="H15" s="158">
        <v>43450</v>
      </c>
      <c r="I15" s="148">
        <v>3</v>
      </c>
      <c r="J15" s="107" t="s">
        <v>24</v>
      </c>
      <c r="K15" s="22" t="s">
        <v>36</v>
      </c>
      <c r="L15" s="22" t="s">
        <v>65</v>
      </c>
      <c r="M15" s="22" t="s">
        <v>66</v>
      </c>
      <c r="N15" s="22">
        <v>589</v>
      </c>
      <c r="O15" s="23" t="s">
        <v>67</v>
      </c>
      <c r="P15" s="36" t="s">
        <v>42</v>
      </c>
      <c r="Q15" s="71" t="s">
        <v>42</v>
      </c>
      <c r="R15" s="10">
        <v>43383</v>
      </c>
      <c r="S15" s="11">
        <v>25</v>
      </c>
      <c r="T15" s="113">
        <v>9589</v>
      </c>
      <c r="U15" s="113" t="s">
        <v>63</v>
      </c>
      <c r="V15" s="151">
        <f t="shared" si="2"/>
        <v>49</v>
      </c>
      <c r="W15" s="113"/>
      <c r="X15" s="113"/>
      <c r="Y15" s="113"/>
      <c r="Z15" s="113" t="str">
        <f t="shared" si="0"/>
        <v xml:space="preserve">FUD n° : </v>
      </c>
      <c r="AA15" s="113" t="str">
        <f t="shared" si="3"/>
        <v xml:space="preserve">FUD n° : </v>
      </c>
      <c r="AB15" s="113" t="str">
        <f t="shared" si="4"/>
        <v>FS : Test1</v>
      </c>
      <c r="AC15" s="113" t="str">
        <f t="shared" si="5"/>
        <v>DAF/MODAF : 25</v>
      </c>
      <c r="AD15" s="113" t="str">
        <f t="shared" si="6"/>
        <v>Fiche RAF</v>
      </c>
      <c r="AE15" s="110">
        <v>43402</v>
      </c>
      <c r="AF15" s="113" t="s">
        <v>84</v>
      </c>
      <c r="AG15" s="40">
        <v>43402</v>
      </c>
      <c r="AH15" s="81">
        <v>0.63815972222222228</v>
      </c>
      <c r="AI15" s="113"/>
      <c r="AJ15" s="113" t="s">
        <v>90</v>
      </c>
      <c r="AK15" s="113" t="s">
        <v>78</v>
      </c>
      <c r="AL15" s="113" t="s">
        <v>84</v>
      </c>
      <c r="AM15" s="113">
        <v>0</v>
      </c>
      <c r="AN15" s="113"/>
      <c r="AO15" s="113"/>
      <c r="AP15" s="113"/>
      <c r="AQ15" s="113"/>
      <c r="AR15" s="113"/>
      <c r="AS15" s="113"/>
      <c r="AT15" s="113"/>
      <c r="AU15" s="113"/>
      <c r="AV15" s="113"/>
      <c r="AW15" s="63"/>
      <c r="AX15" s="63"/>
      <c r="AY15" s="64" t="str">
        <f t="shared" si="1"/>
        <v>Lien document</v>
      </c>
      <c r="AZ15" s="65"/>
      <c r="BA15" s="65"/>
    </row>
    <row r="16" spans="1:53" ht="20.25" customHeight="1" x14ac:dyDescent="0.3">
      <c r="A16" s="90" t="s">
        <v>61</v>
      </c>
      <c r="B16" s="155"/>
      <c r="C16" s="152"/>
      <c r="D16" s="152"/>
      <c r="E16" s="90" t="s">
        <v>62</v>
      </c>
      <c r="F16" s="155"/>
      <c r="G16" s="152"/>
      <c r="H16" s="152"/>
      <c r="I16" s="149"/>
      <c r="J16" s="12" t="s">
        <v>30</v>
      </c>
      <c r="K16" s="24"/>
      <c r="L16" s="24"/>
      <c r="M16" s="24"/>
      <c r="N16" s="24"/>
      <c r="O16" s="25"/>
      <c r="P16" s="37"/>
      <c r="Q16" s="72"/>
      <c r="R16" s="14"/>
      <c r="S16" s="15" t="s">
        <v>80</v>
      </c>
      <c r="T16" s="16">
        <v>9589</v>
      </c>
      <c r="U16" s="16" t="s">
        <v>63</v>
      </c>
      <c r="V16" s="152">
        <f t="shared" si="2"/>
        <v>52</v>
      </c>
      <c r="W16" s="16"/>
      <c r="X16" s="16"/>
      <c r="Y16" s="16"/>
      <c r="Z16" s="16" t="str">
        <f t="shared" si="0"/>
        <v xml:space="preserve">FUD n° : </v>
      </c>
      <c r="AA16" s="16" t="str">
        <f t="shared" si="3"/>
        <v xml:space="preserve">FUD n° : </v>
      </c>
      <c r="AB16" s="16" t="str">
        <f t="shared" si="4"/>
        <v xml:space="preserve">FS : </v>
      </c>
      <c r="AC16" s="16" t="str">
        <f t="shared" si="5"/>
        <v>DAF/MODAF : 04- Place perdue</v>
      </c>
      <c r="AD16" s="16" t="str">
        <f t="shared" si="6"/>
        <v>Fiche RAF</v>
      </c>
      <c r="AE16" s="16"/>
      <c r="AF16" s="16" t="s">
        <v>84</v>
      </c>
      <c r="AG16" s="41">
        <v>43403</v>
      </c>
      <c r="AH16" s="79">
        <v>0.61624999999999996</v>
      </c>
      <c r="AI16" s="16"/>
      <c r="AJ16" s="16" t="s">
        <v>90</v>
      </c>
      <c r="AK16" s="16" t="s">
        <v>78</v>
      </c>
      <c r="AL16" s="16" t="s">
        <v>84</v>
      </c>
      <c r="AM16" s="16">
        <v>0</v>
      </c>
      <c r="AN16" s="16"/>
      <c r="AO16" s="16"/>
      <c r="AP16" s="16"/>
      <c r="AQ16" s="16"/>
      <c r="AR16" s="16"/>
      <c r="AS16" s="16"/>
      <c r="AT16" s="16"/>
      <c r="AU16" s="16"/>
      <c r="AV16" s="16"/>
      <c r="AW16" s="67"/>
      <c r="AX16" s="67"/>
      <c r="AY16" s="68" t="str">
        <f t="shared" si="1"/>
        <v>Lien document</v>
      </c>
      <c r="AZ16" s="69"/>
      <c r="BA16" s="69"/>
    </row>
    <row r="17" spans="1:53" ht="29.25" customHeight="1" thickBot="1" x14ac:dyDescent="0.35">
      <c r="A17" s="91" t="s">
        <v>61</v>
      </c>
      <c r="B17" s="156"/>
      <c r="C17" s="153"/>
      <c r="D17" s="153"/>
      <c r="E17" s="91" t="s">
        <v>62</v>
      </c>
      <c r="F17" s="156"/>
      <c r="G17" s="153"/>
      <c r="H17" s="153"/>
      <c r="I17" s="150"/>
      <c r="J17" s="26" t="s">
        <v>31</v>
      </c>
      <c r="K17" s="27"/>
      <c r="L17" s="27"/>
      <c r="M17" s="27"/>
      <c r="N17" s="27"/>
      <c r="O17" s="28"/>
      <c r="P17" s="38"/>
      <c r="Q17" s="73"/>
      <c r="R17" s="29"/>
      <c r="S17" s="30" t="s">
        <v>80</v>
      </c>
      <c r="T17" s="31">
        <v>9589</v>
      </c>
      <c r="U17" s="31" t="s">
        <v>63</v>
      </c>
      <c r="V17" s="153">
        <f t="shared" si="2"/>
        <v>52</v>
      </c>
      <c r="W17" s="31"/>
      <c r="X17" s="31"/>
      <c r="Y17" s="31"/>
      <c r="Z17" s="31" t="str">
        <f t="shared" si="0"/>
        <v xml:space="preserve">FUD n° : </v>
      </c>
      <c r="AA17" s="31" t="str">
        <f t="shared" si="3"/>
        <v xml:space="preserve">FUD n° : </v>
      </c>
      <c r="AB17" s="31" t="str">
        <f t="shared" si="4"/>
        <v xml:space="preserve">FS : </v>
      </c>
      <c r="AC17" s="31" t="str">
        <f t="shared" si="5"/>
        <v>DAF/MODAF : 04- Place perdue</v>
      </c>
      <c r="AD17" s="31" t="str">
        <f t="shared" si="6"/>
        <v>Fiche RAF</v>
      </c>
      <c r="AE17" s="31"/>
      <c r="AF17" s="31" t="s">
        <v>84</v>
      </c>
      <c r="AG17" s="42">
        <v>43403</v>
      </c>
      <c r="AH17" s="84">
        <v>0.61624999999999996</v>
      </c>
      <c r="AI17" s="31"/>
      <c r="AJ17" s="31" t="s">
        <v>90</v>
      </c>
      <c r="AK17" s="31" t="s">
        <v>78</v>
      </c>
      <c r="AL17" s="31" t="s">
        <v>84</v>
      </c>
      <c r="AM17" s="31">
        <v>0</v>
      </c>
      <c r="AN17" s="31"/>
      <c r="AO17" s="31"/>
      <c r="AP17" s="31"/>
      <c r="AQ17" s="31"/>
      <c r="AR17" s="31"/>
      <c r="AS17" s="31"/>
      <c r="AT17" s="31"/>
      <c r="AU17" s="31"/>
      <c r="AV17" s="31"/>
      <c r="AW17" s="74"/>
      <c r="AX17" s="74"/>
      <c r="AY17" s="75" t="str">
        <f t="shared" si="1"/>
        <v>Lien document</v>
      </c>
      <c r="AZ17" s="76"/>
      <c r="BA17" s="76"/>
    </row>
    <row r="18" spans="1:53" ht="21" customHeight="1" thickTop="1" x14ac:dyDescent="0.3">
      <c r="A18" s="105" t="s">
        <v>79</v>
      </c>
      <c r="B18" s="136">
        <v>3</v>
      </c>
      <c r="C18" s="138">
        <v>1</v>
      </c>
      <c r="D18" s="138">
        <v>1</v>
      </c>
      <c r="E18" s="105" t="s">
        <v>68</v>
      </c>
      <c r="F18" s="136" t="s">
        <v>28</v>
      </c>
      <c r="G18" s="134">
        <v>43633</v>
      </c>
      <c r="H18" s="134">
        <v>43714</v>
      </c>
      <c r="I18" s="132">
        <v>3</v>
      </c>
      <c r="J18" s="122" t="s">
        <v>24</v>
      </c>
      <c r="K18" s="22" t="s">
        <v>36</v>
      </c>
      <c r="L18" s="22" t="s">
        <v>75</v>
      </c>
      <c r="M18" s="22" t="s">
        <v>69</v>
      </c>
      <c r="N18" s="22">
        <v>25331</v>
      </c>
      <c r="O18" s="23" t="s">
        <v>67</v>
      </c>
      <c r="P18" s="36" t="s">
        <v>42</v>
      </c>
      <c r="Q18" s="71" t="s">
        <v>42</v>
      </c>
      <c r="R18" s="10">
        <v>43383</v>
      </c>
      <c r="S18" s="11" t="s">
        <v>81</v>
      </c>
      <c r="T18" s="121">
        <v>8572</v>
      </c>
      <c r="U18" s="121" t="s">
        <v>70</v>
      </c>
      <c r="V18" s="139">
        <f>WEEKNUM(G18,21)</f>
        <v>25</v>
      </c>
      <c r="W18" s="121" t="s">
        <v>71</v>
      </c>
      <c r="X18" s="121"/>
      <c r="Y18" s="121"/>
      <c r="Z18" s="121" t="str">
        <f t="shared" si="0"/>
        <v xml:space="preserve">FUD n° : </v>
      </c>
      <c r="AA18" s="121" t="str">
        <f t="shared" si="3"/>
        <v xml:space="preserve">FUD n° : </v>
      </c>
      <c r="AB18" s="121" t="str">
        <f t="shared" si="4"/>
        <v>FS : Floc</v>
      </c>
      <c r="AC18" s="121" t="str">
        <f t="shared" si="5"/>
        <v>DAF/MODAF : 02- Incomplète</v>
      </c>
      <c r="AD18" s="121" t="str">
        <f t="shared" si="6"/>
        <v>Fiche RAF</v>
      </c>
      <c r="AE18" s="123"/>
      <c r="AF18" s="121" t="s">
        <v>84</v>
      </c>
      <c r="AG18" s="40">
        <v>43403</v>
      </c>
      <c r="AH18" s="81">
        <v>0.61729166666666668</v>
      </c>
      <c r="AI18" s="121"/>
      <c r="AJ18" s="121" t="s">
        <v>72</v>
      </c>
      <c r="AK18" s="121" t="s">
        <v>78</v>
      </c>
      <c r="AL18" s="121" t="s">
        <v>84</v>
      </c>
      <c r="AM18" s="121">
        <v>37</v>
      </c>
      <c r="AN18" s="121"/>
      <c r="AO18" s="121"/>
      <c r="AP18" s="121"/>
      <c r="AQ18" s="121"/>
      <c r="AR18" s="121"/>
      <c r="AS18" s="121"/>
      <c r="AT18" s="121"/>
      <c r="AU18" s="121"/>
      <c r="AV18" s="121"/>
      <c r="AW18" s="63"/>
      <c r="AX18" s="63"/>
      <c r="AY18" s="68" t="str">
        <f>HYPERLINK("D:\Travail\PV et décisions diverses"&amp;"\"&amp;AW18&amp;"_"&amp;E18&amp;".PDF","Lien document")</f>
        <v>Lien document</v>
      </c>
      <c r="AZ18" s="65"/>
      <c r="BA18" s="65"/>
    </row>
    <row r="19" spans="1:53" ht="20.25" customHeight="1" x14ac:dyDescent="0.3">
      <c r="A19" s="131" t="s">
        <v>79</v>
      </c>
      <c r="B19" s="137"/>
      <c r="C19" s="135"/>
      <c r="D19" s="135"/>
      <c r="E19" s="131" t="s">
        <v>68</v>
      </c>
      <c r="F19" s="137"/>
      <c r="G19" s="135"/>
      <c r="H19" s="135"/>
      <c r="I19" s="133"/>
      <c r="J19" s="12" t="s">
        <v>30</v>
      </c>
      <c r="K19" s="24" t="s">
        <v>36</v>
      </c>
      <c r="L19" s="24" t="s">
        <v>76</v>
      </c>
      <c r="M19" s="24" t="s">
        <v>73</v>
      </c>
      <c r="N19" s="24">
        <v>38496</v>
      </c>
      <c r="O19" s="25" t="s">
        <v>67</v>
      </c>
      <c r="P19" s="37" t="s">
        <v>42</v>
      </c>
      <c r="Q19" s="72" t="s">
        <v>42</v>
      </c>
      <c r="R19" s="14">
        <v>43383</v>
      </c>
      <c r="S19" s="15" t="s">
        <v>81</v>
      </c>
      <c r="T19" s="16">
        <v>8572</v>
      </c>
      <c r="U19" s="16" t="s">
        <v>70</v>
      </c>
      <c r="V19" s="135"/>
      <c r="W19" s="16" t="s">
        <v>71</v>
      </c>
      <c r="X19" s="16"/>
      <c r="Y19" s="16"/>
      <c r="Z19" s="16" t="str">
        <f t="shared" si="0"/>
        <v xml:space="preserve">FUD n° : </v>
      </c>
      <c r="AA19" s="16" t="str">
        <f t="shared" si="3"/>
        <v xml:space="preserve">FUD n° : </v>
      </c>
      <c r="AB19" s="16" t="str">
        <f t="shared" si="4"/>
        <v>FS : Los</v>
      </c>
      <c r="AC19" s="16" t="str">
        <f t="shared" si="5"/>
        <v>DAF/MODAF : 02- Incomplète</v>
      </c>
      <c r="AD19" s="16" t="str">
        <f t="shared" si="6"/>
        <v>Fiche RAF</v>
      </c>
      <c r="AE19" s="115"/>
      <c r="AF19" s="16" t="s">
        <v>84</v>
      </c>
      <c r="AG19" s="41">
        <v>43403</v>
      </c>
      <c r="AH19" s="79">
        <v>0.61729166666666668</v>
      </c>
      <c r="AI19" s="16"/>
      <c r="AJ19" s="16" t="s">
        <v>72</v>
      </c>
      <c r="AK19" s="16" t="s">
        <v>78</v>
      </c>
      <c r="AL19" s="16" t="s">
        <v>84</v>
      </c>
      <c r="AM19" s="16">
        <v>37</v>
      </c>
      <c r="AN19" s="16"/>
      <c r="AO19" s="16"/>
      <c r="AP19" s="16"/>
      <c r="AQ19" s="16"/>
      <c r="AR19" s="16"/>
      <c r="AS19" s="16"/>
      <c r="AT19" s="16"/>
      <c r="AU19" s="16"/>
      <c r="AV19" s="16"/>
      <c r="AW19" s="67"/>
      <c r="AX19" s="67"/>
      <c r="AY19" s="68" t="str">
        <f t="shared" ref="AY19:AY20" si="7">HYPERLINK("D:\Travail\PV et décisions diverses"&amp;"\"&amp;AW19&amp;"_"&amp;E19&amp;".PDF","Lien document")</f>
        <v>Lien document</v>
      </c>
      <c r="AZ19" s="69"/>
      <c r="BA19" s="69"/>
    </row>
    <row r="20" spans="1:53" ht="29.25" customHeight="1" thickBot="1" x14ac:dyDescent="0.35">
      <c r="A20" s="131" t="s">
        <v>79</v>
      </c>
      <c r="B20" s="137"/>
      <c r="C20" s="135"/>
      <c r="D20" s="135"/>
      <c r="E20" s="131" t="s">
        <v>68</v>
      </c>
      <c r="F20" s="137"/>
      <c r="G20" s="135"/>
      <c r="H20" s="135"/>
      <c r="I20" s="133"/>
      <c r="J20" s="17" t="s">
        <v>31</v>
      </c>
      <c r="K20" s="124" t="s">
        <v>36</v>
      </c>
      <c r="L20" s="124" t="s">
        <v>77</v>
      </c>
      <c r="M20" s="124" t="s">
        <v>74</v>
      </c>
      <c r="N20" s="124">
        <v>24636</v>
      </c>
      <c r="O20" s="125" t="s">
        <v>67</v>
      </c>
      <c r="P20" s="126" t="s">
        <v>42</v>
      </c>
      <c r="Q20" s="127" t="s">
        <v>42</v>
      </c>
      <c r="R20" s="19">
        <v>43383</v>
      </c>
      <c r="S20" s="20" t="s">
        <v>81</v>
      </c>
      <c r="T20" s="21">
        <v>8572</v>
      </c>
      <c r="U20" s="21" t="s">
        <v>70</v>
      </c>
      <c r="V20" s="135"/>
      <c r="W20" s="21" t="s">
        <v>71</v>
      </c>
      <c r="X20" s="21"/>
      <c r="Y20" s="21"/>
      <c r="Z20" s="21" t="str">
        <f t="shared" si="0"/>
        <v xml:space="preserve">FUD n° : </v>
      </c>
      <c r="AA20" s="21" t="str">
        <f t="shared" si="3"/>
        <v xml:space="preserve">FUD n° : </v>
      </c>
      <c r="AB20" s="21" t="str">
        <f t="shared" si="4"/>
        <v>FS : diere</v>
      </c>
      <c r="AC20" s="21" t="str">
        <f t="shared" si="5"/>
        <v>DAF/MODAF : 02- Incomplète</v>
      </c>
      <c r="AD20" s="21" t="str">
        <f t="shared" si="6"/>
        <v>Fiche RAF</v>
      </c>
      <c r="AE20" s="116"/>
      <c r="AF20" s="21" t="s">
        <v>84</v>
      </c>
      <c r="AG20" s="82">
        <v>43403</v>
      </c>
      <c r="AH20" s="83">
        <v>0.61729166666666668</v>
      </c>
      <c r="AI20" s="21"/>
      <c r="AJ20" s="21" t="s">
        <v>72</v>
      </c>
      <c r="AK20" s="21" t="s">
        <v>78</v>
      </c>
      <c r="AL20" s="21" t="s">
        <v>84</v>
      </c>
      <c r="AM20" s="21">
        <v>37</v>
      </c>
      <c r="AN20" s="21"/>
      <c r="AO20" s="21"/>
      <c r="AP20" s="21"/>
      <c r="AQ20" s="21"/>
      <c r="AR20" s="21"/>
      <c r="AS20" s="21"/>
      <c r="AT20" s="21"/>
      <c r="AU20" s="21"/>
      <c r="AV20" s="21"/>
      <c r="AW20" s="128"/>
      <c r="AX20" s="128"/>
      <c r="AY20" s="129" t="str">
        <f t="shared" si="7"/>
        <v>Lien document</v>
      </c>
      <c r="AZ20" s="130"/>
      <c r="BA20" s="130"/>
    </row>
    <row r="21" spans="1:53" ht="21.6" thickTop="1" x14ac:dyDescent="0.4">
      <c r="A21" s="101"/>
      <c r="B21" s="92"/>
      <c r="C21" s="92"/>
      <c r="D21" s="92"/>
      <c r="E21" s="101"/>
      <c r="F21" s="92"/>
      <c r="G21" s="92"/>
      <c r="H21" s="92"/>
      <c r="I21" s="118"/>
      <c r="J21" s="92"/>
      <c r="K21" s="92"/>
      <c r="L21" s="92"/>
      <c r="M21" s="92"/>
      <c r="N21" s="92"/>
      <c r="O21" s="92"/>
      <c r="P21" s="93"/>
      <c r="Q21" s="93"/>
      <c r="R21" s="92"/>
      <c r="S21" s="92"/>
      <c r="T21" s="92"/>
      <c r="U21" s="92"/>
      <c r="V21" s="94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</row>
    <row r="22" spans="1:53" ht="21" x14ac:dyDescent="0.4">
      <c r="A22" s="102"/>
      <c r="B22" s="95"/>
      <c r="C22" s="95"/>
      <c r="D22" s="95"/>
      <c r="E22" s="102"/>
      <c r="F22" s="95"/>
      <c r="G22" s="95"/>
      <c r="H22" s="95"/>
      <c r="I22" s="119"/>
      <c r="J22" s="95"/>
      <c r="K22" s="95"/>
      <c r="L22" s="95"/>
      <c r="M22" s="95"/>
      <c r="N22" s="95"/>
      <c r="O22" s="95"/>
      <c r="P22" s="96"/>
      <c r="Q22" s="96"/>
      <c r="R22" s="95"/>
      <c r="S22" s="95"/>
      <c r="T22" s="95"/>
      <c r="U22" s="95"/>
      <c r="V22" s="97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  <c r="AI22" s="95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5"/>
      <c r="AZ22" s="95"/>
      <c r="BA22" s="95"/>
    </row>
    <row r="23" spans="1:53" ht="21" x14ac:dyDescent="0.4">
      <c r="A23" s="102"/>
      <c r="B23" s="95"/>
      <c r="C23" s="95"/>
      <c r="D23" s="95"/>
      <c r="E23" s="102"/>
      <c r="F23" s="95"/>
      <c r="G23" s="95"/>
      <c r="H23" s="95"/>
      <c r="I23" s="119"/>
      <c r="J23" s="95"/>
      <c r="K23" s="95"/>
      <c r="L23" s="95"/>
      <c r="M23" s="95"/>
      <c r="N23" s="95"/>
      <c r="O23" s="95"/>
      <c r="P23" s="96"/>
      <c r="Q23" s="96"/>
      <c r="R23" s="95"/>
      <c r="S23" s="95"/>
      <c r="T23" s="95"/>
      <c r="U23" s="95"/>
      <c r="V23" s="97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  <c r="AI23" s="95"/>
      <c r="AJ23" s="95"/>
      <c r="AK23" s="95"/>
      <c r="AL23" s="95"/>
      <c r="AM23" s="95"/>
      <c r="AN23" s="95"/>
      <c r="AO23" s="95"/>
      <c r="AP23" s="95"/>
      <c r="AQ23" s="95"/>
      <c r="AR23" s="95"/>
      <c r="AS23" s="95"/>
      <c r="AT23" s="95"/>
      <c r="AU23" s="95"/>
      <c r="AV23" s="95"/>
      <c r="AW23" s="95"/>
      <c r="AX23" s="95"/>
      <c r="AY23" s="95"/>
      <c r="AZ23" s="95"/>
      <c r="BA23" s="95"/>
    </row>
    <row r="24" spans="1:53" ht="21" x14ac:dyDescent="0.4">
      <c r="A24" s="102"/>
      <c r="B24" s="95"/>
      <c r="C24" s="95"/>
      <c r="D24" s="95"/>
      <c r="E24" s="102"/>
      <c r="F24" s="95"/>
      <c r="G24" s="95"/>
      <c r="H24" s="95"/>
      <c r="I24" s="119"/>
      <c r="J24" s="95"/>
      <c r="K24" s="95"/>
      <c r="L24" s="95"/>
      <c r="M24" s="95"/>
      <c r="N24" s="95"/>
      <c r="O24" s="95"/>
      <c r="P24" s="96"/>
      <c r="Q24" s="96"/>
      <c r="R24" s="95"/>
      <c r="S24" s="95"/>
      <c r="T24" s="95"/>
      <c r="U24" s="95"/>
      <c r="V24" s="97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  <c r="AI24" s="95"/>
      <c r="AJ24" s="95"/>
      <c r="AK24" s="95"/>
      <c r="AL24" s="95"/>
      <c r="AM24" s="95"/>
      <c r="AN24" s="95"/>
      <c r="AO24" s="95"/>
      <c r="AP24" s="95"/>
      <c r="AQ24" s="95"/>
      <c r="AR24" s="95"/>
      <c r="AS24" s="95"/>
      <c r="AT24" s="95"/>
      <c r="AU24" s="95"/>
      <c r="AV24" s="95"/>
      <c r="AW24" s="95"/>
      <c r="AX24" s="95"/>
      <c r="AY24" s="95"/>
      <c r="AZ24" s="95"/>
      <c r="BA24" s="95"/>
    </row>
    <row r="25" spans="1:53" ht="21.6" thickBot="1" x14ac:dyDescent="0.45">
      <c r="A25" s="103"/>
      <c r="B25" s="98"/>
      <c r="C25" s="98"/>
      <c r="D25" s="98"/>
      <c r="E25" s="103"/>
      <c r="F25" s="98"/>
      <c r="G25" s="98"/>
      <c r="H25" s="98"/>
      <c r="I25" s="120"/>
      <c r="J25" s="98"/>
      <c r="K25" s="98"/>
      <c r="L25" s="98"/>
      <c r="M25" s="98"/>
      <c r="N25" s="98"/>
      <c r="O25" s="98"/>
      <c r="P25" s="99"/>
      <c r="Q25" s="99"/>
      <c r="R25" s="98"/>
      <c r="S25" s="98"/>
      <c r="T25" s="98"/>
      <c r="U25" s="98"/>
      <c r="V25" s="100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  <c r="AU25" s="98"/>
      <c r="AV25" s="98"/>
      <c r="AW25" s="98"/>
      <c r="AX25" s="98"/>
      <c r="AY25" s="98"/>
      <c r="AZ25" s="98"/>
      <c r="BA25" s="98"/>
    </row>
    <row r="26" spans="1:53" ht="14.4" thickTop="1" x14ac:dyDescent="0.3"/>
  </sheetData>
  <mergeCells count="35">
    <mergeCell ref="I4:I11"/>
    <mergeCell ref="H4:H11"/>
    <mergeCell ref="G4:G11"/>
    <mergeCell ref="F4:F11"/>
    <mergeCell ref="D4:D11"/>
    <mergeCell ref="C4:C11"/>
    <mergeCell ref="B4:B11"/>
    <mergeCell ref="V4:V11"/>
    <mergeCell ref="H15:H17"/>
    <mergeCell ref="I15:I17"/>
    <mergeCell ref="V15:V17"/>
    <mergeCell ref="B12:B14"/>
    <mergeCell ref="C12:C14"/>
    <mergeCell ref="D12:D14"/>
    <mergeCell ref="F12:F14"/>
    <mergeCell ref="G12:G14"/>
    <mergeCell ref="H12:H14"/>
    <mergeCell ref="K1:Q1"/>
    <mergeCell ref="AW1:BA1"/>
    <mergeCell ref="A1:J1"/>
    <mergeCell ref="I12:I14"/>
    <mergeCell ref="V12:V14"/>
    <mergeCell ref="V18:V20"/>
    <mergeCell ref="I18:I20"/>
    <mergeCell ref="H18:H20"/>
    <mergeCell ref="G18:G20"/>
    <mergeCell ref="F18:F20"/>
    <mergeCell ref="D18:D20"/>
    <mergeCell ref="C18:C20"/>
    <mergeCell ref="B18:B20"/>
    <mergeCell ref="B15:B17"/>
    <mergeCell ref="C15:C17"/>
    <mergeCell ref="D15:D17"/>
    <mergeCell ref="F15:F17"/>
    <mergeCell ref="G15:G17"/>
  </mergeCells>
  <conditionalFormatting sqref="K3:V20">
    <cfRule type="expression" dxfId="15" priority="1" stopIfTrue="1">
      <formula>LEFT($S3:$S20,2)="00"</formula>
    </cfRule>
    <cfRule type="expression" dxfId="14" priority="2" stopIfTrue="1">
      <formula>LEFT($S3:$S20,2)="01"</formula>
    </cfRule>
    <cfRule type="expression" dxfId="13" priority="3" stopIfTrue="1">
      <formula>LEFT($S3:$S20,2)="02"</formula>
    </cfRule>
    <cfRule type="expression" dxfId="12" priority="4" stopIfTrue="1">
      <formula>LEFT($S3:$S20,2)="03"</formula>
    </cfRule>
    <cfRule type="expression" dxfId="11" priority="5" stopIfTrue="1">
      <formula>LEFT($S3:$S20,2)="04"</formula>
    </cfRule>
    <cfRule type="expression" dxfId="10" priority="6" stopIfTrue="1">
      <formula>LEFT($S3:$S20,2)="05"</formula>
    </cfRule>
    <cfRule type="expression" dxfId="9" priority="7" stopIfTrue="1">
      <formula>$S3:$S20 &gt;0</formula>
    </cfRule>
  </conditionalFormatting>
  <conditionalFormatting sqref="A3:I20">
    <cfRule type="expression" dxfId="8" priority="8" stopIfTrue="1">
      <formula>LEFT($S3:$S20,2)="00"</formula>
    </cfRule>
    <cfRule type="expression" dxfId="7" priority="9" stopIfTrue="1">
      <formula>LEFT($S3:$S20,2)="01"</formula>
    </cfRule>
    <cfRule type="expression" dxfId="6" priority="10" stopIfTrue="1">
      <formula>LEFT($S3:$S20,2)="02"</formula>
    </cfRule>
    <cfRule type="expression" dxfId="5" priority="11" stopIfTrue="1">
      <formula>LEFT($S3:$S20,2)="03"</formula>
    </cfRule>
    <cfRule type="expression" dxfId="4" priority="12" stopIfTrue="1">
      <formula>LEFT($S3:$S20,2)="04"</formula>
    </cfRule>
    <cfRule type="expression" dxfId="3" priority="13" stopIfTrue="1">
      <formula>LEFT($S3:$S20,2)="05"</formula>
    </cfRule>
    <cfRule type="expression" dxfId="2" priority="14" stopIfTrue="1">
      <formula>$S3:$S20 &gt;0</formula>
    </cfRule>
  </conditionalFormatting>
  <conditionalFormatting sqref="J3:J20">
    <cfRule type="expression" dxfId="1" priority="15" stopIfTrue="1">
      <formula>$BA3:$BA20="non"</formula>
    </cfRule>
    <cfRule type="expression" dxfId="0" priority="16" stopIfTrue="1">
      <formula>$BA3:$BA20="oui"</formula>
    </cfRule>
  </conditionalFormatting>
  <pageMargins left="0.7" right="0.7" top="0.75" bottom="0.75" header="0.3" footer="0.3"/>
  <pageSetup paperSize="9" orientation="portrait" horizontalDpi="4294967293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[1]LEGENDE!#REF!</xm:f>
          </x14:formula1>
          <xm:sqref>W18:W20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AF à compléter par 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2018-10-30T14:35:19Z</dcterms:modified>
</cp:coreProperties>
</file>