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4240" windowHeight="13200"/>
  </bookViews>
  <sheets>
    <sheet name="Liste AF à compléter par DATES" sheetId="1" r:id="rId1"/>
    <sheet name="Impression" sheetId="11" r:id="rId2"/>
    <sheet name="Statistique" sheetId="7" r:id="rId3"/>
    <sheet name="TCD" sheetId="10" r:id="rId4"/>
    <sheet name="LEGENDE" sheetId="6" r:id="rId5"/>
  </sheets>
  <externalReferences>
    <externalReference r:id="rId6"/>
  </externalReferences>
  <definedNames>
    <definedName name="_xlnm._FilterDatabase" localSheetId="0" hidden="1">'Liste AF à compléter par DATES'!$A$2:$BA$2</definedName>
    <definedName name="NUM_LIGNE" localSheetId="1">Impression!#REF!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  <definedName name="_xlnm.Print_Area" localSheetId="1">Impression!$A$1:$K$18</definedName>
  </definedNames>
  <calcPr calcId="145621"/>
  <pivotCaches>
    <pivotCache cacheId="0" r:id="rId7"/>
  </pivotCaches>
</workbook>
</file>

<file path=xl/calcChain.xml><?xml version="1.0" encoding="utf-8"?>
<calcChain xmlns="http://schemas.openxmlformats.org/spreadsheetml/2006/main">
  <c r="V34" i="1" l="1"/>
  <c r="V25" i="1"/>
  <c r="V28" i="1"/>
  <c r="V23" i="1"/>
  <c r="V13" i="1"/>
  <c r="V11" i="1"/>
  <c r="V9" i="1"/>
  <c r="V7" i="1"/>
  <c r="V5" i="1"/>
  <c r="V3" i="1"/>
  <c r="E18" i="11" l="1"/>
  <c r="D18" i="11"/>
  <c r="H18" i="11" l="1"/>
  <c r="F18" i="11"/>
  <c r="AA2" i="11" l="1"/>
  <c r="X1" i="11"/>
  <c r="K7" i="11" l="1"/>
  <c r="K10" i="11"/>
  <c r="K13" i="11"/>
  <c r="B25" i="7" l="1"/>
</calcChain>
</file>

<file path=xl/comments1.xml><?xml version="1.0" encoding="utf-8"?>
<comments xmlns="http://schemas.openxmlformats.org/spreadsheetml/2006/main">
  <authors>
    <author>PELLAT Philippe MAJ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4" authorId="0">
      <text>
        <r>
          <rPr>
            <sz val="9"/>
            <color indexed="81"/>
            <rFont val="Tahoma"/>
            <family val="2"/>
          </rPr>
          <t>Cuisinier QP17, ligne 18</t>
        </r>
      </text>
    </comment>
    <comment ref="AI14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" authorId="0">
      <text>
        <r>
          <rPr>
            <sz val="9"/>
            <color indexed="81"/>
            <rFont val="Tahoma"/>
            <family val="2"/>
          </rPr>
          <t>CB RI83, ligne 4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<sst xmlns="http://schemas.openxmlformats.org/spreadsheetml/2006/main" count="406" uniqueCount="151">
  <si>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</si>
  <si>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</si>
  <si>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</si>
  <si>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</si>
  <si>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</si>
  <si>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</si>
  <si>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</si>
  <si>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</si>
  <si>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</si>
  <si>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</si>
  <si>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</si>
  <si>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</si>
  <si>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</si>
  <si>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</si>
  <si>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</si>
  <si>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</si>
  <si>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</si>
  <si>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</si>
  <si>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</si>
  <si>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</si>
  <si>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</si>
  <si>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</si>
  <si>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</si>
  <si>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</si>
  <si>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</si>
  <si>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</si>
  <si>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</si>
  <si>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</si>
  <si>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</si>
  <si>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</si>
  <si>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</si>
  <si>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</si>
  <si>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</si>
  <si>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</si>
  <si>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</si>
  <si>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</si>
  <si>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</si>
  <si>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</si>
  <si>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</si>
  <si>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</si>
  <si>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</si>
  <si>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</si>
  <si>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</si>
  <si>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</si>
  <si>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</si>
  <si>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</si>
  <si>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</si>
  <si>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</si>
  <si>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</si>
  <si>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</si>
  <si>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</si>
  <si>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</si>
  <si>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</si>
  <si>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</si>
  <si>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</si>
  <si>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</si>
  <si>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</si>
  <si>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</si>
  <si>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</si>
  <si>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</si>
  <si>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</si>
  <si>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</si>
  <si>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</si>
  <si>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</si>
  <si>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</si>
  <si>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</si>
  <si>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</si>
  <si>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</si>
  <si>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</si>
  <si>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</si>
  <si>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</si>
  <si>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</si>
  <si>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</si>
  <si>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</si>
  <si>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</si>
  <si>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</si>
  <si>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</si>
  <si>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</si>
  <si>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</si>
  <si>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</si>
  <si>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</si>
  <si>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</si>
  <si>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</si>
  <si>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</si>
  <si>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</si>
  <si>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</si>
  <si>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</si>
  <si>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</si>
  <si>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</si>
  <si>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</si>
  <si>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</si>
  <si>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</si>
  <si>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</si>
  <si>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</si>
  <si>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</si>
  <si>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</si>
  <si>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</si>
  <si>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</si>
  <si>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</si>
  <si>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</si>
  <si>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</si>
  <si>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</si>
  <si>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</si>
  <si>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</si>
  <si>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</si>
  <si>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</si>
  <si>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</si>
  <si>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</si>
  <si>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</si>
  <si>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</si>
  <si>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</si>
  <si>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</si>
  <si>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</si>
  <si>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</si>
  <si>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</si>
  <si>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</si>
  <si>
    <t>LIEU :</t>
  </si>
  <si>
    <t>au</t>
  </si>
  <si>
    <t>N° de la session</t>
  </si>
  <si>
    <t>Partie</t>
  </si>
  <si>
    <t>Nom</t>
  </si>
  <si>
    <t>Prénom</t>
  </si>
  <si>
    <t>IJS</t>
  </si>
  <si>
    <t>N° de Semaine</t>
  </si>
  <si>
    <t>Places</t>
  </si>
  <si>
    <t>TT</t>
  </si>
  <si>
    <t>CORDON</t>
  </si>
  <si>
    <t>OUI</t>
  </si>
  <si>
    <t>NON</t>
  </si>
  <si>
    <t>Loïc</t>
  </si>
  <si>
    <t>Dupontas</t>
  </si>
  <si>
    <t>Etiennois</t>
  </si>
  <si>
    <t>Mr</t>
  </si>
  <si>
    <t>CRF</t>
  </si>
  <si>
    <t>Aime les gâteaux</t>
  </si>
  <si>
    <t xml:space="preserve"> NBRE JSI</t>
  </si>
  <si>
    <t>NBRE S.JSI</t>
  </si>
  <si>
    <t>Limite date enregistrement</t>
  </si>
  <si>
    <t>Limite réception demande (date début - 2 mois)</t>
  </si>
  <si>
    <t>Nbre de jours total de AF</t>
  </si>
  <si>
    <r>
      <rPr>
        <b/>
        <u/>
        <sz val="10"/>
        <rFont val="Arial"/>
        <family val="2"/>
      </rPr>
      <t>CODE AF</t>
    </r>
    <r>
      <rPr>
        <b/>
        <sz val="10"/>
        <rFont val="Arial"/>
        <family val="2"/>
      </rPr>
      <t xml:space="preserve"> :</t>
    </r>
  </si>
  <si>
    <r>
      <rPr>
        <b/>
        <u/>
        <sz val="10"/>
        <rFont val="Arial"/>
        <family val="2"/>
      </rPr>
      <t>CODE DIPLOME</t>
    </r>
    <r>
      <rPr>
        <b/>
        <sz val="10"/>
        <rFont val="Arial"/>
        <family val="2"/>
      </rPr>
      <t xml:space="preserve"> :</t>
    </r>
  </si>
  <si>
    <t>Nbre de sem. total de l'AF</t>
  </si>
  <si>
    <t>Vérification</t>
  </si>
  <si>
    <t>30/08/217</t>
  </si>
  <si>
    <t>30/08/218</t>
  </si>
  <si>
    <t>30/08/219</t>
  </si>
  <si>
    <t>30/08/220</t>
  </si>
  <si>
    <t>Oui</t>
  </si>
  <si>
    <t>SO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</si>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</sst>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100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b/>
      <strike/>
      <sz val="10"/>
      <color rgb="FFFFFF00"/>
      <name val="Arial"/>
      <family val="2"/>
    </font>
    <font>
      <b/>
      <strike/>
      <sz val="14"/>
      <color rgb="FFFFFF00"/>
      <name val="Arial"/>
      <family val="2"/>
    </font>
    <font>
      <b/>
      <strike/>
      <sz val="16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strike/>
      <sz val="11"/>
      <color rgb="FFFFFF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8"/>
      <name val="Arial"/>
      <family val="2"/>
    </font>
    <font>
      <b/>
      <u/>
      <sz val="9"/>
      <name val="Arial"/>
      <family val="2"/>
    </font>
    <font>
      <b/>
      <u/>
      <sz val="9"/>
      <color rgb="FF000000"/>
      <name val="Arial"/>
      <family val="2"/>
    </font>
    <font>
      <b/>
      <sz val="22"/>
      <color rgb="FF000000"/>
      <name val="Arial"/>
      <family val="2"/>
    </font>
    <font>
      <b/>
      <sz val="22"/>
      <color rgb="FF0000FF"/>
      <name val="Arial"/>
      <family val="2"/>
    </font>
    <font>
      <b/>
      <sz val="22"/>
      <name val="Arial"/>
      <family val="2"/>
    </font>
    <font>
      <b/>
      <u/>
      <sz val="10"/>
      <name val="Arial"/>
      <family val="2"/>
    </font>
    <font>
      <b/>
      <u/>
      <sz val="18"/>
      <name val="Arial"/>
      <family val="2"/>
    </font>
    <font>
      <sz val="18"/>
      <color theme="1"/>
      <name val="Calibri"/>
      <family val="2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  <fill>
      <patternFill patternType="gray125">
        <bgColor rgb="FFFFFF0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darkUp">
        <bgColor rgb="FFFFFFFF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9" fillId="9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19" fillId="11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19" fillId="13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19" fillId="15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19" fillId="10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3" borderId="0" applyNumberFormat="0" applyBorder="0" applyAlignment="0" applyProtection="0"/>
    <xf numFmtId="0" fontId="44" fillId="53" borderId="0" applyNumberFormat="0" applyBorder="0" applyAlignment="0" applyProtection="0"/>
    <xf numFmtId="0" fontId="44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4" fillId="53" borderId="0" applyNumberFormat="0" applyBorder="0" applyAlignment="0" applyProtection="0"/>
    <xf numFmtId="0" fontId="44" fillId="53" borderId="0" applyNumberFormat="0" applyBorder="0" applyAlignment="0" applyProtection="0"/>
    <xf numFmtId="0" fontId="19" fillId="14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19" fillId="16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19" fillId="20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3" fillId="57" borderId="0" applyNumberFormat="0" applyBorder="0" applyAlignment="0" applyProtection="0"/>
    <xf numFmtId="0" fontId="43" fillId="31" borderId="0" applyNumberFormat="0" applyBorder="0" applyAlignment="0" applyProtection="0"/>
    <xf numFmtId="0" fontId="43" fillId="57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3" fillId="31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3" fillId="33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3" fillId="54" borderId="0" applyNumberFormat="0" applyBorder="0" applyAlignment="0" applyProtection="0"/>
    <xf numFmtId="0" fontId="43" fillId="35" borderId="0" applyNumberFormat="0" applyBorder="0" applyAlignment="0" applyProtection="0"/>
    <xf numFmtId="0" fontId="43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3" fillId="35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3" fillId="51" borderId="0" applyNumberFormat="0" applyBorder="0" applyAlignment="0" applyProtection="0"/>
    <xf numFmtId="0" fontId="43" fillId="37" borderId="0" applyNumberFormat="0" applyBorder="0" applyAlignment="0" applyProtection="0"/>
    <xf numFmtId="0" fontId="43" fillId="51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3" fillId="37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3" fillId="57" borderId="0" applyNumberFormat="0" applyBorder="0" applyAlignment="0" applyProtection="0"/>
    <xf numFmtId="0" fontId="43" fillId="39" borderId="0" applyNumberFormat="0" applyBorder="0" applyAlignment="0" applyProtection="0"/>
    <xf numFmtId="0" fontId="43" fillId="57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3" fillId="39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3" fillId="45" borderId="0" applyNumberFormat="0" applyBorder="0" applyAlignment="0" applyProtection="0"/>
    <xf numFmtId="0" fontId="43" fillId="41" borderId="0" applyNumberFormat="0" applyBorder="0" applyAlignment="0" applyProtection="0"/>
    <xf numFmtId="0" fontId="43" fillId="45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3" fillId="41" borderId="0" applyNumberFormat="0" applyBorder="0" applyAlignment="0" applyProtection="0"/>
    <xf numFmtId="0" fontId="36" fillId="26" borderId="0"/>
    <xf numFmtId="0" fontId="45" fillId="61" borderId="0" applyNumberFormat="0" applyBorder="0" applyAlignment="0" applyProtection="0"/>
    <xf numFmtId="0" fontId="45" fillId="61" borderId="0" applyNumberFormat="0" applyBorder="0" applyAlignment="0" applyProtection="0"/>
    <xf numFmtId="0" fontId="45" fillId="61" borderId="0" applyNumberFormat="0" applyBorder="0" applyAlignment="0" applyProtection="0"/>
    <xf numFmtId="0" fontId="43" fillId="57" borderId="0" applyNumberFormat="0" applyBorder="0" applyAlignment="0" applyProtection="0"/>
    <xf numFmtId="0" fontId="43" fillId="30" borderId="0" applyNumberFormat="0" applyBorder="0" applyAlignment="0" applyProtection="0"/>
    <xf numFmtId="0" fontId="43" fillId="57" borderId="0" applyNumberFormat="0" applyBorder="0" applyAlignment="0" applyProtection="0"/>
    <xf numFmtId="0" fontId="45" fillId="61" borderId="0" applyNumberFormat="0" applyBorder="0" applyAlignment="0" applyProtection="0"/>
    <xf numFmtId="0" fontId="45" fillId="61" borderId="0" applyNumberFormat="0" applyBorder="0" applyAlignment="0" applyProtection="0"/>
    <xf numFmtId="0" fontId="43" fillId="30" borderId="0" applyNumberFormat="0" applyBorder="0" applyAlignment="0" applyProtection="0"/>
    <xf numFmtId="0" fontId="45" fillId="62" borderId="0" applyNumberFormat="0" applyBorder="0" applyAlignment="0" applyProtection="0"/>
    <xf numFmtId="0" fontId="45" fillId="62" borderId="0" applyNumberFormat="0" applyBorder="0" applyAlignment="0" applyProtection="0"/>
    <xf numFmtId="0" fontId="45" fillId="62" borderId="0" applyNumberFormat="0" applyBorder="0" applyAlignment="0" applyProtection="0"/>
    <xf numFmtId="0" fontId="43" fillId="32" borderId="0" applyNumberFormat="0" applyBorder="0" applyAlignment="0" applyProtection="0"/>
    <xf numFmtId="0" fontId="45" fillId="62" borderId="0" applyNumberFormat="0" applyBorder="0" applyAlignment="0" applyProtection="0"/>
    <xf numFmtId="0" fontId="45" fillId="62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3" fillId="34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3" fillId="64" borderId="0" applyNumberFormat="0" applyBorder="0" applyAlignment="0" applyProtection="0"/>
    <xf numFmtId="0" fontId="43" fillId="36" borderId="0" applyNumberFormat="0" applyBorder="0" applyAlignment="0" applyProtection="0"/>
    <xf numFmtId="0" fontId="43" fillId="64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3" fillId="36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3" fillId="57" borderId="0" applyNumberFormat="0" applyBorder="0" applyAlignment="0" applyProtection="0"/>
    <xf numFmtId="0" fontId="43" fillId="38" borderId="0" applyNumberFormat="0" applyBorder="0" applyAlignment="0" applyProtection="0"/>
    <xf numFmtId="0" fontId="43" fillId="57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3" fillId="38" borderId="0" applyNumberFormat="0" applyBorder="0" applyAlignment="0" applyProtection="0"/>
    <xf numFmtId="0" fontId="45" fillId="65" borderId="0" applyNumberFormat="0" applyBorder="0" applyAlignment="0" applyProtection="0"/>
    <xf numFmtId="0" fontId="45" fillId="65" borderId="0" applyNumberFormat="0" applyBorder="0" applyAlignment="0" applyProtection="0"/>
    <xf numFmtId="0" fontId="45" fillId="65" borderId="0" applyNumberFormat="0" applyBorder="0" applyAlignment="0" applyProtection="0"/>
    <xf numFmtId="0" fontId="43" fillId="40" borderId="0" applyNumberFormat="0" applyBorder="0" applyAlignment="0" applyProtection="0"/>
    <xf numFmtId="0" fontId="45" fillId="65" borderId="0" applyNumberFormat="0" applyBorder="0" applyAlignment="0" applyProtection="0"/>
    <xf numFmtId="0" fontId="45" fillId="65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51" borderId="17" applyNumberFormat="0" applyAlignment="0" applyProtection="0"/>
    <xf numFmtId="0" fontId="47" fillId="51" borderId="17" applyNumberFormat="0" applyAlignment="0" applyProtection="0"/>
    <xf numFmtId="0" fontId="47" fillId="51" borderId="17" applyNumberFormat="0" applyAlignment="0" applyProtection="0"/>
    <xf numFmtId="0" fontId="63" fillId="66" borderId="12" applyNumberFormat="0" applyAlignment="0" applyProtection="0"/>
    <xf numFmtId="0" fontId="39" fillId="28" borderId="12" applyNumberFormat="0" applyAlignment="0" applyProtection="0"/>
    <xf numFmtId="0" fontId="63" fillId="66" borderId="12" applyNumberFormat="0" applyAlignment="0" applyProtection="0"/>
    <xf numFmtId="0" fontId="47" fillId="51" borderId="17" applyNumberFormat="0" applyAlignment="0" applyProtection="0"/>
    <xf numFmtId="0" fontId="47" fillId="51" borderId="17" applyNumberFormat="0" applyAlignment="0" applyProtection="0"/>
    <xf numFmtId="0" fontId="39" fillId="28" borderId="12" applyNumberFormat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64" fillId="0" borderId="19" applyNumberFormat="0" applyFill="0" applyAlignment="0" applyProtection="0"/>
    <xf numFmtId="0" fontId="40" fillId="0" borderId="14" applyNumberFormat="0" applyFill="0" applyAlignment="0" applyProtection="0"/>
    <xf numFmtId="0" fontId="64" fillId="0" borderId="19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0" fillId="0" borderId="14" applyNumberFormat="0" applyFill="0" applyAlignment="0" applyProtection="0"/>
    <xf numFmtId="1" fontId="49" fillId="67" borderId="20" applyFill="0" applyBorder="0" applyProtection="0">
      <alignment horizontal="center" vertical="center"/>
      <protection locked="0"/>
    </xf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44" fillId="8" borderId="2" applyNumberFormat="0" applyFont="0" applyAlignment="0" applyProtection="0"/>
    <xf numFmtId="0" fontId="44" fillId="8" borderId="2" applyNumberFormat="0" applyFont="0" applyAlignment="0" applyProtection="0"/>
    <xf numFmtId="0" fontId="19" fillId="8" borderId="2" applyNumberFormat="0" applyFont="0" applyAlignment="0" applyProtection="0"/>
    <xf numFmtId="0" fontId="44" fillId="8" borderId="2" applyNumberFormat="0" applyFont="0" applyAlignment="0" applyProtection="0"/>
    <xf numFmtId="0" fontId="44" fillId="8" borderId="2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50" fillId="45" borderId="17" applyNumberFormat="0" applyAlignment="0" applyProtection="0"/>
    <xf numFmtId="0" fontId="50" fillId="45" borderId="17" applyNumberFormat="0" applyAlignment="0" applyProtection="0"/>
    <xf numFmtId="0" fontId="50" fillId="45" borderId="17" applyNumberFormat="0" applyAlignment="0" applyProtection="0"/>
    <xf numFmtId="0" fontId="37" fillId="27" borderId="12" applyNumberFormat="0" applyAlignment="0" applyProtection="0"/>
    <xf numFmtId="0" fontId="50" fillId="45" borderId="17" applyNumberFormat="0" applyAlignment="0" applyProtection="0"/>
    <xf numFmtId="0" fontId="50" fillId="45" borderId="17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4" fillId="0" borderId="0"/>
    <xf numFmtId="0" fontId="28" fillId="68" borderId="0">
      <alignment vertical="top"/>
    </xf>
    <xf numFmtId="0" fontId="28" fillId="21" borderId="0">
      <alignment vertical="top"/>
    </xf>
    <xf numFmtId="0" fontId="28" fillId="68" borderId="0">
      <alignment vertical="top"/>
    </xf>
    <xf numFmtId="0" fontId="51" fillId="44" borderId="0" applyNumberFormat="0" applyBorder="0" applyAlignment="0" applyProtection="0"/>
    <xf numFmtId="0" fontId="51" fillId="44" borderId="0" applyNumberFormat="0" applyBorder="0" applyAlignment="0" applyProtection="0"/>
    <xf numFmtId="0" fontId="51" fillId="44" borderId="0" applyNumberFormat="0" applyBorder="0" applyAlignment="0" applyProtection="0"/>
    <xf numFmtId="0" fontId="35" fillId="25" borderId="0" applyNumberFormat="0" applyBorder="0" applyAlignment="0" applyProtection="0"/>
    <xf numFmtId="0" fontId="51" fillId="44" borderId="0" applyNumberFormat="0" applyBorder="0" applyAlignment="0" applyProtection="0"/>
    <xf numFmtId="0" fontId="51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2" fillId="54" borderId="0" applyNumberFormat="0" applyBorder="0" applyAlignment="0" applyProtection="0"/>
    <xf numFmtId="0" fontId="52" fillId="54" borderId="0" applyNumberFormat="0" applyBorder="0" applyAlignment="0" applyProtection="0"/>
    <xf numFmtId="0" fontId="52" fillId="54" borderId="0" applyNumberFormat="0" applyBorder="0" applyAlignment="0" applyProtection="0"/>
    <xf numFmtId="0" fontId="36" fillId="26" borderId="0" applyNumberFormat="0" applyBorder="0" applyAlignment="0" applyProtection="0"/>
    <xf numFmtId="0" fontId="52" fillId="54" borderId="0" applyNumberFormat="0" applyBorder="0" applyAlignment="0" applyProtection="0"/>
    <xf numFmtId="0" fontId="52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3" fillId="40" borderId="0" applyBorder="0" applyAlignment="0" applyProtection="0"/>
    <xf numFmtId="0" fontId="53" fillId="46" borderId="0" applyNumberFormat="0" applyBorder="0" applyAlignment="0" applyProtection="0"/>
    <xf numFmtId="0" fontId="53" fillId="46" borderId="0" applyNumberFormat="0" applyBorder="0" applyAlignment="0" applyProtection="0"/>
    <xf numFmtId="0" fontId="53" fillId="46" borderId="0" applyNumberFormat="0" applyBorder="0" applyAlignment="0" applyProtection="0"/>
    <xf numFmtId="0" fontId="34" fillId="24" borderId="0" applyNumberFormat="0" applyBorder="0" applyAlignment="0" applyProtection="0"/>
    <xf numFmtId="0" fontId="53" fillId="46" borderId="0" applyNumberFormat="0" applyBorder="0" applyAlignment="0" applyProtection="0"/>
    <xf numFmtId="0" fontId="53" fillId="46" borderId="0" applyNumberFormat="0" applyBorder="0" applyAlignment="0" applyProtection="0"/>
    <xf numFmtId="0" fontId="54" fillId="51" borderId="22" applyNumberFormat="0" applyAlignment="0" applyProtection="0"/>
    <xf numFmtId="0" fontId="54" fillId="51" borderId="22" applyNumberFormat="0" applyAlignment="0" applyProtection="0"/>
    <xf numFmtId="0" fontId="54" fillId="51" borderId="22" applyNumberFormat="0" applyAlignment="0" applyProtection="0"/>
    <xf numFmtId="0" fontId="38" fillId="66" borderId="13" applyNumberFormat="0" applyAlignment="0" applyProtection="0"/>
    <xf numFmtId="0" fontId="38" fillId="28" borderId="13" applyNumberFormat="0" applyAlignment="0" applyProtection="0"/>
    <xf numFmtId="0" fontId="38" fillId="66" borderId="13" applyNumberFormat="0" applyAlignment="0" applyProtection="0"/>
    <xf numFmtId="0" fontId="54" fillId="51" borderId="22" applyNumberFormat="0" applyAlignment="0" applyProtection="0"/>
    <xf numFmtId="0" fontId="54" fillId="51" borderId="22" applyNumberFormat="0" applyAlignment="0" applyProtection="0"/>
    <xf numFmtId="0" fontId="38" fillId="28" borderId="13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7" fillId="0" borderId="23" applyNumberFormat="0" applyFill="0" applyAlignment="0" applyProtection="0"/>
    <xf numFmtId="0" fontId="57" fillId="0" borderId="23" applyNumberFormat="0" applyFill="0" applyAlignment="0" applyProtection="0"/>
    <xf numFmtId="0" fontId="57" fillId="0" borderId="23" applyNumberFormat="0" applyFill="0" applyAlignment="0" applyProtection="0"/>
    <xf numFmtId="0" fontId="66" fillId="0" borderId="24" applyNumberFormat="0" applyFill="0" applyAlignment="0" applyProtection="0"/>
    <xf numFmtId="0" fontId="31" fillId="0" borderId="9" applyNumberFormat="0" applyFill="0" applyAlignment="0" applyProtection="0"/>
    <xf numFmtId="0" fontId="66" fillId="0" borderId="24" applyNumberFormat="0" applyFill="0" applyAlignment="0" applyProtection="0"/>
    <xf numFmtId="0" fontId="57" fillId="0" borderId="23" applyNumberFormat="0" applyFill="0" applyAlignment="0" applyProtection="0"/>
    <xf numFmtId="0" fontId="57" fillId="0" borderId="23" applyNumberFormat="0" applyFill="0" applyAlignment="0" applyProtection="0"/>
    <xf numFmtId="0" fontId="31" fillId="0" borderId="9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10" applyNumberFormat="0" applyFill="0" applyAlignment="0" applyProtection="0"/>
    <xf numFmtId="0" fontId="32" fillId="0" borderId="10" applyNumberFormat="0" applyFill="0" applyAlignment="0" applyProtection="0"/>
    <xf numFmtId="0" fontId="67" fillId="0" borderId="10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0" applyNumberFormat="0" applyFill="0" applyAlignment="0" applyProtection="0"/>
    <xf numFmtId="0" fontId="59" fillId="0" borderId="26" applyNumberFormat="0" applyFill="0" applyAlignment="0" applyProtection="0"/>
    <xf numFmtId="0" fontId="59" fillId="0" borderId="26" applyNumberFormat="0" applyFill="0" applyAlignment="0" applyProtection="0"/>
    <xf numFmtId="0" fontId="59" fillId="0" borderId="26" applyNumberFormat="0" applyFill="0" applyAlignment="0" applyProtection="0"/>
    <xf numFmtId="0" fontId="68" fillId="0" borderId="27" applyNumberFormat="0" applyFill="0" applyAlignment="0" applyProtection="0"/>
    <xf numFmtId="0" fontId="33" fillId="0" borderId="11" applyNumberFormat="0" applyFill="0" applyAlignment="0" applyProtection="0"/>
    <xf numFmtId="0" fontId="68" fillId="0" borderId="27" applyNumberFormat="0" applyFill="0" applyAlignment="0" applyProtection="0"/>
    <xf numFmtId="0" fontId="59" fillId="0" borderId="26" applyNumberFormat="0" applyFill="0" applyAlignment="0" applyProtection="0"/>
    <xf numFmtId="0" fontId="59" fillId="0" borderId="26" applyNumberFormat="0" applyFill="0" applyAlignment="0" applyProtection="0"/>
    <xf numFmtId="0" fontId="33" fillId="0" borderId="11" applyNumberFormat="0" applyFill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16" applyNumberFormat="0" applyFill="0" applyAlignment="0" applyProtection="0"/>
    <xf numFmtId="0" fontId="28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28" fillId="0" borderId="16" applyNumberFormat="0" applyFill="0" applyAlignment="0" applyProtection="0"/>
    <xf numFmtId="0" fontId="61" fillId="69" borderId="30" applyNumberFormat="0" applyAlignment="0" applyProtection="0"/>
    <xf numFmtId="0" fontId="61" fillId="69" borderId="30" applyNumberFormat="0" applyAlignment="0" applyProtection="0"/>
    <xf numFmtId="0" fontId="61" fillId="69" borderId="30" applyNumberFormat="0" applyAlignment="0" applyProtection="0"/>
    <xf numFmtId="0" fontId="41" fillId="29" borderId="15" applyNumberFormat="0" applyAlignment="0" applyProtection="0"/>
    <xf numFmtId="0" fontId="61" fillId="69" borderId="30" applyNumberFormat="0" applyAlignment="0" applyProtection="0"/>
    <xf numFmtId="0" fontId="61" fillId="69" borderId="30" applyNumberFormat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3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34" fillId="24" borderId="0" applyNumberFormat="0" applyBorder="0" applyAlignment="0" applyProtection="0"/>
    <xf numFmtId="0" fontId="35" fillId="25" borderId="0" applyNumberFormat="0" applyBorder="0" applyAlignment="0" applyProtection="0"/>
    <xf numFmtId="0" fontId="36" fillId="26" borderId="0" applyNumberFormat="0" applyBorder="0" applyAlignment="0" applyProtection="0"/>
    <xf numFmtId="0" fontId="37" fillId="27" borderId="12" applyNumberFormat="0" applyAlignment="0" applyProtection="0"/>
    <xf numFmtId="0" fontId="38" fillId="28" borderId="13" applyNumberFormat="0" applyAlignment="0" applyProtection="0"/>
    <xf numFmtId="0" fontId="39" fillId="28" borderId="12" applyNumberFormat="0" applyAlignment="0" applyProtection="0"/>
    <xf numFmtId="0" fontId="40" fillId="0" borderId="14" applyNumberFormat="0" applyFill="0" applyAlignment="0" applyProtection="0"/>
    <xf numFmtId="0" fontId="41" fillId="29" borderId="15" applyNumberFormat="0" applyAlignment="0" applyProtection="0"/>
    <xf numFmtId="0" fontId="2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8" fillId="0" borderId="16" applyNumberFormat="0" applyFill="0" applyAlignment="0" applyProtection="0"/>
    <xf numFmtId="0" fontId="43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3" fillId="35" borderId="0" applyNumberFormat="0" applyBorder="0" applyAlignment="0" applyProtection="0"/>
    <xf numFmtId="0" fontId="43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3" fillId="39" borderId="0" applyNumberFormat="0" applyBorder="0" applyAlignment="0" applyProtection="0"/>
    <xf numFmtId="0" fontId="43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3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401">
    <xf numFmtId="0" fontId="0" fillId="0" borderId="0" xfId="0"/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6" fillId="5" borderId="7" xfId="0" applyFont="1" applyFill="1" applyBorder="1" applyAlignment="1" applyProtection="1">
      <alignment horizontal="left" vertical="center"/>
    </xf>
    <xf numFmtId="14" fontId="26" fillId="5" borderId="7" xfId="0" applyNumberFormat="1" applyFont="1" applyFill="1" applyBorder="1" applyAlignment="1" applyProtection="1">
      <alignment horizontal="center" vertical="center"/>
    </xf>
    <xf numFmtId="0" fontId="69" fillId="5" borderId="7" xfId="0" applyFont="1" applyFill="1" applyBorder="1" applyAlignment="1" applyProtection="1">
      <alignment horizontal="center" vertical="center"/>
    </xf>
    <xf numFmtId="0" fontId="26" fillId="5" borderId="8" xfId="0" applyFont="1" applyFill="1" applyBorder="1" applyAlignment="1" applyProtection="1">
      <alignment horizontal="left" vertical="center"/>
    </xf>
    <xf numFmtId="14" fontId="26" fillId="5" borderId="8" xfId="0" applyNumberFormat="1" applyFont="1" applyFill="1" applyBorder="1" applyAlignment="1" applyProtection="1">
      <alignment horizontal="center" vertical="center"/>
    </xf>
    <xf numFmtId="0" fontId="69" fillId="5" borderId="8" xfId="0" applyFont="1" applyFill="1" applyBorder="1" applyAlignment="1" applyProtection="1">
      <alignment horizontal="center" vertical="center"/>
    </xf>
    <xf numFmtId="0" fontId="70" fillId="0" borderId="0" xfId="0" applyFont="1" applyFill="1" applyAlignment="1" applyProtection="1">
      <alignment vertical="center" wrapText="1"/>
    </xf>
    <xf numFmtId="0" fontId="71" fillId="0" borderId="0" xfId="0" applyFont="1" applyFill="1"/>
    <xf numFmtId="0" fontId="26" fillId="5" borderId="7" xfId="0" applyFont="1" applyFill="1" applyBorder="1" applyAlignment="1" applyProtection="1">
      <alignment vertical="center" wrapText="1"/>
    </xf>
    <xf numFmtId="0" fontId="26" fillId="5" borderId="8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2" fillId="0" borderId="0" xfId="0" applyFont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2" fillId="70" borderId="1" xfId="0" applyFont="1" applyFill="1" applyBorder="1" applyAlignment="1">
      <alignment horizontal="center" vertical="center"/>
    </xf>
    <xf numFmtId="0" fontId="26" fillId="5" borderId="7" xfId="0" applyFont="1" applyFill="1" applyBorder="1" applyAlignment="1" applyProtection="1">
      <alignment wrapText="1"/>
    </xf>
    <xf numFmtId="0" fontId="26" fillId="5" borderId="8" xfId="0" applyFont="1" applyFill="1" applyBorder="1" applyAlignment="1" applyProtection="1">
      <alignment wrapText="1"/>
    </xf>
    <xf numFmtId="0" fontId="21" fillId="23" borderId="32" xfId="0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0" xfId="0" applyAlignment="1" applyProtection="1">
      <alignment vertical="center"/>
    </xf>
    <xf numFmtId="0" fontId="26" fillId="5" borderId="7" xfId="0" applyFont="1" applyFill="1" applyBorder="1" applyAlignment="1" applyProtection="1">
      <alignment vertical="center"/>
    </xf>
    <xf numFmtId="0" fontId="26" fillId="5" borderId="8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1" fillId="0" borderId="0" xfId="0" applyFont="1" applyFill="1" applyAlignment="1" applyProtection="1">
      <alignment vertical="center"/>
    </xf>
    <xf numFmtId="0" fontId="71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0" fontId="70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4" fontId="26" fillId="5" borderId="7" xfId="0" applyNumberFormat="1" applyFont="1" applyFill="1" applyBorder="1" applyAlignment="1" applyProtection="1">
      <alignment horizontal="center" vertical="center"/>
      <protection locked="0"/>
    </xf>
    <xf numFmtId="167" fontId="26" fillId="5" borderId="7" xfId="0" applyNumberFormat="1" applyFont="1" applyFill="1" applyBorder="1" applyAlignment="1" applyProtection="1">
      <alignment horizontal="center" vertical="center"/>
      <protection locked="0"/>
    </xf>
    <xf numFmtId="14" fontId="26" fillId="5" borderId="8" xfId="0" applyNumberFormat="1" applyFont="1" applyFill="1" applyBorder="1" applyAlignment="1" applyProtection="1">
      <alignment horizontal="center" vertical="center"/>
      <protection locked="0"/>
    </xf>
    <xf numFmtId="167" fontId="26" fillId="5" borderId="8" xfId="0" applyNumberFormat="1" applyFont="1" applyFill="1" applyBorder="1" applyAlignment="1" applyProtection="1">
      <alignment horizontal="center" vertical="center"/>
      <protection locked="0"/>
    </xf>
    <xf numFmtId="0" fontId="26" fillId="5" borderId="7" xfId="0" applyFont="1" applyFill="1" applyBorder="1" applyProtection="1">
      <protection locked="0"/>
    </xf>
    <xf numFmtId="0" fontId="26" fillId="5" borderId="7" xfId="0" applyFont="1" applyFill="1" applyBorder="1" applyAlignment="1" applyProtection="1">
      <alignment wrapText="1"/>
      <protection locked="0"/>
    </xf>
    <xf numFmtId="14" fontId="26" fillId="5" borderId="7" xfId="0" applyNumberFormat="1" applyFont="1" applyFill="1" applyBorder="1" applyAlignment="1" applyProtection="1">
      <alignment wrapText="1"/>
    </xf>
    <xf numFmtId="164" fontId="26" fillId="5" borderId="7" xfId="0" applyNumberFormat="1" applyFont="1" applyFill="1" applyBorder="1" applyAlignment="1" applyProtection="1">
      <alignment horizontal="center" vertical="center"/>
    </xf>
    <xf numFmtId="0" fontId="26" fillId="5" borderId="8" xfId="0" applyFont="1" applyFill="1" applyBorder="1" applyProtection="1">
      <protection locked="0"/>
    </xf>
    <xf numFmtId="0" fontId="26" fillId="5" borderId="8" xfId="0" applyFont="1" applyFill="1" applyBorder="1" applyAlignment="1" applyProtection="1">
      <alignment wrapText="1"/>
      <protection locked="0"/>
    </xf>
    <xf numFmtId="14" fontId="26" fillId="5" borderId="8" xfId="0" applyNumberFormat="1" applyFont="1" applyFill="1" applyBorder="1" applyAlignment="1" applyProtection="1">
      <alignment wrapText="1"/>
    </xf>
    <xf numFmtId="164" fontId="26" fillId="5" borderId="8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Fill="1"/>
    <xf numFmtId="167" fontId="26" fillId="5" borderId="7" xfId="0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26" fillId="3" borderId="7" xfId="0" applyFont="1" applyFill="1" applyBorder="1" applyAlignment="1" applyProtection="1">
      <alignment wrapText="1"/>
    </xf>
    <xf numFmtId="14" fontId="26" fillId="3" borderId="7" xfId="0" applyNumberFormat="1" applyFont="1" applyFill="1" applyBorder="1" applyAlignment="1" applyProtection="1">
      <alignment wrapText="1"/>
    </xf>
    <xf numFmtId="167" fontId="26" fillId="5" borderId="8" xfId="0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26" fillId="3" borderId="8" xfId="0" applyFont="1" applyFill="1" applyBorder="1" applyAlignment="1" applyProtection="1">
      <alignment wrapText="1"/>
    </xf>
    <xf numFmtId="14" fontId="26" fillId="3" borderId="8" xfId="0" applyNumberFormat="1" applyFont="1" applyFill="1" applyBorder="1" applyAlignment="1" applyProtection="1">
      <alignment wrapText="1"/>
    </xf>
    <xf numFmtId="0" fontId="6" fillId="72" borderId="5" xfId="0" quotePrefix="1" applyNumberFormat="1" applyFont="1" applyFill="1" applyBorder="1" applyAlignment="1" applyProtection="1">
      <alignment vertical="center"/>
    </xf>
    <xf numFmtId="0" fontId="13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7" xfId="0" quotePrefix="1" applyNumberFormat="1" applyFont="1" applyFill="1" applyBorder="1" applyAlignment="1" applyProtection="1">
      <alignment horizontal="center" vertical="center"/>
    </xf>
    <xf numFmtId="14" fontId="26" fillId="72" borderId="7" xfId="0" applyNumberFormat="1" applyFont="1" applyFill="1" applyBorder="1" applyAlignment="1" applyProtection="1">
      <alignment wrapText="1"/>
    </xf>
    <xf numFmtId="0" fontId="26" fillId="72" borderId="7" xfId="0" applyFont="1" applyFill="1" applyBorder="1" applyAlignment="1" applyProtection="1">
      <alignment wrapText="1"/>
    </xf>
    <xf numFmtId="0" fontId="6" fillId="6" borderId="5" xfId="0" quotePrefix="1" applyNumberFormat="1" applyFont="1" applyFill="1" applyBorder="1" applyAlignment="1" applyProtection="1">
      <alignment vertical="center"/>
    </xf>
    <xf numFmtId="0" fontId="13" fillId="6" borderId="5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  <protection locked="0"/>
    </xf>
    <xf numFmtId="0" fontId="26" fillId="6" borderId="7" xfId="0" applyFont="1" applyFill="1" applyBorder="1" applyProtection="1">
      <protection locked="0"/>
    </xf>
    <xf numFmtId="0" fontId="26" fillId="6" borderId="7" xfId="0" applyFont="1" applyFill="1" applyBorder="1" applyAlignment="1" applyProtection="1">
      <alignment wrapText="1"/>
      <protection locked="0"/>
    </xf>
    <xf numFmtId="14" fontId="26" fillId="6" borderId="7" xfId="0" applyNumberFormat="1" applyFont="1" applyFill="1" applyBorder="1" applyAlignment="1" applyProtection="1">
      <alignment wrapText="1"/>
    </xf>
    <xf numFmtId="0" fontId="76" fillId="73" borderId="5" xfId="0" quotePrefix="1" applyNumberFormat="1" applyFont="1" applyFill="1" applyBorder="1" applyAlignment="1" applyProtection="1">
      <alignment vertical="center"/>
    </xf>
    <xf numFmtId="0" fontId="78" fillId="73" borderId="5" xfId="0" quotePrefix="1" applyNumberFormat="1" applyFont="1" applyFill="1" applyBorder="1" applyAlignment="1" applyProtection="1">
      <alignment horizontal="center" vertical="center"/>
    </xf>
    <xf numFmtId="0" fontId="76" fillId="73" borderId="7" xfId="0" quotePrefix="1" applyNumberFormat="1" applyFont="1" applyFill="1" applyBorder="1" applyAlignment="1" applyProtection="1">
      <alignment horizontal="center" vertical="center"/>
    </xf>
    <xf numFmtId="0" fontId="82" fillId="73" borderId="7" xfId="0" applyFont="1" applyFill="1" applyBorder="1" applyProtection="1"/>
    <xf numFmtId="0" fontId="82" fillId="73" borderId="7" xfId="0" applyFont="1" applyFill="1" applyBorder="1" applyAlignment="1" applyProtection="1">
      <alignment wrapText="1"/>
    </xf>
    <xf numFmtId="14" fontId="82" fillId="73" borderId="7" xfId="0" applyNumberFormat="1" applyFont="1" applyFill="1" applyBorder="1" applyAlignment="1" applyProtection="1">
      <alignment wrapText="1"/>
    </xf>
    <xf numFmtId="0" fontId="6" fillId="6" borderId="8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  <protection locked="0"/>
    </xf>
    <xf numFmtId="0" fontId="26" fillId="6" borderId="8" xfId="0" applyFont="1" applyFill="1" applyBorder="1" applyProtection="1">
      <protection locked="0"/>
    </xf>
    <xf numFmtId="0" fontId="26" fillId="6" borderId="8" xfId="0" applyFont="1" applyFill="1" applyBorder="1" applyAlignment="1" applyProtection="1">
      <alignment wrapText="1"/>
      <protection locked="0"/>
    </xf>
    <xf numFmtId="14" fontId="26" fillId="6" borderId="8" xfId="0" applyNumberFormat="1" applyFont="1" applyFill="1" applyBorder="1" applyAlignment="1" applyProtection="1">
      <alignment wrapText="1"/>
    </xf>
    <xf numFmtId="0" fontId="6" fillId="5" borderId="5" xfId="0" applyNumberFormat="1" applyFont="1" applyFill="1" applyBorder="1" applyAlignment="1" applyProtection="1">
      <alignment vertical="center"/>
    </xf>
    <xf numFmtId="0" fontId="26" fillId="5" borderId="3" xfId="0" applyFont="1" applyFill="1" applyBorder="1" applyProtection="1"/>
    <xf numFmtId="0" fontId="26" fillId="5" borderId="3" xfId="0" applyFont="1" applyFill="1" applyBorder="1" applyAlignment="1" applyProtection="1">
      <alignment wrapText="1"/>
    </xf>
    <xf numFmtId="0" fontId="26" fillId="5" borderId="3" xfId="0" applyFont="1" applyFill="1" applyBorder="1" applyAlignment="1" applyProtection="1">
      <alignment horizontal="center" vertical="center"/>
    </xf>
    <xf numFmtId="0" fontId="26" fillId="5" borderId="3" xfId="0" applyFont="1" applyFill="1" applyBorder="1" applyAlignment="1" applyProtection="1">
      <alignment vertical="center"/>
    </xf>
    <xf numFmtId="0" fontId="26" fillId="5" borderId="3" xfId="0" applyFont="1" applyFill="1" applyBorder="1" applyAlignment="1" applyProtection="1">
      <alignment vertical="center" wrapText="1"/>
    </xf>
    <xf numFmtId="14" fontId="26" fillId="5" borderId="3" xfId="0" applyNumberFormat="1" applyFont="1" applyFill="1" applyBorder="1" applyAlignment="1" applyProtection="1">
      <alignment horizontal="center" vertical="center"/>
    </xf>
    <xf numFmtId="167" fontId="26" fillId="5" borderId="3" xfId="0" applyNumberFormat="1" applyFont="1" applyFill="1" applyBorder="1" applyAlignment="1" applyProtection="1">
      <alignment horizontal="center" vertical="center"/>
    </xf>
    <xf numFmtId="0" fontId="26" fillId="5" borderId="3" xfId="0" applyFont="1" applyFill="1" applyBorder="1" applyAlignment="1" applyProtection="1">
      <alignment horizontal="left" vertical="center"/>
    </xf>
    <xf numFmtId="164" fontId="26" fillId="5" borderId="3" xfId="0" applyNumberFormat="1" applyFont="1" applyFill="1" applyBorder="1" applyAlignment="1" applyProtection="1">
      <alignment horizontal="center" vertical="center"/>
    </xf>
    <xf numFmtId="0" fontId="69" fillId="5" borderId="3" xfId="0" applyFont="1" applyFill="1" applyBorder="1" applyAlignment="1" applyProtection="1">
      <alignment horizontal="center" vertical="center"/>
    </xf>
    <xf numFmtId="0" fontId="26" fillId="3" borderId="8" xfId="0" applyFont="1" applyFill="1" applyBorder="1" applyProtection="1"/>
    <xf numFmtId="0" fontId="6" fillId="3" borderId="5" xfId="0" applyNumberFormat="1" applyFont="1" applyFill="1" applyBorder="1" applyAlignment="1" applyProtection="1">
      <alignment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84" fillId="76" borderId="1" xfId="0" applyFont="1" applyFill="1" applyBorder="1" applyAlignment="1">
      <alignment horizontal="center" vertical="center" wrapText="1"/>
    </xf>
    <xf numFmtId="0" fontId="85" fillId="5" borderId="1" xfId="0" applyFont="1" applyFill="1" applyBorder="1" applyAlignment="1" applyProtection="1">
      <alignment horizontal="center" vertical="center"/>
      <protection locked="0"/>
    </xf>
    <xf numFmtId="0" fontId="26" fillId="3" borderId="7" xfId="0" applyFont="1" applyFill="1" applyBorder="1" applyAlignment="1" applyProtection="1">
      <alignment horizontal="center" vertical="center" wrapText="1"/>
    </xf>
    <xf numFmtId="0" fontId="26" fillId="3" borderId="8" xfId="0" applyFont="1" applyFill="1" applyBorder="1" applyAlignment="1" applyProtection="1">
      <alignment horizontal="center" vertical="center" wrapText="1"/>
    </xf>
    <xf numFmtId="0" fontId="26" fillId="6" borderId="8" xfId="0" applyFont="1" applyFill="1" applyBorder="1" applyAlignment="1" applyProtection="1">
      <alignment horizontal="center" vertical="center" wrapText="1"/>
    </xf>
    <xf numFmtId="14" fontId="85" fillId="5" borderId="1" xfId="0" applyNumberFormat="1" applyFont="1" applyFill="1" applyBorder="1" applyAlignment="1" applyProtection="1">
      <alignment horizontal="center" vertical="center"/>
      <protection locked="0"/>
    </xf>
    <xf numFmtId="0" fontId="86" fillId="5" borderId="1" xfId="0" applyFont="1" applyFill="1" applyBorder="1" applyAlignment="1" applyProtection="1">
      <alignment horizontal="center" vertical="center"/>
      <protection locked="0"/>
    </xf>
    <xf numFmtId="0" fontId="87" fillId="0" borderId="0" xfId="0" applyFont="1" applyAlignment="1">
      <alignment vertical="center"/>
    </xf>
    <xf numFmtId="0" fontId="87" fillId="75" borderId="0" xfId="0" applyFont="1" applyFill="1" applyAlignment="1">
      <alignment vertical="center"/>
    </xf>
    <xf numFmtId="0" fontId="87" fillId="75" borderId="0" xfId="0" applyFont="1" applyFill="1" applyAlignment="1">
      <alignment horizontal="center" vertical="center"/>
    </xf>
    <xf numFmtId="14" fontId="87" fillId="75" borderId="0" xfId="0" applyNumberFormat="1" applyFont="1" applyFill="1" applyAlignment="1">
      <alignment vertical="center"/>
    </xf>
    <xf numFmtId="22" fontId="87" fillId="75" borderId="0" xfId="0" applyNumberFormat="1" applyFont="1" applyFill="1" applyAlignment="1">
      <alignment vertical="center"/>
    </xf>
    <xf numFmtId="0" fontId="90" fillId="0" borderId="0" xfId="0" applyFont="1" applyBorder="1" applyAlignment="1">
      <alignment horizontal="center" vertical="center"/>
    </xf>
    <xf numFmtId="14" fontId="88" fillId="0" borderId="4" xfId="0" applyNumberFormat="1" applyFont="1" applyBorder="1" applyAlignment="1">
      <alignment horizontal="center" vertical="center"/>
    </xf>
    <xf numFmtId="14" fontId="88" fillId="0" borderId="3" xfId="0" applyNumberFormat="1" applyFont="1" applyBorder="1" applyAlignment="1">
      <alignment horizontal="center" vertical="center"/>
    </xf>
    <xf numFmtId="14" fontId="87" fillId="75" borderId="0" xfId="0" applyNumberFormat="1" applyFont="1" applyFill="1" applyAlignment="1">
      <alignment horizontal="left" vertical="center"/>
    </xf>
    <xf numFmtId="0" fontId="91" fillId="0" borderId="3" xfId="0" applyFont="1" applyBorder="1" applyAlignment="1">
      <alignment horizontal="center" vertical="center"/>
    </xf>
    <xf numFmtId="14" fontId="91" fillId="0" borderId="3" xfId="0" applyNumberFormat="1" applyFont="1" applyBorder="1" applyAlignment="1">
      <alignment horizontal="center" vertical="center"/>
    </xf>
    <xf numFmtId="0" fontId="17" fillId="75" borderId="0" xfId="0" applyFont="1" applyFill="1" applyAlignment="1">
      <alignment vertical="center"/>
    </xf>
    <xf numFmtId="22" fontId="17" fillId="75" borderId="0" xfId="0" applyNumberFormat="1" applyFont="1" applyFill="1" applyAlignment="1">
      <alignment vertical="center"/>
    </xf>
    <xf numFmtId="0" fontId="17" fillId="0" borderId="0" xfId="0" applyFont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85" fillId="5" borderId="0" xfId="0" applyFont="1" applyFill="1" applyAlignment="1">
      <alignment vertical="center"/>
    </xf>
    <xf numFmtId="0" fontId="85" fillId="5" borderId="0" xfId="0" applyFont="1" applyFill="1" applyAlignment="1">
      <alignment horizontal="center" vertical="center"/>
    </xf>
    <xf numFmtId="0" fontId="86" fillId="77" borderId="1" xfId="0" applyFont="1" applyFill="1" applyBorder="1" applyAlignment="1">
      <alignment horizontal="center" vertical="center"/>
    </xf>
    <xf numFmtId="0" fontId="86" fillId="5" borderId="0" xfId="0" applyFont="1" applyFill="1" applyBorder="1" applyAlignment="1">
      <alignment horizontal="center" vertical="center"/>
    </xf>
    <xf numFmtId="0" fontId="85" fillId="5" borderId="0" xfId="0" applyFont="1" applyFill="1"/>
    <xf numFmtId="0" fontId="85" fillId="5" borderId="0" xfId="0" applyFont="1" applyFill="1" applyAlignment="1">
      <alignment horizontal="center"/>
    </xf>
    <xf numFmtId="22" fontId="85" fillId="5" borderId="0" xfId="0" applyNumberFormat="1" applyFont="1" applyFill="1"/>
    <xf numFmtId="0" fontId="87" fillId="75" borderId="0" xfId="0" applyFont="1" applyFill="1"/>
    <xf numFmtId="0" fontId="87" fillId="0" borderId="0" xfId="0" applyFont="1"/>
    <xf numFmtId="0" fontId="85" fillId="5" borderId="0" xfId="0" applyFont="1" applyFill="1" applyBorder="1"/>
    <xf numFmtId="0" fontId="85" fillId="5" borderId="0" xfId="0" applyFont="1" applyFill="1" applyBorder="1" applyAlignment="1">
      <alignment horizontal="center" vertical="center" wrapText="1"/>
    </xf>
    <xf numFmtId="0" fontId="85" fillId="5" borderId="0" xfId="0" applyNumberFormat="1" applyFont="1" applyFill="1" applyBorder="1" applyAlignment="1">
      <alignment horizontal="center" wrapText="1"/>
    </xf>
    <xf numFmtId="49" fontId="85" fillId="5" borderId="0" xfId="0" applyNumberFormat="1" applyFont="1" applyFill="1" applyBorder="1" applyAlignment="1">
      <alignment horizontal="center" wrapText="1"/>
    </xf>
    <xf numFmtId="1" fontId="85" fillId="5" borderId="0" xfId="0" applyNumberFormat="1" applyFont="1" applyFill="1" applyBorder="1" applyAlignment="1">
      <alignment horizontal="center" vertical="center" wrapText="1"/>
    </xf>
    <xf numFmtId="49" fontId="85" fillId="5" borderId="0" xfId="0" applyNumberFormat="1" applyFont="1" applyFill="1" applyBorder="1" applyAlignment="1">
      <alignment horizontal="center" vertical="center" wrapText="1"/>
    </xf>
    <xf numFmtId="0" fontId="93" fillId="5" borderId="0" xfId="0" applyFont="1" applyFill="1" applyBorder="1" applyAlignment="1">
      <alignment horizontal="center" vertical="center"/>
    </xf>
    <xf numFmtId="0" fontId="85" fillId="5" borderId="0" xfId="0" applyFont="1" applyFill="1" applyBorder="1" applyAlignment="1">
      <alignment horizontal="center"/>
    </xf>
    <xf numFmtId="0" fontId="87" fillId="0" borderId="0" xfId="0" applyFont="1" applyBorder="1"/>
    <xf numFmtId="22" fontId="85" fillId="5" borderId="0" xfId="0" applyNumberFormat="1" applyFont="1" applyFill="1" applyBorder="1"/>
    <xf numFmtId="0" fontId="87" fillId="75" borderId="0" xfId="0" applyFont="1" applyFill="1" applyBorder="1"/>
    <xf numFmtId="49" fontId="87" fillId="75" borderId="0" xfId="0" applyNumberFormat="1" applyFont="1" applyFill="1" applyAlignment="1">
      <alignment horizontal="center"/>
    </xf>
    <xf numFmtId="49" fontId="87" fillId="0" borderId="0" xfId="0" applyNumberFormat="1" applyFont="1"/>
    <xf numFmtId="22" fontId="87" fillId="75" borderId="0" xfId="0" applyNumberFormat="1" applyFont="1" applyFill="1"/>
    <xf numFmtId="0" fontId="87" fillId="0" borderId="0" xfId="0" applyFont="1" applyAlignment="1">
      <alignment horizontal="left"/>
    </xf>
    <xf numFmtId="0" fontId="87" fillId="75" borderId="0" xfId="0" applyFont="1" applyFill="1" applyAlignment="1">
      <alignment horizontal="center"/>
    </xf>
    <xf numFmtId="49" fontId="88" fillId="74" borderId="0" xfId="0" applyNumberFormat="1" applyFont="1" applyFill="1" applyAlignment="1" applyProtection="1">
      <alignment horizontal="center" vertical="center"/>
      <protection locked="0"/>
    </xf>
    <xf numFmtId="0" fontId="88" fillId="7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87" fillId="0" borderId="0" xfId="0" applyFont="1" applyAlignment="1">
      <alignment horizontal="center" vertical="center"/>
    </xf>
    <xf numFmtId="22" fontId="85" fillId="5" borderId="0" xfId="0" applyNumberFormat="1" applyFont="1" applyFill="1" applyAlignment="1">
      <alignment horizontal="center" vertical="center"/>
    </xf>
    <xf numFmtId="22" fontId="87" fillId="75" borderId="0" xfId="0" applyNumberFormat="1" applyFont="1" applyFill="1" applyAlignment="1">
      <alignment horizontal="center" vertical="center"/>
    </xf>
    <xf numFmtId="0" fontId="87" fillId="0" borderId="0" xfId="0" applyFont="1" applyFill="1" applyBorder="1" applyAlignment="1">
      <alignment horizontal="left"/>
    </xf>
    <xf numFmtId="0" fontId="92" fillId="0" borderId="0" xfId="0" applyFont="1" applyFill="1" applyBorder="1" applyAlignment="1">
      <alignment horizontal="center" vertical="center"/>
    </xf>
    <xf numFmtId="0" fontId="84" fillId="76" borderId="3" xfId="0" applyFont="1" applyFill="1" applyBorder="1" applyAlignment="1">
      <alignment horizontal="center" vertical="center" wrapText="1"/>
    </xf>
    <xf numFmtId="0" fontId="94" fillId="5" borderId="3" xfId="0" applyFont="1" applyFill="1" applyBorder="1" applyAlignment="1">
      <alignment horizontal="center" vertical="center"/>
    </xf>
    <xf numFmtId="0" fontId="94" fillId="5" borderId="3" xfId="0" applyNumberFormat="1" applyFont="1" applyFill="1" applyBorder="1" applyAlignment="1">
      <alignment horizontal="center" vertical="center"/>
    </xf>
    <xf numFmtId="0" fontId="95" fillId="75" borderId="3" xfId="0" applyFont="1" applyFill="1" applyBorder="1" applyAlignment="1">
      <alignment horizontal="center" vertical="center"/>
    </xf>
    <xf numFmtId="0" fontId="26" fillId="5" borderId="7" xfId="0" applyFont="1" applyFill="1" applyBorder="1" applyProtection="1"/>
    <xf numFmtId="0" fontId="26" fillId="5" borderId="8" xfId="0" applyFont="1" applyFill="1" applyBorder="1" applyProtection="1"/>
    <xf numFmtId="0" fontId="26" fillId="6" borderId="7" xfId="0" applyFont="1" applyFill="1" applyBorder="1" applyProtection="1"/>
    <xf numFmtId="0" fontId="26" fillId="6" borderId="8" xfId="0" applyFont="1" applyFill="1" applyBorder="1" applyProtection="1"/>
    <xf numFmtId="0" fontId="26" fillId="3" borderId="7" xfId="0" applyFont="1" applyFill="1" applyBorder="1" applyProtection="1"/>
    <xf numFmtId="0" fontId="75" fillId="4" borderId="7" xfId="0" applyFont="1" applyFill="1" applyBorder="1" applyProtection="1"/>
    <xf numFmtId="0" fontId="26" fillId="72" borderId="7" xfId="0" applyFont="1" applyFill="1" applyBorder="1" applyProtection="1"/>
    <xf numFmtId="0" fontId="7" fillId="5" borderId="5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</xf>
    <xf numFmtId="0" fontId="26" fillId="5" borderId="8" xfId="0" applyFont="1" applyFill="1" applyBorder="1" applyAlignment="1" applyProtection="1">
      <alignment horizontal="center" vertical="center"/>
    </xf>
    <xf numFmtId="0" fontId="14" fillId="71" borderId="8" xfId="0" quotePrefix="1" applyNumberFormat="1" applyFont="1" applyFill="1" applyBorder="1" applyAlignment="1" applyProtection="1">
      <alignment horizontal="center" vertical="center"/>
    </xf>
    <xf numFmtId="0" fontId="6" fillId="5" borderId="3" xfId="0" applyNumberFormat="1" applyFont="1" applyFill="1" applyBorder="1" applyAlignment="1" applyProtection="1">
      <alignment vertical="center"/>
    </xf>
    <xf numFmtId="0" fontId="7" fillId="5" borderId="3" xfId="0" applyFont="1" applyFill="1" applyBorder="1" applyAlignment="1" applyProtection="1">
      <alignment vertical="center" wrapText="1"/>
    </xf>
    <xf numFmtId="0" fontId="7" fillId="5" borderId="3" xfId="0" applyFont="1" applyFill="1" applyBorder="1" applyAlignment="1" applyProtection="1">
      <alignment horizontal="center" vertical="center"/>
    </xf>
    <xf numFmtId="0" fontId="10" fillId="5" borderId="3" xfId="0" applyFont="1" applyFill="1" applyBorder="1" applyAlignment="1" applyProtection="1">
      <alignment horizontal="center" vertical="center"/>
    </xf>
    <xf numFmtId="14" fontId="11" fillId="5" borderId="3" xfId="0" applyNumberFormat="1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14" fontId="26" fillId="5" borderId="3" xfId="0" applyNumberFormat="1" applyFont="1" applyFill="1" applyBorder="1" applyAlignment="1" applyProtection="1">
      <alignment wrapText="1"/>
    </xf>
    <xf numFmtId="0" fontId="26" fillId="5" borderId="3" xfId="0" applyFont="1" applyFill="1" applyBorder="1" applyProtection="1">
      <protection locked="0"/>
    </xf>
    <xf numFmtId="0" fontId="26" fillId="5" borderId="3" xfId="0" applyFont="1" applyFill="1" applyBorder="1" applyAlignment="1" applyProtection="1">
      <alignment wrapText="1"/>
      <protection locked="0"/>
    </xf>
    <xf numFmtId="14" fontId="26" fillId="5" borderId="3" xfId="0" applyNumberFormat="1" applyFont="1" applyFill="1" applyBorder="1" applyAlignment="1" applyProtection="1">
      <alignment horizontal="center" vertical="center"/>
      <protection locked="0"/>
    </xf>
    <xf numFmtId="167" fontId="26" fillId="5" borderId="3" xfId="0" applyNumberFormat="1" applyFont="1" applyFill="1" applyBorder="1" applyAlignment="1" applyProtection="1">
      <alignment horizontal="center" vertical="center"/>
      <protection locked="0"/>
    </xf>
    <xf numFmtId="0" fontId="14" fillId="71" borderId="7" xfId="0" quotePrefix="1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textRotation="255"/>
    </xf>
    <xf numFmtId="0" fontId="3" fillId="2" borderId="5" xfId="0" applyFont="1" applyFill="1" applyBorder="1" applyAlignment="1" applyProtection="1">
      <alignment horizontal="center" vertical="center" textRotation="255"/>
    </xf>
    <xf numFmtId="0" fontId="3" fillId="2" borderId="5" xfId="0" applyFont="1" applyFill="1" applyBorder="1" applyAlignment="1" applyProtection="1">
      <alignment horizontal="center" vertical="center"/>
    </xf>
    <xf numFmtId="14" fontId="3" fillId="2" borderId="5" xfId="0" applyNumberFormat="1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14" fontId="2" fillId="2" borderId="5" xfId="0" applyNumberFormat="1" applyFont="1" applyFill="1" applyBorder="1" applyAlignment="1" applyProtection="1">
      <alignment horizontal="center" vertical="center" wrapText="1"/>
    </xf>
    <xf numFmtId="167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37" xfId="0" applyFont="1" applyFill="1" applyBorder="1" applyAlignment="1" applyProtection="1">
      <alignment horizontal="center" vertical="center"/>
    </xf>
    <xf numFmtId="14" fontId="3" fillId="2" borderId="37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14" fontId="4" fillId="2" borderId="5" xfId="0" applyNumberFormat="1" applyFont="1" applyFill="1" applyBorder="1" applyAlignment="1" applyProtection="1">
      <alignment horizontal="center" vertical="center" wrapText="1"/>
    </xf>
    <xf numFmtId="0" fontId="6" fillId="72" borderId="6" xfId="0" quotePrefix="1" applyNumberFormat="1" applyFont="1" applyFill="1" applyBorder="1" applyAlignment="1" applyProtection="1">
      <alignment vertical="center"/>
    </xf>
    <xf numFmtId="0" fontId="13" fillId="72" borderId="6" xfId="0" quotePrefix="1" applyNumberFormat="1" applyFont="1" applyFill="1" applyBorder="1" applyAlignment="1" applyProtection="1">
      <alignment horizontal="center" vertical="center" wrapText="1"/>
    </xf>
    <xf numFmtId="0" fontId="6" fillId="72" borderId="36" xfId="0" quotePrefix="1" applyNumberFormat="1" applyFont="1" applyFill="1" applyBorder="1" applyAlignment="1" applyProtection="1">
      <alignment horizontal="center" vertical="center"/>
    </xf>
    <xf numFmtId="0" fontId="26" fillId="72" borderId="36" xfId="0" applyFont="1" applyFill="1" applyBorder="1" applyProtection="1"/>
    <xf numFmtId="0" fontId="26" fillId="72" borderId="36" xfId="0" applyFont="1" applyFill="1" applyBorder="1" applyAlignment="1" applyProtection="1">
      <alignment wrapText="1"/>
    </xf>
    <xf numFmtId="14" fontId="26" fillId="72" borderId="36" xfId="0" applyNumberFormat="1" applyFont="1" applyFill="1" applyBorder="1" applyAlignment="1" applyProtection="1">
      <alignment wrapText="1"/>
    </xf>
    <xf numFmtId="0" fontId="26" fillId="5" borderId="36" xfId="0" applyFont="1" applyFill="1" applyBorder="1" applyAlignment="1" applyProtection="1">
      <alignment horizontal="center" vertical="center"/>
    </xf>
    <xf numFmtId="0" fontId="26" fillId="5" borderId="36" xfId="0" applyFont="1" applyFill="1" applyBorder="1" applyProtection="1"/>
    <xf numFmtId="0" fontId="26" fillId="5" borderId="36" xfId="0" applyFont="1" applyFill="1" applyBorder="1" applyAlignment="1" applyProtection="1">
      <alignment vertical="center"/>
    </xf>
    <xf numFmtId="0" fontId="26" fillId="5" borderId="36" xfId="0" applyFont="1" applyFill="1" applyBorder="1" applyAlignment="1" applyProtection="1">
      <alignment vertical="center" wrapText="1"/>
    </xf>
    <xf numFmtId="0" fontId="26" fillId="5" borderId="36" xfId="0" applyFont="1" applyFill="1" applyBorder="1" applyAlignment="1" applyProtection="1">
      <alignment wrapText="1"/>
    </xf>
    <xf numFmtId="14" fontId="26" fillId="5" borderId="36" xfId="0" applyNumberFormat="1" applyFont="1" applyFill="1" applyBorder="1" applyAlignment="1" applyProtection="1">
      <alignment horizontal="center" vertical="center"/>
    </xf>
    <xf numFmtId="167" fontId="26" fillId="5" borderId="36" xfId="0" applyNumberFormat="1" applyFont="1" applyFill="1" applyBorder="1" applyAlignment="1" applyProtection="1">
      <alignment horizontal="center" vertical="center"/>
    </xf>
    <xf numFmtId="0" fontId="26" fillId="5" borderId="36" xfId="0" applyFont="1" applyFill="1" applyBorder="1" applyAlignment="1" applyProtection="1">
      <alignment horizontal="left" vertical="center"/>
    </xf>
    <xf numFmtId="164" fontId="26" fillId="5" borderId="36" xfId="0" applyNumberFormat="1" applyFont="1" applyFill="1" applyBorder="1" applyAlignment="1" applyProtection="1">
      <alignment horizontal="center" vertical="center"/>
    </xf>
    <xf numFmtId="0" fontId="69" fillId="5" borderId="36" xfId="0" applyFont="1" applyFill="1" applyBorder="1" applyAlignment="1" applyProtection="1">
      <alignment horizontal="center" vertical="center"/>
    </xf>
    <xf numFmtId="0" fontId="6" fillId="5" borderId="6" xfId="0" applyNumberFormat="1" applyFont="1" applyFill="1" applyBorder="1" applyAlignment="1" applyProtection="1">
      <alignment vertical="center"/>
    </xf>
    <xf numFmtId="0" fontId="7" fillId="5" borderId="6" xfId="0" applyFont="1" applyFill="1" applyBorder="1" applyAlignment="1" applyProtection="1">
      <alignment horizontal="center" vertical="center"/>
    </xf>
    <xf numFmtId="0" fontId="6" fillId="6" borderId="36" xfId="0" quotePrefix="1" applyNumberFormat="1" applyFont="1" applyFill="1" applyBorder="1" applyAlignment="1" applyProtection="1">
      <alignment horizontal="center" vertical="center"/>
    </xf>
    <xf numFmtId="0" fontId="6" fillId="6" borderId="36" xfId="0" quotePrefix="1" applyNumberFormat="1" applyFont="1" applyFill="1" applyBorder="1" applyAlignment="1" applyProtection="1">
      <alignment horizontal="center" vertical="center"/>
      <protection locked="0"/>
    </xf>
    <xf numFmtId="0" fontId="26" fillId="6" borderId="36" xfId="0" applyFont="1" applyFill="1" applyBorder="1" applyProtection="1">
      <protection locked="0"/>
    </xf>
    <xf numFmtId="0" fontId="26" fillId="6" borderId="36" xfId="0" applyFont="1" applyFill="1" applyBorder="1" applyAlignment="1" applyProtection="1">
      <alignment wrapText="1"/>
      <protection locked="0"/>
    </xf>
    <xf numFmtId="14" fontId="26" fillId="6" borderId="36" xfId="0" applyNumberFormat="1" applyFont="1" applyFill="1" applyBorder="1" applyAlignment="1" applyProtection="1">
      <alignment wrapText="1"/>
    </xf>
    <xf numFmtId="0" fontId="26" fillId="6" borderId="36" xfId="0" applyFont="1" applyFill="1" applyBorder="1" applyProtection="1"/>
    <xf numFmtId="14" fontId="26" fillId="5" borderId="36" xfId="0" applyNumberFormat="1" applyFont="1" applyFill="1" applyBorder="1" applyAlignment="1" applyProtection="1">
      <alignment horizontal="center" vertical="center"/>
      <protection locked="0"/>
    </xf>
    <xf numFmtId="167" fontId="26" fillId="5" borderId="36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NumberFormat="1" applyFont="1" applyFill="1" applyBorder="1" applyAlignment="1" applyProtection="1">
      <alignment vertical="center"/>
    </xf>
    <xf numFmtId="0" fontId="7" fillId="3" borderId="6" xfId="0" applyFont="1" applyFill="1" applyBorder="1" applyAlignment="1" applyProtection="1">
      <alignment horizontal="center" vertical="center"/>
    </xf>
    <xf numFmtId="0" fontId="26" fillId="5" borderId="36" xfId="0" applyFont="1" applyFill="1" applyBorder="1" applyProtection="1">
      <protection locked="0"/>
    </xf>
    <xf numFmtId="0" fontId="26" fillId="5" borderId="36" xfId="0" applyFont="1" applyFill="1" applyBorder="1" applyAlignment="1" applyProtection="1">
      <alignment wrapText="1"/>
      <protection locked="0"/>
    </xf>
    <xf numFmtId="14" fontId="26" fillId="5" borderId="36" xfId="0" applyNumberFormat="1" applyFont="1" applyFill="1" applyBorder="1" applyAlignment="1" applyProtection="1">
      <alignment wrapText="1"/>
    </xf>
    <xf numFmtId="0" fontId="76" fillId="73" borderId="6" xfId="0" quotePrefix="1" applyNumberFormat="1" applyFont="1" applyFill="1" applyBorder="1" applyAlignment="1" applyProtection="1">
      <alignment vertical="center"/>
    </xf>
    <xf numFmtId="0" fontId="78" fillId="73" borderId="6" xfId="0" quotePrefix="1" applyNumberFormat="1" applyFont="1" applyFill="1" applyBorder="1" applyAlignment="1" applyProtection="1">
      <alignment horizontal="center" vertical="center"/>
    </xf>
    <xf numFmtId="0" fontId="26" fillId="4" borderId="36" xfId="0" applyFont="1" applyFill="1" applyBorder="1" applyProtection="1"/>
    <xf numFmtId="0" fontId="83" fillId="73" borderId="36" xfId="0" applyFont="1" applyFill="1" applyBorder="1" applyProtection="1"/>
    <xf numFmtId="0" fontId="26" fillId="4" borderId="36" xfId="0" applyFont="1" applyFill="1" applyBorder="1" applyAlignment="1" applyProtection="1">
      <alignment wrapText="1"/>
    </xf>
    <xf numFmtId="14" fontId="26" fillId="4" borderId="36" xfId="0" applyNumberFormat="1" applyFont="1" applyFill="1" applyBorder="1" applyAlignment="1" applyProtection="1">
      <alignment wrapText="1"/>
    </xf>
    <xf numFmtId="0" fontId="76" fillId="73" borderId="36" xfId="0" quotePrefix="1" applyNumberFormat="1" applyFont="1" applyFill="1" applyBorder="1" applyAlignment="1" applyProtection="1">
      <alignment horizontal="center" vertical="center"/>
    </xf>
    <xf numFmtId="0" fontId="82" fillId="73" borderId="36" xfId="0" applyFont="1" applyFill="1" applyBorder="1" applyProtection="1"/>
    <xf numFmtId="0" fontId="82" fillId="73" borderId="36" xfId="0" applyFont="1" applyFill="1" applyBorder="1" applyAlignment="1" applyProtection="1">
      <alignment wrapText="1"/>
    </xf>
    <xf numFmtId="14" fontId="82" fillId="73" borderId="36" xfId="0" applyNumberFormat="1" applyFont="1" applyFill="1" applyBorder="1" applyAlignment="1" applyProtection="1">
      <alignment wrapText="1"/>
    </xf>
    <xf numFmtId="0" fontId="75" fillId="4" borderId="36" xfId="0" applyFont="1" applyFill="1" applyBorder="1" applyProtection="1"/>
    <xf numFmtId="0" fontId="6" fillId="6" borderId="6" xfId="0" quotePrefix="1" applyNumberFormat="1" applyFont="1" applyFill="1" applyBorder="1" applyAlignment="1" applyProtection="1">
      <alignment vertical="center"/>
    </xf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26" fillId="6" borderId="36" xfId="0" applyFont="1" applyFill="1" applyBorder="1" applyAlignment="1" applyProtection="1">
      <alignment horizontal="center" vertical="center" wrapText="1"/>
    </xf>
    <xf numFmtId="0" fontId="6" fillId="5" borderId="36" xfId="0" quotePrefix="1" applyNumberFormat="1" applyFont="1" applyFill="1" applyBorder="1" applyAlignment="1" applyProtection="1">
      <alignment horizontal="center" vertical="center"/>
    </xf>
    <xf numFmtId="0" fontId="6" fillId="5" borderId="36" xfId="0" quotePrefix="1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Protection="1"/>
    <xf numFmtId="167" fontId="69" fillId="5" borderId="7" xfId="0" applyNumberFormat="1" applyFont="1" applyFill="1" applyBorder="1" applyAlignment="1" applyProtection="1">
      <alignment horizontal="center" vertical="center"/>
    </xf>
    <xf numFmtId="167" fontId="69" fillId="5" borderId="36" xfId="0" applyNumberFormat="1" applyFont="1" applyFill="1" applyBorder="1" applyAlignment="1" applyProtection="1">
      <alignment horizontal="center" vertical="center"/>
    </xf>
    <xf numFmtId="167" fontId="69" fillId="5" borderId="36" xfId="0" applyNumberFormat="1" applyFont="1" applyFill="1" applyBorder="1" applyAlignment="1" applyProtection="1">
      <alignment horizontal="center" vertical="center"/>
      <protection locked="0"/>
    </xf>
    <xf numFmtId="167" fontId="69" fillId="5" borderId="8" xfId="0" applyNumberFormat="1" applyFont="1" applyFill="1" applyBorder="1" applyAlignment="1" applyProtection="1">
      <alignment horizontal="center" vertical="center"/>
    </xf>
    <xf numFmtId="167" fontId="69" fillId="5" borderId="8" xfId="0" applyNumberFormat="1" applyFont="1" applyFill="1" applyBorder="1" applyAlignment="1" applyProtection="1">
      <alignment horizontal="center" vertical="center"/>
      <protection locked="0"/>
    </xf>
    <xf numFmtId="167" fontId="69" fillId="5" borderId="7" xfId="0" applyNumberFormat="1" applyFont="1" applyFill="1" applyBorder="1" applyAlignment="1" applyProtection="1">
      <alignment horizontal="center" vertical="center"/>
      <protection locked="0"/>
    </xf>
    <xf numFmtId="167" fontId="69" fillId="5" borderId="3" xfId="0" applyNumberFormat="1" applyFont="1" applyFill="1" applyBorder="1" applyAlignment="1" applyProtection="1">
      <alignment horizontal="center" vertical="center"/>
    </xf>
    <xf numFmtId="0" fontId="26" fillId="72" borderId="7" xfId="0" applyFont="1" applyFill="1" applyBorder="1" applyAlignment="1" applyProtection="1">
      <alignment horizontal="center" vertical="center" wrapText="1"/>
    </xf>
    <xf numFmtId="0" fontId="26" fillId="72" borderId="36" xfId="0" applyFont="1" applyFill="1" applyBorder="1" applyAlignment="1" applyProtection="1">
      <alignment horizontal="center" vertical="center" wrapText="1"/>
    </xf>
    <xf numFmtId="0" fontId="26" fillId="5" borderId="7" xfId="0" applyFont="1" applyFill="1" applyBorder="1" applyAlignment="1" applyProtection="1">
      <alignment horizontal="center" vertical="center" wrapText="1"/>
    </xf>
    <xf numFmtId="0" fontId="26" fillId="5" borderId="36" xfId="0" applyFont="1" applyFill="1" applyBorder="1" applyAlignment="1" applyProtection="1">
      <alignment horizontal="center" vertical="center" wrapText="1"/>
    </xf>
    <xf numFmtId="0" fontId="26" fillId="4" borderId="36" xfId="0" quotePrefix="1" applyFont="1" applyFill="1" applyBorder="1" applyAlignment="1" applyProtection="1">
      <alignment horizontal="center" vertical="center" wrapText="1"/>
    </xf>
    <xf numFmtId="0" fontId="75" fillId="4" borderId="7" xfId="0" applyFont="1" applyFill="1" applyBorder="1" applyAlignment="1" applyProtection="1">
      <alignment horizontal="center" vertical="center" wrapText="1"/>
    </xf>
    <xf numFmtId="0" fontId="75" fillId="4" borderId="36" xfId="0" applyFont="1" applyFill="1" applyBorder="1" applyAlignment="1" applyProtection="1">
      <alignment horizontal="center" vertical="center" wrapText="1"/>
    </xf>
    <xf numFmtId="0" fontId="26" fillId="6" borderId="7" xfId="0" applyFont="1" applyFill="1" applyBorder="1" applyAlignment="1" applyProtection="1">
      <alignment horizontal="center" vertical="center" wrapText="1"/>
    </xf>
    <xf numFmtId="0" fontId="26" fillId="5" borderId="8" xfId="0" applyFont="1" applyFill="1" applyBorder="1" applyAlignment="1" applyProtection="1">
      <alignment horizontal="center" vertical="center" wrapText="1"/>
    </xf>
    <xf numFmtId="0" fontId="26" fillId="5" borderId="3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26" fillId="3" borderId="7" xfId="0" applyFont="1" applyFill="1" applyBorder="1" applyAlignment="1" applyProtection="1">
      <alignment horizontal="center" vertical="center"/>
    </xf>
    <xf numFmtId="0" fontId="26" fillId="3" borderId="8" xfId="0" applyFont="1" applyFill="1" applyBorder="1" applyAlignment="1" applyProtection="1">
      <alignment horizontal="center" vertical="center"/>
    </xf>
    <xf numFmtId="0" fontId="26" fillId="3" borderId="36" xfId="0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0" fontId="10" fillId="6" borderId="5" xfId="0" quotePrefix="1" applyNumberFormat="1" applyFont="1" applyFill="1" applyBorder="1" applyAlignment="1" applyProtection="1">
      <alignment horizontal="center" vertical="center" wrapText="1"/>
    </xf>
    <xf numFmtId="0" fontId="10" fillId="6" borderId="6" xfId="0" quotePrefix="1" applyNumberFormat="1" applyFont="1" applyFill="1" applyBorder="1" applyAlignment="1" applyProtection="1">
      <alignment horizontal="center" vertical="center" wrapText="1"/>
    </xf>
    <xf numFmtId="14" fontId="11" fillId="6" borderId="5" xfId="0" applyNumberFormat="1" applyFont="1" applyFill="1" applyBorder="1" applyAlignment="1" applyProtection="1">
      <alignment horizontal="center" vertical="center"/>
    </xf>
    <xf numFmtId="14" fontId="11" fillId="6" borderId="6" xfId="0" applyNumberFormat="1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vertical="center" wrapText="1"/>
    </xf>
    <xf numFmtId="0" fontId="7" fillId="3" borderId="6" xfId="0" applyFont="1" applyFill="1" applyBorder="1" applyAlignment="1" applyProtection="1">
      <alignment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77" fillId="73" borderId="5" xfId="0" quotePrefix="1" applyNumberFormat="1" applyFont="1" applyFill="1" applyBorder="1" applyAlignment="1" applyProtection="1">
      <alignment horizontal="center" vertical="center" wrapText="1"/>
    </xf>
    <xf numFmtId="0" fontId="77" fillId="73" borderId="6" xfId="0" quotePrefix="1" applyNumberFormat="1" applyFont="1" applyFill="1" applyBorder="1" applyAlignment="1" applyProtection="1">
      <alignment horizontal="center" vertical="center" wrapText="1"/>
    </xf>
    <xf numFmtId="0" fontId="76" fillId="73" borderId="5" xfId="0" quotePrefix="1" applyNumberFormat="1" applyFont="1" applyFill="1" applyBorder="1" applyAlignment="1" applyProtection="1">
      <alignment horizontal="center" vertical="center"/>
    </xf>
    <xf numFmtId="0" fontId="76" fillId="73" borderId="6" xfId="0" quotePrefix="1" applyNumberFormat="1" applyFont="1" applyFill="1" applyBorder="1" applyAlignment="1" applyProtection="1">
      <alignment horizontal="center" vertical="center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</xf>
    <xf numFmtId="0" fontId="26" fillId="5" borderId="8" xfId="0" applyFont="1" applyFill="1" applyBorder="1" applyAlignment="1" applyProtection="1">
      <alignment horizontal="center" vertical="center"/>
    </xf>
    <xf numFmtId="0" fontId="26" fillId="5" borderId="36" xfId="0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12" fillId="6" borderId="5" xfId="0" quotePrefix="1" applyNumberFormat="1" applyFont="1" applyFill="1" applyBorder="1" applyAlignment="1" applyProtection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26" fillId="6" borderId="7" xfId="0" applyFont="1" applyFill="1" applyBorder="1" applyAlignment="1" applyProtection="1">
      <alignment horizontal="center" vertical="center"/>
    </xf>
    <xf numFmtId="0" fontId="26" fillId="6" borderId="36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14" fontId="80" fillId="73" borderId="5" xfId="0" applyNumberFormat="1" applyFont="1" applyFill="1" applyBorder="1" applyAlignment="1" applyProtection="1">
      <alignment horizontal="center" vertical="center"/>
    </xf>
    <xf numFmtId="14" fontId="80" fillId="73" borderId="6" xfId="0" applyNumberFormat="1" applyFont="1" applyFill="1" applyBorder="1" applyAlignment="1" applyProtection="1">
      <alignment horizontal="center" vertical="center"/>
    </xf>
    <xf numFmtId="0" fontId="81" fillId="73" borderId="5" xfId="0" quotePrefix="1" applyNumberFormat="1" applyFont="1" applyFill="1" applyBorder="1" applyAlignment="1" applyProtection="1">
      <alignment horizontal="center" vertical="center"/>
    </xf>
    <xf numFmtId="0" fontId="81" fillId="73" borderId="6" xfId="0" quotePrefix="1" applyNumberFormat="1" applyFont="1" applyFill="1" applyBorder="1" applyAlignment="1" applyProtection="1">
      <alignment horizontal="center" vertical="center"/>
    </xf>
    <xf numFmtId="0" fontId="75" fillId="4" borderId="7" xfId="0" applyFont="1" applyFill="1" applyBorder="1" applyAlignment="1" applyProtection="1">
      <alignment horizontal="center" vertical="center"/>
    </xf>
    <xf numFmtId="0" fontId="75" fillId="4" borderId="36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2" xfId="0" applyNumberFormat="1" applyFont="1" applyFill="1" applyBorder="1" applyAlignment="1" applyProtection="1">
      <alignment horizontal="left" vertical="center"/>
    </xf>
    <xf numFmtId="0" fontId="27" fillId="23" borderId="33" xfId="0" applyFont="1" applyFill="1" applyBorder="1" applyAlignment="1" applyProtection="1">
      <alignment horizontal="left"/>
    </xf>
    <xf numFmtId="0" fontId="27" fillId="23" borderId="34" xfId="0" applyFont="1" applyFill="1" applyBorder="1" applyAlignment="1" applyProtection="1">
      <alignment horizontal="left"/>
    </xf>
    <xf numFmtId="0" fontId="21" fillId="23" borderId="32" xfId="0" applyFont="1" applyFill="1" applyBorder="1" applyAlignment="1" applyProtection="1">
      <alignment horizontal="left" vertical="center"/>
    </xf>
    <xf numFmtId="0" fontId="27" fillId="23" borderId="33" xfId="0" applyFont="1" applyFill="1" applyBorder="1" applyAlignment="1" applyProtection="1">
      <alignment horizontal="left" vertical="center"/>
    </xf>
    <xf numFmtId="0" fontId="27" fillId="23" borderId="34" xfId="0" applyFont="1" applyFill="1" applyBorder="1" applyAlignment="1" applyProtection="1">
      <alignment horizontal="left" vertical="center"/>
    </xf>
    <xf numFmtId="0" fontId="26" fillId="72" borderId="7" xfId="0" applyFont="1" applyFill="1" applyBorder="1" applyAlignment="1" applyProtection="1">
      <alignment horizontal="center" vertical="center"/>
    </xf>
    <xf numFmtId="0" fontId="26" fillId="72" borderId="36" xfId="0" applyFont="1" applyFill="1" applyBorder="1" applyAlignment="1" applyProtection="1">
      <alignment horizontal="center" vertical="center"/>
    </xf>
    <xf numFmtId="0" fontId="9" fillId="72" borderId="5" xfId="0" quotePrefix="1" applyNumberFormat="1" applyFont="1" applyFill="1" applyBorder="1" applyAlignment="1" applyProtection="1">
      <alignment horizontal="center" vertical="center" wrapText="1"/>
    </xf>
    <xf numFmtId="0" fontId="9" fillId="72" borderId="6" xfId="0" quotePrefix="1" applyNumberFormat="1" applyFont="1" applyFill="1" applyBorder="1" applyAlignment="1" applyProtection="1">
      <alignment horizontal="center" vertical="center" wrapText="1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6" fillId="72" borderId="6" xfId="0" quotePrefix="1" applyNumberFormat="1" applyFont="1" applyFill="1" applyBorder="1" applyAlignment="1" applyProtection="1">
      <alignment horizontal="center" vertical="center"/>
    </xf>
    <xf numFmtId="0" fontId="10" fillId="72" borderId="5" xfId="0" quotePrefix="1" applyNumberFormat="1" applyFont="1" applyFill="1" applyBorder="1" applyAlignment="1" applyProtection="1">
      <alignment horizontal="center" vertical="center" wrapText="1"/>
    </xf>
    <xf numFmtId="0" fontId="10" fillId="72" borderId="6" xfId="0" quotePrefix="1" applyNumberFormat="1" applyFont="1" applyFill="1" applyBorder="1" applyAlignment="1" applyProtection="1">
      <alignment horizontal="center" vertical="center" wrapText="1"/>
    </xf>
    <xf numFmtId="14" fontId="11" fillId="72" borderId="5" xfId="0" applyNumberFormat="1" applyFont="1" applyFill="1" applyBorder="1" applyAlignment="1" applyProtection="1">
      <alignment horizontal="center" vertical="center"/>
    </xf>
    <xf numFmtId="14" fontId="11" fillId="72" borderId="6" xfId="0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vertical="center" wrapText="1"/>
    </xf>
    <xf numFmtId="0" fontId="7" fillId="5" borderId="6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0" fontId="12" fillId="72" borderId="5" xfId="0" quotePrefix="1" applyNumberFormat="1" applyFont="1" applyFill="1" applyBorder="1" applyAlignment="1" applyProtection="1">
      <alignment horizontal="center" vertical="center" wrapText="1"/>
    </xf>
    <xf numFmtId="0" fontId="12" fillId="72" borderId="6" xfId="0" quotePrefix="1" applyNumberFormat="1" applyFont="1" applyFill="1" applyBorder="1" applyAlignment="1" applyProtection="1">
      <alignment horizontal="center" vertical="center" wrapText="1"/>
    </xf>
    <xf numFmtId="0" fontId="9" fillId="5" borderId="5" xfId="0" applyFont="1" applyFill="1" applyBorder="1" applyAlignment="1" applyProtection="1">
      <alignment horizontal="center" vertical="center"/>
    </xf>
    <xf numFmtId="0" fontId="9" fillId="5" borderId="6" xfId="0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79" fillId="73" borderId="5" xfId="0" quotePrefix="1" applyNumberFormat="1" applyFont="1" applyFill="1" applyBorder="1" applyAlignment="1" applyProtection="1">
      <alignment horizontal="center" vertical="center" wrapText="1"/>
    </xf>
    <xf numFmtId="0" fontId="79" fillId="73" borderId="6" xfId="0" quotePrefix="1" applyNumberFormat="1" applyFont="1" applyFill="1" applyBorder="1" applyAlignment="1" applyProtection="1">
      <alignment horizontal="center" vertical="center" wrapText="1"/>
    </xf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9" fillId="6" borderId="5" xfId="0" quotePrefix="1" applyNumberFormat="1" applyFont="1" applyFill="1" applyBorder="1" applyAlignment="1" applyProtection="1">
      <alignment horizontal="center" vertical="center" wrapText="1"/>
    </xf>
    <xf numFmtId="0" fontId="9" fillId="6" borderId="6" xfId="0" quotePrefix="1" applyNumberFormat="1" applyFont="1" applyFill="1" applyBorder="1" applyAlignment="1" applyProtection="1">
      <alignment horizontal="center" vertical="center" wrapText="1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88" fillId="0" borderId="4" xfId="0" applyFont="1" applyFill="1" applyBorder="1" applyAlignment="1">
      <alignment horizontal="center" vertical="center"/>
    </xf>
    <xf numFmtId="0" fontId="89" fillId="0" borderId="35" xfId="0" applyFont="1" applyBorder="1" applyAlignment="1">
      <alignment horizontal="center" vertical="center"/>
    </xf>
    <xf numFmtId="0" fontId="89" fillId="0" borderId="31" xfId="0" applyFont="1" applyBorder="1" applyAlignment="1">
      <alignment horizontal="center" vertical="center"/>
    </xf>
    <xf numFmtId="14" fontId="98" fillId="0" borderId="3" xfId="0" applyNumberFormat="1" applyFont="1" applyBorder="1" applyAlignment="1">
      <alignment horizontal="center" vertical="center"/>
    </xf>
    <xf numFmtId="0" fontId="99" fillId="0" borderId="3" xfId="0" applyFont="1" applyBorder="1" applyAlignment="1">
      <alignment horizontal="center" vertical="center"/>
    </xf>
    <xf numFmtId="0" fontId="84" fillId="76" borderId="3" xfId="0" applyFont="1" applyFill="1" applyBorder="1" applyAlignment="1">
      <alignment horizontal="center" vertical="center" wrapText="1"/>
    </xf>
    <xf numFmtId="0" fontId="89" fillId="0" borderId="3" xfId="0" applyFont="1" applyBorder="1" applyAlignment="1">
      <alignment horizontal="center" vertical="center" wrapText="1"/>
    </xf>
    <xf numFmtId="14" fontId="96" fillId="75" borderId="3" xfId="0" applyNumberFormat="1" applyFont="1" applyFill="1" applyBorder="1" applyAlignment="1">
      <alignment horizontal="center" vertical="center"/>
    </xf>
    <xf numFmtId="0" fontId="89" fillId="0" borderId="3" xfId="0" applyFont="1" applyBorder="1" applyAlignment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1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1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LLAT Philippe MAJ" refreshedDate="42950.582716435187" createdVersion="4" refreshedVersion="4" minRefreshableVersion="3" recordCount="31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12-05T00:00:00"/>
    </cacheField>
    <cacheField name="FIN_x000a_DEBUT" numFmtId="14">
      <sharedItems containsNonDate="0" containsDate="1" containsString="0" containsBlank="1" minDate="2017-09-07T00:00:00" maxDate="2019-02-23T00:00:00"/>
    </cacheField>
    <cacheField name="NBR CANDIDATURE" numFmtId="0">
      <sharedItems containsString="0" containsBlank="1" containsNumber="1" containsInteger="1" minValue="2" maxValue="10"/>
    </cacheField>
    <cacheField name="NUM DES PLACES" numFmtId="0">
      <sharedItems/>
    </cacheField>
    <cacheField name="Civilité" numFmtId="0">
      <sharedItems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9">
        <n v="1000"/>
        <n v="2500"/>
        <n v="2000"/>
        <m/>
        <n v="7400"/>
        <n v="5000"/>
        <n v="8000"/>
        <n v="1112"/>
        <n v="8798"/>
        <n v="9000"/>
        <n v="2450"/>
        <n v="101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8-15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8-16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s v="Mr"/>
    <s v="Dupont"/>
    <s v="Paul"/>
    <x v="5"/>
  </r>
  <r>
    <s v="Cuisinier"/>
    <m/>
    <m/>
    <m/>
    <s v="QP17"/>
    <m/>
    <m/>
    <m/>
    <m/>
    <s v=" N°2"/>
    <s v="Mr"/>
    <s v="Dupont"/>
    <s v="Eric"/>
    <x v="0"/>
  </r>
  <r>
    <s v="Cuisinier"/>
    <m/>
    <m/>
    <m/>
    <s v="QP17"/>
    <m/>
    <m/>
    <m/>
    <m/>
    <s v=" N°3"/>
    <s v="Mr"/>
    <s v="Etienne"/>
    <s v="Eric"/>
    <x v="6"/>
  </r>
  <r>
    <s v="Cuisinier"/>
    <m/>
    <m/>
    <m/>
    <s v="QP17"/>
    <m/>
    <m/>
    <m/>
    <m/>
    <s v=" N°4"/>
    <s v="Mr"/>
    <s v="Dupontas"/>
    <s v="Loïc"/>
    <x v="7"/>
  </r>
  <r>
    <s v="Cuisinier"/>
    <m/>
    <m/>
    <m/>
    <s v="QP17"/>
    <m/>
    <m/>
    <m/>
    <m/>
    <s v=" N°5"/>
    <s v="Mr"/>
    <s v="Etiennois"/>
    <s v="Eric"/>
    <x v="8"/>
  </r>
  <r>
    <s v="Cuisinier"/>
    <m/>
    <m/>
    <m/>
    <s v="QP17"/>
    <m/>
    <m/>
    <m/>
    <m/>
    <s v=" N°6"/>
    <s v="Mr"/>
    <s v="Martin"/>
    <s v="Jean"/>
    <x v="1"/>
  </r>
  <r>
    <s v="Cuisinier"/>
    <m/>
    <m/>
    <m/>
    <s v="QP17"/>
    <m/>
    <m/>
    <m/>
    <m/>
    <s v=" N°7"/>
    <s v="Mr"/>
    <s v="Robert"/>
    <s v="Paul"/>
    <x v="9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10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11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6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20">
        <item x="0"/>
        <item x="11"/>
        <item x="2"/>
        <item x="10"/>
        <item x="1"/>
        <item x="5"/>
        <item x="4"/>
        <item x="6"/>
        <item x="9"/>
        <item x="3"/>
        <item m="1" x="14"/>
        <item m="1" x="18"/>
        <item m="1" x="13"/>
        <item m="1" x="17"/>
        <item m="1" x="16"/>
        <item m="1" x="15"/>
        <item m="1" x="12"/>
        <item x="7"/>
        <item x="8"/>
        <item t="default"/>
      </items>
    </pivotField>
  </pivotFields>
  <rowFields count="1">
    <field x="1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7"/>
    </i>
    <i>
      <x v="18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B35"/>
  <sheetViews>
    <sheetView tabSelected="1" zoomScale="76" zoomScaleNormal="76" workbookViewId="0">
      <pane xSplit="16515" ySplit="3240" topLeftCell="AM1" activePane="bottomLeft"/>
      <selection activeCell="L2" sqref="L2"/>
      <selection pane="topRight" activeCell="S2" sqref="S1:S1048576"/>
      <selection pane="bottomLeft" activeCell="L3" sqref="L3"/>
      <selection pane="bottomRight" activeCell="AU16" sqref="AU16"/>
    </sheetView>
  </sheetViews>
  <sheetFormatPr baseColWidth="10" defaultRowHeight="15" x14ac:dyDescent="0.25"/>
  <cols>
    <col min="1" max="1" width="34" style="2" customWidth="1"/>
    <col min="2" max="2" width="9.28515625" style="2" customWidth="1"/>
    <col min="3" max="4" width="3.5703125" style="2" customWidth="1"/>
    <col min="5" max="5" width="9.28515625" style="2" bestFit="1" customWidth="1"/>
    <col min="6" max="6" width="19" style="11" customWidth="1"/>
    <col min="7" max="8" width="12.7109375" style="2" bestFit="1" customWidth="1"/>
    <col min="9" max="9" width="5.85546875" style="2" bestFit="1" customWidth="1"/>
    <col min="10" max="10" width="6.7109375" style="2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24" style="12" customWidth="1"/>
    <col min="18" max="18" width="19" style="14" customWidth="1"/>
    <col min="19" max="19" width="18.42578125" style="290" customWidth="1"/>
    <col min="20" max="20" width="9.140625" style="2" bestFit="1" customWidth="1"/>
    <col min="21" max="21" width="11.42578125" style="2"/>
    <col min="22" max="22" width="10.5703125" style="2" customWidth="1"/>
    <col min="23" max="24" width="6.5703125" style="49" customWidth="1"/>
    <col min="25" max="26" width="11.5703125" style="2"/>
    <col min="27" max="27" width="11.42578125" style="46"/>
    <col min="28" max="28" width="34.5703125" style="46" customWidth="1"/>
    <col min="29" max="29" width="25.85546875" style="46" customWidth="1"/>
    <col min="30" max="30" width="46.7109375" style="2" bestFit="1" customWidth="1"/>
    <col min="31" max="31" width="82.28515625" style="22" customWidth="1"/>
    <col min="32" max="32" width="48" style="54" customWidth="1"/>
    <col min="33" max="33" width="11.5703125" style="52"/>
    <col min="34" max="34" width="11.5703125" style="57"/>
    <col min="35" max="38" width="11.42578125" style="2"/>
    <col min="39" max="39" width="19.5703125" style="272" bestFit="1" customWidth="1"/>
    <col min="40" max="42" width="8.7109375" style="2" customWidth="1"/>
    <col min="43" max="44" width="8.7109375" style="15" customWidth="1"/>
    <col min="45" max="47" width="8.7109375" style="49" customWidth="1"/>
    <col min="48" max="48" width="8.7109375" style="55" customWidth="1"/>
    <col min="49" max="49" width="8.7109375" style="52" customWidth="1"/>
    <col min="50" max="50" width="8.7109375" style="49" customWidth="1"/>
    <col min="51" max="51" width="8.7109375" style="52" customWidth="1"/>
    <col min="52" max="52" width="8.7109375" style="56" customWidth="1"/>
    <col min="53" max="53" width="11.42578125" style="53"/>
  </cols>
  <sheetData>
    <row r="1" spans="1:54" ht="27" thickBot="1" x14ac:dyDescent="0.45">
      <c r="A1" s="342"/>
      <c r="B1" s="343"/>
      <c r="C1" s="343"/>
      <c r="D1" s="343"/>
      <c r="E1" s="343"/>
      <c r="F1" s="343"/>
      <c r="G1" s="343"/>
      <c r="H1" s="343"/>
      <c r="I1" s="343"/>
      <c r="J1" s="344"/>
      <c r="K1" s="43"/>
      <c r="L1" s="44"/>
      <c r="M1" s="44"/>
      <c r="N1" s="44"/>
      <c r="O1" s="44"/>
      <c r="P1" s="44"/>
      <c r="Q1" s="45"/>
      <c r="R1" s="339"/>
      <c r="S1" s="340"/>
      <c r="T1" s="340"/>
      <c r="U1" s="340"/>
      <c r="V1" s="341"/>
      <c r="AA1" s="50"/>
      <c r="AF1" s="51"/>
      <c r="AV1" s="337"/>
      <c r="AW1" s="337"/>
      <c r="AX1" s="337"/>
      <c r="AY1" s="338"/>
      <c r="AZ1" s="337"/>
      <c r="BB1" s="23"/>
    </row>
    <row r="2" spans="1:54" ht="171.75" thickTop="1" thickBot="1" x14ac:dyDescent="0.3">
      <c r="A2" s="221" t="s">
        <v>67</v>
      </c>
      <c r="B2" s="222" t="s">
        <v>68</v>
      </c>
      <c r="C2" s="212" t="s">
        <v>0</v>
      </c>
      <c r="D2" s="212" t="s">
        <v>1</v>
      </c>
      <c r="E2" s="212" t="s">
        <v>2</v>
      </c>
      <c r="F2" s="223" t="s">
        <v>3</v>
      </c>
      <c r="G2" s="224" t="s">
        <v>4</v>
      </c>
      <c r="H2" s="224" t="s">
        <v>5</v>
      </c>
      <c r="I2" s="212" t="s">
        <v>69</v>
      </c>
      <c r="J2" s="212" t="s">
        <v>6</v>
      </c>
      <c r="K2" s="213" t="s">
        <v>70</v>
      </c>
      <c r="L2" s="214" t="s">
        <v>7</v>
      </c>
      <c r="M2" s="214" t="s">
        <v>8</v>
      </c>
      <c r="N2" s="214" t="s">
        <v>71</v>
      </c>
      <c r="O2" s="214" t="s">
        <v>102</v>
      </c>
      <c r="P2" s="215" t="s">
        <v>63</v>
      </c>
      <c r="Q2" s="216" t="s">
        <v>9</v>
      </c>
      <c r="R2" s="217" t="s">
        <v>86</v>
      </c>
      <c r="S2" s="215" t="s">
        <v>87</v>
      </c>
      <c r="T2" s="215" t="s">
        <v>10</v>
      </c>
      <c r="U2" s="215" t="s">
        <v>11</v>
      </c>
      <c r="V2" s="215" t="s">
        <v>12</v>
      </c>
      <c r="W2" s="215" t="s">
        <v>122</v>
      </c>
      <c r="X2" s="215" t="s">
        <v>88</v>
      </c>
      <c r="Y2" s="215" t="s">
        <v>89</v>
      </c>
      <c r="Z2" s="215" t="s">
        <v>90</v>
      </c>
      <c r="AA2" s="215" t="s">
        <v>65</v>
      </c>
      <c r="AB2" s="215" t="s">
        <v>91</v>
      </c>
      <c r="AC2" s="215" t="s">
        <v>92</v>
      </c>
      <c r="AD2" s="215" t="s">
        <v>94</v>
      </c>
      <c r="AE2" s="215" t="s">
        <v>93</v>
      </c>
      <c r="AF2" s="215" t="s">
        <v>56</v>
      </c>
      <c r="AG2" s="215" t="s">
        <v>58</v>
      </c>
      <c r="AH2" s="218" t="s">
        <v>59</v>
      </c>
      <c r="AI2" s="218"/>
      <c r="AJ2" s="218"/>
      <c r="AK2" s="218"/>
      <c r="AL2" s="218"/>
      <c r="AM2" s="218" t="s">
        <v>143</v>
      </c>
      <c r="AN2" s="218"/>
      <c r="AO2" s="218"/>
      <c r="AP2" s="218"/>
      <c r="AQ2" s="218"/>
      <c r="AR2" s="218"/>
      <c r="AS2" s="219" t="s">
        <v>95</v>
      </c>
      <c r="AT2" s="219" t="s">
        <v>96</v>
      </c>
      <c r="AU2" s="219" t="s">
        <v>97</v>
      </c>
      <c r="AV2" s="219" t="s">
        <v>98</v>
      </c>
      <c r="AW2" s="219" t="s">
        <v>53</v>
      </c>
      <c r="AX2" s="219" t="s">
        <v>99</v>
      </c>
      <c r="AY2" s="220" t="s">
        <v>53</v>
      </c>
      <c r="AZ2" s="219" t="s">
        <v>54</v>
      </c>
      <c r="BA2" s="219" t="s">
        <v>52</v>
      </c>
    </row>
    <row r="3" spans="1:54" ht="21" thickTop="1" x14ac:dyDescent="0.25">
      <c r="A3" s="84" t="s">
        <v>72</v>
      </c>
      <c r="B3" s="347">
        <v>2</v>
      </c>
      <c r="C3" s="349">
        <v>4</v>
      </c>
      <c r="D3" s="349">
        <v>1</v>
      </c>
      <c r="E3" s="85" t="s">
        <v>33</v>
      </c>
      <c r="F3" s="351" t="s">
        <v>73</v>
      </c>
      <c r="G3" s="353">
        <v>42887</v>
      </c>
      <c r="H3" s="353">
        <v>43084</v>
      </c>
      <c r="I3" s="361">
        <v>2</v>
      </c>
      <c r="J3" s="86" t="s">
        <v>23</v>
      </c>
      <c r="K3" s="86"/>
      <c r="L3" s="86" t="s">
        <v>150</v>
      </c>
      <c r="M3" s="86" t="s">
        <v>30</v>
      </c>
      <c r="N3" s="86">
        <v>1000</v>
      </c>
      <c r="O3" s="191"/>
      <c r="P3" s="191"/>
      <c r="Q3" s="88"/>
      <c r="R3" s="87"/>
      <c r="S3" s="280" t="s">
        <v>44</v>
      </c>
      <c r="T3" s="191"/>
      <c r="U3" s="191"/>
      <c r="V3" s="345">
        <f>WEEKNUM(G3,21)</f>
        <v>22</v>
      </c>
      <c r="W3" s="197" t="s">
        <v>128</v>
      </c>
      <c r="X3" s="197"/>
      <c r="Y3" s="185"/>
      <c r="Z3" s="185"/>
      <c r="AA3" s="47"/>
      <c r="AB3" s="47"/>
      <c r="AC3" s="47"/>
      <c r="AD3" s="185"/>
      <c r="AE3" s="24"/>
      <c r="AF3" s="41"/>
      <c r="AG3" s="17">
        <v>42978</v>
      </c>
      <c r="AH3" s="74">
        <v>0.85320601851851852</v>
      </c>
      <c r="AI3" s="74">
        <v>1000</v>
      </c>
      <c r="AJ3" s="74"/>
      <c r="AK3" s="74"/>
      <c r="AL3" s="74"/>
      <c r="AM3" s="273" t="s">
        <v>144</v>
      </c>
      <c r="AN3" s="74"/>
      <c r="AO3" s="74"/>
      <c r="AP3" s="74"/>
      <c r="AQ3" s="74"/>
      <c r="AR3" s="74"/>
      <c r="AS3" s="197"/>
      <c r="AT3" s="197"/>
      <c r="AU3" s="197"/>
      <c r="AV3" s="16"/>
      <c r="AW3" s="17"/>
      <c r="AX3" s="197"/>
      <c r="AY3" s="17"/>
      <c r="AZ3" s="65"/>
      <c r="BA3" s="18" t="s">
        <v>148</v>
      </c>
    </row>
    <row r="4" spans="1:54" ht="21" thickBot="1" x14ac:dyDescent="0.3">
      <c r="A4" s="225" t="s">
        <v>72</v>
      </c>
      <c r="B4" s="348"/>
      <c r="C4" s="350"/>
      <c r="D4" s="350"/>
      <c r="E4" s="226" t="s">
        <v>33</v>
      </c>
      <c r="F4" s="352"/>
      <c r="G4" s="354"/>
      <c r="H4" s="354"/>
      <c r="I4" s="362"/>
      <c r="J4" s="227" t="s">
        <v>24</v>
      </c>
      <c r="K4" s="227"/>
      <c r="L4" s="227" t="s">
        <v>42</v>
      </c>
      <c r="M4" s="227" t="s">
        <v>41</v>
      </c>
      <c r="N4" s="227">
        <v>2500</v>
      </c>
      <c r="O4" s="228"/>
      <c r="P4" s="228"/>
      <c r="Q4" s="229"/>
      <c r="R4" s="230"/>
      <c r="S4" s="281" t="s">
        <v>44</v>
      </c>
      <c r="T4" s="228"/>
      <c r="U4" s="228"/>
      <c r="V4" s="346"/>
      <c r="W4" s="231" t="s">
        <v>128</v>
      </c>
      <c r="X4" s="231"/>
      <c r="Y4" s="232"/>
      <c r="Z4" s="232"/>
      <c r="AA4" s="233"/>
      <c r="AB4" s="233"/>
      <c r="AC4" s="233"/>
      <c r="AD4" s="232"/>
      <c r="AE4" s="234"/>
      <c r="AF4" s="235"/>
      <c r="AG4" s="236">
        <v>42926</v>
      </c>
      <c r="AH4" s="237">
        <v>0.61597222222222225</v>
      </c>
      <c r="AI4" s="237">
        <v>2500</v>
      </c>
      <c r="AJ4" s="237"/>
      <c r="AK4" s="237"/>
      <c r="AL4" s="237"/>
      <c r="AM4" s="274" t="s">
        <v>145</v>
      </c>
      <c r="AN4" s="237"/>
      <c r="AO4" s="237"/>
      <c r="AP4" s="237"/>
      <c r="AQ4" s="237"/>
      <c r="AR4" s="237"/>
      <c r="AS4" s="231"/>
      <c r="AT4" s="231"/>
      <c r="AU4" s="231"/>
      <c r="AV4" s="238"/>
      <c r="AW4" s="236"/>
      <c r="AX4" s="231"/>
      <c r="AY4" s="236"/>
      <c r="AZ4" s="239"/>
      <c r="BA4" s="240" t="s">
        <v>148</v>
      </c>
    </row>
    <row r="5" spans="1:54" ht="21" thickTop="1" x14ac:dyDescent="0.25">
      <c r="A5" s="75" t="s">
        <v>72</v>
      </c>
      <c r="B5" s="365">
        <v>2</v>
      </c>
      <c r="C5" s="367">
        <v>5</v>
      </c>
      <c r="D5" s="367">
        <v>1</v>
      </c>
      <c r="E5" s="120" t="s">
        <v>34</v>
      </c>
      <c r="F5" s="300" t="s">
        <v>74</v>
      </c>
      <c r="G5" s="302">
        <v>42948</v>
      </c>
      <c r="H5" s="302">
        <v>43132</v>
      </c>
      <c r="I5" s="291">
        <v>2</v>
      </c>
      <c r="J5" s="76" t="s">
        <v>23</v>
      </c>
      <c r="K5" s="76"/>
      <c r="L5" s="76" t="s">
        <v>42</v>
      </c>
      <c r="M5" s="76" t="s">
        <v>32</v>
      </c>
      <c r="N5" s="76">
        <v>2000</v>
      </c>
      <c r="O5" s="189"/>
      <c r="P5" s="189"/>
      <c r="Q5" s="77"/>
      <c r="R5" s="78"/>
      <c r="S5" s="123">
        <v>210</v>
      </c>
      <c r="T5" s="189"/>
      <c r="U5" s="189"/>
      <c r="V5" s="293">
        <f>WEEKNUM(G5,21)</f>
        <v>31</v>
      </c>
      <c r="W5" s="197" t="s">
        <v>128</v>
      </c>
      <c r="X5" s="197"/>
      <c r="Y5" s="185"/>
      <c r="Z5" s="185"/>
      <c r="AA5" s="47"/>
      <c r="AB5" s="47"/>
      <c r="AC5" s="47"/>
      <c r="AD5" s="185"/>
      <c r="AE5" s="24"/>
      <c r="AF5" s="41"/>
      <c r="AG5" s="17">
        <v>42949</v>
      </c>
      <c r="AH5" s="74">
        <v>0.85806712962962972</v>
      </c>
      <c r="AI5" s="74"/>
      <c r="AJ5" s="74"/>
      <c r="AK5" s="74"/>
      <c r="AL5" s="74"/>
      <c r="AM5" s="273" t="s">
        <v>146</v>
      </c>
      <c r="AN5" s="74"/>
      <c r="AO5" s="74"/>
      <c r="AP5" s="74"/>
      <c r="AQ5" s="74"/>
      <c r="AR5" s="74"/>
      <c r="AS5" s="197"/>
      <c r="AT5" s="197"/>
      <c r="AU5" s="197"/>
      <c r="AV5" s="16"/>
      <c r="AW5" s="17"/>
      <c r="AX5" s="197"/>
      <c r="AY5" s="17"/>
      <c r="AZ5" s="65"/>
      <c r="BA5" s="18" t="s">
        <v>148</v>
      </c>
    </row>
    <row r="6" spans="1:54" ht="21" thickBot="1" x14ac:dyDescent="0.3">
      <c r="A6" s="80" t="s">
        <v>72</v>
      </c>
      <c r="B6" s="366"/>
      <c r="C6" s="368"/>
      <c r="D6" s="368"/>
      <c r="E6" s="196" t="s">
        <v>34</v>
      </c>
      <c r="F6" s="301"/>
      <c r="G6" s="303"/>
      <c r="H6" s="303"/>
      <c r="I6" s="292"/>
      <c r="J6" s="243" t="s">
        <v>24</v>
      </c>
      <c r="K6" s="244"/>
      <c r="L6" s="244"/>
      <c r="M6" s="244"/>
      <c r="N6" s="244"/>
      <c r="O6" s="245"/>
      <c r="P6" s="245"/>
      <c r="Q6" s="246"/>
      <c r="R6" s="247"/>
      <c r="S6" s="269" t="s">
        <v>45</v>
      </c>
      <c r="T6" s="248"/>
      <c r="U6" s="248"/>
      <c r="V6" s="295"/>
      <c r="W6" s="231"/>
      <c r="X6" s="231"/>
      <c r="Y6" s="232"/>
      <c r="Z6" s="232"/>
      <c r="AA6" s="233"/>
      <c r="AB6" s="233"/>
      <c r="AC6" s="233"/>
      <c r="AD6" s="232"/>
      <c r="AE6" s="234"/>
      <c r="AF6" s="235"/>
      <c r="AG6" s="249">
        <v>42949</v>
      </c>
      <c r="AH6" s="250">
        <v>0.84931712962962969</v>
      </c>
      <c r="AI6" s="250"/>
      <c r="AJ6" s="250"/>
      <c r="AK6" s="250"/>
      <c r="AL6" s="250"/>
      <c r="AM6" s="275" t="s">
        <v>147</v>
      </c>
      <c r="AN6" s="250"/>
      <c r="AO6" s="250"/>
      <c r="AP6" s="250"/>
      <c r="AQ6" s="250"/>
      <c r="AR6" s="250"/>
      <c r="AS6" s="231"/>
      <c r="AT6" s="231"/>
      <c r="AU6" s="231"/>
      <c r="AV6" s="238"/>
      <c r="AW6" s="236"/>
      <c r="AX6" s="231"/>
      <c r="AY6" s="236"/>
      <c r="AZ6" s="239"/>
      <c r="BA6" s="240"/>
    </row>
    <row r="7" spans="1:54" ht="15.75" thickTop="1" x14ac:dyDescent="0.25">
      <c r="A7" s="107" t="s">
        <v>115</v>
      </c>
      <c r="B7" s="355">
        <v>2</v>
      </c>
      <c r="C7" s="357">
        <v>4</v>
      </c>
      <c r="D7" s="357">
        <v>1</v>
      </c>
      <c r="E7" s="192" t="s">
        <v>109</v>
      </c>
      <c r="F7" s="359" t="s">
        <v>110</v>
      </c>
      <c r="G7" s="298">
        <v>42962</v>
      </c>
      <c r="H7" s="298">
        <v>42985</v>
      </c>
      <c r="I7" s="363">
        <v>2</v>
      </c>
      <c r="J7" s="185" t="s">
        <v>13</v>
      </c>
      <c r="K7" s="62"/>
      <c r="L7" s="62"/>
      <c r="M7" s="62"/>
      <c r="N7" s="62"/>
      <c r="O7" s="62"/>
      <c r="P7" s="62"/>
      <c r="Q7" s="63"/>
      <c r="R7" s="64"/>
      <c r="S7" s="282"/>
      <c r="T7" s="185"/>
      <c r="U7" s="185"/>
      <c r="V7" s="320">
        <f>WEEKNUM(G7,21)</f>
        <v>33</v>
      </c>
      <c r="W7" s="197"/>
      <c r="X7" s="197"/>
      <c r="Y7" s="185"/>
      <c r="Z7" s="185"/>
      <c r="AA7" s="47"/>
      <c r="AB7" s="47"/>
      <c r="AC7" s="47"/>
      <c r="AD7" s="185"/>
      <c r="AE7" s="24"/>
      <c r="AF7" s="41"/>
      <c r="AG7" s="58"/>
      <c r="AH7" s="59"/>
      <c r="AI7" s="74"/>
      <c r="AJ7" s="74"/>
      <c r="AK7" s="74"/>
      <c r="AL7" s="74"/>
      <c r="AM7" s="273" t="s">
        <v>147</v>
      </c>
      <c r="AN7" s="74"/>
      <c r="AO7" s="74"/>
      <c r="AP7" s="74"/>
      <c r="AQ7" s="74"/>
      <c r="AR7" s="74"/>
      <c r="AS7" s="197"/>
      <c r="AT7" s="197"/>
      <c r="AU7" s="197"/>
      <c r="AV7" s="16"/>
      <c r="AW7" s="17"/>
      <c r="AX7" s="197"/>
      <c r="AY7" s="17"/>
      <c r="AZ7" s="65"/>
      <c r="BA7" s="18"/>
    </row>
    <row r="8" spans="1:54" ht="15.75" thickBot="1" x14ac:dyDescent="0.3">
      <c r="A8" s="241" t="s">
        <v>115</v>
      </c>
      <c r="B8" s="356"/>
      <c r="C8" s="358"/>
      <c r="D8" s="358"/>
      <c r="E8" s="242" t="s">
        <v>109</v>
      </c>
      <c r="F8" s="360"/>
      <c r="G8" s="299"/>
      <c r="H8" s="299"/>
      <c r="I8" s="364"/>
      <c r="J8" s="232" t="s">
        <v>14</v>
      </c>
      <c r="K8" s="253"/>
      <c r="L8" s="253"/>
      <c r="M8" s="253"/>
      <c r="N8" s="253"/>
      <c r="O8" s="253"/>
      <c r="P8" s="253"/>
      <c r="Q8" s="254"/>
      <c r="R8" s="255"/>
      <c r="S8" s="283"/>
      <c r="T8" s="232"/>
      <c r="U8" s="232"/>
      <c r="V8" s="322"/>
      <c r="W8" s="231"/>
      <c r="X8" s="231"/>
      <c r="Y8" s="232"/>
      <c r="Z8" s="232"/>
      <c r="AA8" s="233"/>
      <c r="AB8" s="233"/>
      <c r="AC8" s="233"/>
      <c r="AD8" s="232"/>
      <c r="AE8" s="234"/>
      <c r="AF8" s="235"/>
      <c r="AG8" s="249"/>
      <c r="AH8" s="250"/>
      <c r="AI8" s="237"/>
      <c r="AJ8" s="237"/>
      <c r="AK8" s="237"/>
      <c r="AL8" s="237"/>
      <c r="AM8" s="274" t="s">
        <v>147</v>
      </c>
      <c r="AN8" s="237"/>
      <c r="AO8" s="237"/>
      <c r="AP8" s="237"/>
      <c r="AQ8" s="237"/>
      <c r="AR8" s="237"/>
      <c r="AS8" s="231"/>
      <c r="AT8" s="231"/>
      <c r="AU8" s="231"/>
      <c r="AV8" s="238"/>
      <c r="AW8" s="236"/>
      <c r="AX8" s="231"/>
      <c r="AY8" s="236"/>
      <c r="AZ8" s="239"/>
      <c r="BA8" s="240"/>
    </row>
    <row r="9" spans="1:54" ht="15.75" thickTop="1" x14ac:dyDescent="0.25">
      <c r="A9" s="119" t="s">
        <v>115</v>
      </c>
      <c r="B9" s="308">
        <v>2</v>
      </c>
      <c r="C9" s="310">
        <v>5</v>
      </c>
      <c r="D9" s="310">
        <v>1</v>
      </c>
      <c r="E9" s="193" t="s">
        <v>111</v>
      </c>
      <c r="F9" s="369" t="s">
        <v>110</v>
      </c>
      <c r="G9" s="302">
        <v>42963</v>
      </c>
      <c r="H9" s="302">
        <v>42992</v>
      </c>
      <c r="I9" s="329">
        <v>2</v>
      </c>
      <c r="J9" s="189" t="s">
        <v>13</v>
      </c>
      <c r="K9" s="189"/>
      <c r="L9" s="189"/>
      <c r="M9" s="189"/>
      <c r="N9" s="189"/>
      <c r="O9" s="189"/>
      <c r="P9" s="189"/>
      <c r="Q9" s="77"/>
      <c r="R9" s="78"/>
      <c r="S9" s="123">
        <v>200</v>
      </c>
      <c r="T9" s="189"/>
      <c r="U9" s="189"/>
      <c r="V9" s="293">
        <f>WEEKNUM(G9,21)</f>
        <v>33</v>
      </c>
      <c r="W9" s="197" t="s">
        <v>127</v>
      </c>
      <c r="X9" s="197"/>
      <c r="Y9" s="185"/>
      <c r="Z9" s="185"/>
      <c r="AA9" s="47"/>
      <c r="AB9" s="47"/>
      <c r="AC9" s="47"/>
      <c r="AD9" s="185"/>
      <c r="AE9" s="24"/>
      <c r="AF9" s="41"/>
      <c r="AG9" s="17">
        <v>42949</v>
      </c>
      <c r="AH9" s="74">
        <v>0.84556712962962965</v>
      </c>
      <c r="AI9" s="74"/>
      <c r="AJ9" s="74"/>
      <c r="AK9" s="74"/>
      <c r="AL9" s="74"/>
      <c r="AM9" s="273" t="s">
        <v>147</v>
      </c>
      <c r="AN9" s="74"/>
      <c r="AO9" s="74"/>
      <c r="AP9" s="74"/>
      <c r="AQ9" s="74"/>
      <c r="AR9" s="74"/>
      <c r="AS9" s="197"/>
      <c r="AT9" s="197"/>
      <c r="AU9" s="197"/>
      <c r="AV9" s="16"/>
      <c r="AW9" s="17"/>
      <c r="AX9" s="197"/>
      <c r="AY9" s="17"/>
      <c r="AZ9" s="65"/>
      <c r="BA9" s="18"/>
    </row>
    <row r="10" spans="1:54" ht="15.75" thickBot="1" x14ac:dyDescent="0.3">
      <c r="A10" s="251" t="s">
        <v>115</v>
      </c>
      <c r="B10" s="309"/>
      <c r="C10" s="311"/>
      <c r="D10" s="311"/>
      <c r="E10" s="252" t="s">
        <v>111</v>
      </c>
      <c r="F10" s="370"/>
      <c r="G10" s="303"/>
      <c r="H10" s="303"/>
      <c r="I10" s="330"/>
      <c r="J10" s="258" t="s">
        <v>14</v>
      </c>
      <c r="K10" s="259"/>
      <c r="L10" s="259"/>
      <c r="M10" s="259"/>
      <c r="N10" s="259"/>
      <c r="O10" s="259"/>
      <c r="P10" s="258"/>
      <c r="Q10" s="260"/>
      <c r="R10" s="261"/>
      <c r="S10" s="284" t="s">
        <v>48</v>
      </c>
      <c r="T10" s="258"/>
      <c r="U10" s="258"/>
      <c r="V10" s="295"/>
      <c r="W10" s="231"/>
      <c r="X10" s="231"/>
      <c r="Y10" s="232"/>
      <c r="Z10" s="232"/>
      <c r="AA10" s="233"/>
      <c r="AB10" s="233"/>
      <c r="AC10" s="233"/>
      <c r="AD10" s="232"/>
      <c r="AE10" s="234"/>
      <c r="AF10" s="235"/>
      <c r="AG10" s="236">
        <v>42949</v>
      </c>
      <c r="AH10" s="237">
        <v>0.84951388888888879</v>
      </c>
      <c r="AI10" s="237"/>
      <c r="AJ10" s="237"/>
      <c r="AK10" s="237"/>
      <c r="AL10" s="237"/>
      <c r="AM10" s="274" t="s">
        <v>147</v>
      </c>
      <c r="AN10" s="237"/>
      <c r="AO10" s="237"/>
      <c r="AP10" s="237"/>
      <c r="AQ10" s="237"/>
      <c r="AR10" s="237"/>
      <c r="AS10" s="231"/>
      <c r="AT10" s="231"/>
      <c r="AU10" s="231"/>
      <c r="AV10" s="238"/>
      <c r="AW10" s="236"/>
      <c r="AX10" s="231"/>
      <c r="AY10" s="236"/>
      <c r="AZ10" s="239"/>
      <c r="BA10" s="240" t="s">
        <v>149</v>
      </c>
    </row>
    <row r="11" spans="1:54" ht="21" thickTop="1" x14ac:dyDescent="0.25">
      <c r="A11" s="96" t="s">
        <v>75</v>
      </c>
      <c r="B11" s="312">
        <v>2</v>
      </c>
      <c r="C11" s="314">
        <v>1</v>
      </c>
      <c r="D11" s="314">
        <v>1</v>
      </c>
      <c r="E11" s="97" t="s">
        <v>35</v>
      </c>
      <c r="F11" s="371" t="s">
        <v>76</v>
      </c>
      <c r="G11" s="331">
        <v>43066</v>
      </c>
      <c r="H11" s="331">
        <v>43070</v>
      </c>
      <c r="I11" s="333">
        <v>2</v>
      </c>
      <c r="J11" s="98" t="s">
        <v>23</v>
      </c>
      <c r="K11" s="98"/>
      <c r="L11" s="98" t="s">
        <v>77</v>
      </c>
      <c r="M11" s="98" t="s">
        <v>28</v>
      </c>
      <c r="N11" s="98">
        <v>7400</v>
      </c>
      <c r="O11" s="99"/>
      <c r="P11" s="99"/>
      <c r="Q11" s="100"/>
      <c r="R11" s="101"/>
      <c r="S11" s="285" t="s">
        <v>50</v>
      </c>
      <c r="T11" s="190"/>
      <c r="U11" s="190"/>
      <c r="V11" s="335">
        <f>WEEKNUM(G11,21)</f>
        <v>48</v>
      </c>
      <c r="W11" s="197"/>
      <c r="X11" s="197"/>
      <c r="Y11" s="185"/>
      <c r="Z11" s="185"/>
      <c r="AA11" s="47"/>
      <c r="AB11" s="47"/>
      <c r="AC11" s="47"/>
      <c r="AD11" s="185"/>
      <c r="AE11" s="24"/>
      <c r="AF11" s="41"/>
      <c r="AG11" s="17">
        <v>42926</v>
      </c>
      <c r="AH11" s="74">
        <v>0.61597222222222225</v>
      </c>
      <c r="AI11" s="74"/>
      <c r="AJ11" s="74"/>
      <c r="AK11" s="74"/>
      <c r="AL11" s="74"/>
      <c r="AM11" s="273" t="s">
        <v>147</v>
      </c>
      <c r="AN11" s="74"/>
      <c r="AO11" s="74"/>
      <c r="AP11" s="74"/>
      <c r="AQ11" s="74"/>
      <c r="AR11" s="74"/>
      <c r="AS11" s="197"/>
      <c r="AT11" s="197"/>
      <c r="AU11" s="197"/>
      <c r="AV11" s="16"/>
      <c r="AW11" s="17"/>
      <c r="AX11" s="197"/>
      <c r="AY11" s="17"/>
      <c r="AZ11" s="65"/>
      <c r="BA11" s="18" t="s">
        <v>149</v>
      </c>
    </row>
    <row r="12" spans="1:54" ht="21" thickBot="1" x14ac:dyDescent="0.3">
      <c r="A12" s="256" t="s">
        <v>75</v>
      </c>
      <c r="B12" s="313"/>
      <c r="C12" s="315"/>
      <c r="D12" s="315"/>
      <c r="E12" s="257" t="s">
        <v>35</v>
      </c>
      <c r="F12" s="372"/>
      <c r="G12" s="332"/>
      <c r="H12" s="332"/>
      <c r="I12" s="334"/>
      <c r="J12" s="262" t="s">
        <v>24</v>
      </c>
      <c r="K12" s="262"/>
      <c r="L12" s="262"/>
      <c r="M12" s="262"/>
      <c r="N12" s="262"/>
      <c r="O12" s="263"/>
      <c r="P12" s="263"/>
      <c r="Q12" s="264"/>
      <c r="R12" s="265"/>
      <c r="S12" s="286" t="s">
        <v>50</v>
      </c>
      <c r="T12" s="266"/>
      <c r="U12" s="266"/>
      <c r="V12" s="336"/>
      <c r="W12" s="231"/>
      <c r="X12" s="231"/>
      <c r="Y12" s="232"/>
      <c r="Z12" s="232"/>
      <c r="AA12" s="233"/>
      <c r="AB12" s="233"/>
      <c r="AC12" s="233"/>
      <c r="AD12" s="232"/>
      <c r="AE12" s="234"/>
      <c r="AF12" s="235"/>
      <c r="AG12" s="236"/>
      <c r="AH12" s="237"/>
      <c r="AI12" s="237"/>
      <c r="AJ12" s="237"/>
      <c r="AK12" s="237"/>
      <c r="AL12" s="237"/>
      <c r="AM12" s="274" t="s">
        <v>147</v>
      </c>
      <c r="AN12" s="237"/>
      <c r="AO12" s="237"/>
      <c r="AP12" s="237"/>
      <c r="AQ12" s="237"/>
      <c r="AR12" s="237"/>
      <c r="AS12" s="231"/>
      <c r="AT12" s="231"/>
      <c r="AU12" s="231"/>
      <c r="AV12" s="238"/>
      <c r="AW12" s="236"/>
      <c r="AX12" s="231"/>
      <c r="AY12" s="236"/>
      <c r="AZ12" s="239"/>
      <c r="BA12" s="240" t="s">
        <v>149</v>
      </c>
    </row>
    <row r="13" spans="1:54" ht="18.75" thickTop="1" x14ac:dyDescent="0.25">
      <c r="A13" s="75" t="s">
        <v>78</v>
      </c>
      <c r="B13" s="365">
        <v>10</v>
      </c>
      <c r="C13" s="316">
        <v>4</v>
      </c>
      <c r="D13" s="316">
        <v>5</v>
      </c>
      <c r="E13" s="194" t="s">
        <v>36</v>
      </c>
      <c r="F13" s="300" t="s">
        <v>79</v>
      </c>
      <c r="G13" s="302">
        <v>43071</v>
      </c>
      <c r="H13" s="302">
        <v>43137</v>
      </c>
      <c r="I13" s="323">
        <v>10</v>
      </c>
      <c r="J13" s="76" t="s">
        <v>13</v>
      </c>
      <c r="K13" s="76" t="s">
        <v>132</v>
      </c>
      <c r="L13" s="76" t="s">
        <v>31</v>
      </c>
      <c r="M13" s="76" t="s">
        <v>28</v>
      </c>
      <c r="N13" s="76">
        <v>5000</v>
      </c>
      <c r="O13" s="189" t="s">
        <v>133</v>
      </c>
      <c r="P13" s="189" t="s">
        <v>133</v>
      </c>
      <c r="Q13" s="77" t="s">
        <v>134</v>
      </c>
      <c r="R13" s="78">
        <v>42948</v>
      </c>
      <c r="S13" s="123">
        <v>123</v>
      </c>
      <c r="T13" s="189" t="s">
        <v>125</v>
      </c>
      <c r="U13" s="189" t="s">
        <v>126</v>
      </c>
      <c r="V13" s="293">
        <f>WEEKNUM(G13,21)</f>
        <v>48</v>
      </c>
      <c r="W13" s="197" t="s">
        <v>127</v>
      </c>
      <c r="X13" s="197"/>
      <c r="Y13" s="185"/>
      <c r="Z13" s="185"/>
      <c r="AA13" s="47"/>
      <c r="AB13" s="47"/>
      <c r="AC13" s="47"/>
      <c r="AD13" s="185"/>
      <c r="AE13" s="24"/>
      <c r="AF13" s="41"/>
      <c r="AG13" s="17">
        <v>42950</v>
      </c>
      <c r="AH13" s="74">
        <v>0.49925925925925929</v>
      </c>
      <c r="AI13" s="74"/>
      <c r="AJ13" s="74"/>
      <c r="AK13" s="74"/>
      <c r="AL13" s="74"/>
      <c r="AM13" s="273" t="s">
        <v>147</v>
      </c>
      <c r="AN13" s="74"/>
      <c r="AO13" s="74"/>
      <c r="AP13" s="74"/>
      <c r="AQ13" s="74"/>
      <c r="AR13" s="74"/>
      <c r="AS13" s="197"/>
      <c r="AT13" s="197"/>
      <c r="AU13" s="197"/>
      <c r="AV13" s="16"/>
      <c r="AW13" s="17"/>
      <c r="AX13" s="197"/>
      <c r="AY13" s="17"/>
      <c r="AZ13" s="65"/>
      <c r="BA13" s="18" t="s">
        <v>127</v>
      </c>
    </row>
    <row r="14" spans="1:54" ht="18" x14ac:dyDescent="0.25">
      <c r="A14" s="80" t="s">
        <v>78</v>
      </c>
      <c r="B14" s="366"/>
      <c r="C14" s="317"/>
      <c r="D14" s="317"/>
      <c r="E14" s="195" t="s">
        <v>36</v>
      </c>
      <c r="F14" s="301"/>
      <c r="G14" s="303"/>
      <c r="H14" s="303"/>
      <c r="I14" s="324"/>
      <c r="J14" s="81" t="s">
        <v>14</v>
      </c>
      <c r="K14" s="81" t="s">
        <v>132</v>
      </c>
      <c r="L14" s="81" t="s">
        <v>31</v>
      </c>
      <c r="M14" s="81" t="s">
        <v>30</v>
      </c>
      <c r="N14" s="81">
        <v>1000</v>
      </c>
      <c r="O14" s="118" t="s">
        <v>133</v>
      </c>
      <c r="P14" s="118" t="s">
        <v>133</v>
      </c>
      <c r="Q14" s="82"/>
      <c r="R14" s="83">
        <v>42948</v>
      </c>
      <c r="S14" s="124">
        <v>123</v>
      </c>
      <c r="T14" s="118" t="s">
        <v>125</v>
      </c>
      <c r="U14" s="118" t="s">
        <v>126</v>
      </c>
      <c r="V14" s="294"/>
      <c r="W14" s="198" t="s">
        <v>127</v>
      </c>
      <c r="X14" s="198"/>
      <c r="Y14" s="186"/>
      <c r="Z14" s="186"/>
      <c r="AA14" s="48"/>
      <c r="AB14" s="48"/>
      <c r="AC14" s="48"/>
      <c r="AD14" s="186"/>
      <c r="AE14" s="25"/>
      <c r="AF14" s="42"/>
      <c r="AG14" s="20">
        <v>42950</v>
      </c>
      <c r="AH14" s="79">
        <v>0.49932870370370369</v>
      </c>
      <c r="AI14" s="79">
        <v>1000</v>
      </c>
      <c r="AJ14" s="79"/>
      <c r="AK14" s="79"/>
      <c r="AL14" s="79"/>
      <c r="AM14" s="276" t="s">
        <v>147</v>
      </c>
      <c r="AN14" s="79"/>
      <c r="AO14" s="79"/>
      <c r="AP14" s="79"/>
      <c r="AQ14" s="79"/>
      <c r="AR14" s="79"/>
      <c r="AS14" s="198"/>
      <c r="AT14" s="198"/>
      <c r="AU14" s="198"/>
      <c r="AV14" s="19"/>
      <c r="AW14" s="20"/>
      <c r="AX14" s="198"/>
      <c r="AY14" s="20"/>
      <c r="AZ14" s="69"/>
      <c r="BA14" s="21" t="s">
        <v>127</v>
      </c>
    </row>
    <row r="15" spans="1:54" ht="18" x14ac:dyDescent="0.25">
      <c r="A15" s="80" t="s">
        <v>78</v>
      </c>
      <c r="B15" s="366"/>
      <c r="C15" s="317"/>
      <c r="D15" s="317"/>
      <c r="E15" s="195" t="s">
        <v>36</v>
      </c>
      <c r="F15" s="301"/>
      <c r="G15" s="303"/>
      <c r="H15" s="303"/>
      <c r="I15" s="324"/>
      <c r="J15" s="81" t="s">
        <v>15</v>
      </c>
      <c r="K15" s="81" t="s">
        <v>132</v>
      </c>
      <c r="L15" s="81" t="s">
        <v>130</v>
      </c>
      <c r="M15" s="81" t="s">
        <v>129</v>
      </c>
      <c r="N15" s="81">
        <v>1112</v>
      </c>
      <c r="O15" s="118" t="s">
        <v>133</v>
      </c>
      <c r="P15" s="118" t="s">
        <v>133</v>
      </c>
      <c r="Q15" s="82"/>
      <c r="R15" s="83">
        <v>42948</v>
      </c>
      <c r="S15" s="124">
        <v>123</v>
      </c>
      <c r="T15" s="118" t="s">
        <v>125</v>
      </c>
      <c r="U15" s="118" t="s">
        <v>126</v>
      </c>
      <c r="V15" s="294"/>
      <c r="W15" s="198" t="s">
        <v>128</v>
      </c>
      <c r="X15" s="198"/>
      <c r="Y15" s="186"/>
      <c r="Z15" s="186"/>
      <c r="AA15" s="48"/>
      <c r="AB15" s="48"/>
      <c r="AC15" s="48"/>
      <c r="AD15" s="186"/>
      <c r="AE15" s="25"/>
      <c r="AF15" s="42"/>
      <c r="AG15" s="20">
        <v>42950</v>
      </c>
      <c r="AH15" s="79">
        <v>0.49932870370370369</v>
      </c>
      <c r="AI15" s="79"/>
      <c r="AJ15" s="79"/>
      <c r="AK15" s="79"/>
      <c r="AL15" s="79"/>
      <c r="AM15" s="276" t="s">
        <v>147</v>
      </c>
      <c r="AN15" s="79"/>
      <c r="AO15" s="79"/>
      <c r="AP15" s="79"/>
      <c r="AQ15" s="79"/>
      <c r="AR15" s="79"/>
      <c r="AS15" s="198"/>
      <c r="AT15" s="198"/>
      <c r="AU15" s="198"/>
      <c r="AV15" s="19"/>
      <c r="AW15" s="20"/>
      <c r="AX15" s="198"/>
      <c r="AY15" s="20"/>
      <c r="AZ15" s="69"/>
      <c r="BA15" s="21" t="s">
        <v>127</v>
      </c>
    </row>
    <row r="16" spans="1:54" ht="18" x14ac:dyDescent="0.25">
      <c r="A16" s="80" t="s">
        <v>78</v>
      </c>
      <c r="B16" s="366"/>
      <c r="C16" s="317"/>
      <c r="D16" s="317"/>
      <c r="E16" s="195" t="s">
        <v>36</v>
      </c>
      <c r="F16" s="301"/>
      <c r="G16" s="303"/>
      <c r="H16" s="303"/>
      <c r="I16" s="324"/>
      <c r="J16" s="81" t="s">
        <v>16</v>
      </c>
      <c r="K16" s="81" t="s">
        <v>132</v>
      </c>
      <c r="L16" s="81" t="s">
        <v>80</v>
      </c>
      <c r="M16" s="81" t="s">
        <v>30</v>
      </c>
      <c r="N16" s="81">
        <v>8000</v>
      </c>
      <c r="O16" s="118" t="s">
        <v>133</v>
      </c>
      <c r="P16" s="118" t="s">
        <v>133</v>
      </c>
      <c r="Q16" s="82"/>
      <c r="R16" s="83">
        <v>42948</v>
      </c>
      <c r="S16" s="124">
        <v>123</v>
      </c>
      <c r="T16" s="118" t="s">
        <v>125</v>
      </c>
      <c r="U16" s="118" t="s">
        <v>126</v>
      </c>
      <c r="V16" s="294"/>
      <c r="W16" s="198" t="s">
        <v>128</v>
      </c>
      <c r="X16" s="198"/>
      <c r="Y16" s="186"/>
      <c r="Z16" s="186"/>
      <c r="AA16" s="48"/>
      <c r="AB16" s="48"/>
      <c r="AC16" s="48"/>
      <c r="AD16" s="186"/>
      <c r="AE16" s="25"/>
      <c r="AF16" s="42"/>
      <c r="AG16" s="20">
        <v>42950</v>
      </c>
      <c r="AH16" s="79">
        <v>0.49932870370370369</v>
      </c>
      <c r="AI16" s="79"/>
      <c r="AJ16" s="79"/>
      <c r="AK16" s="79"/>
      <c r="AL16" s="79"/>
      <c r="AM16" s="276" t="s">
        <v>147</v>
      </c>
      <c r="AN16" s="79"/>
      <c r="AO16" s="79"/>
      <c r="AP16" s="79"/>
      <c r="AQ16" s="79"/>
      <c r="AR16" s="79"/>
      <c r="AS16" s="198"/>
      <c r="AT16" s="198"/>
      <c r="AU16" s="198"/>
      <c r="AV16" s="19"/>
      <c r="AW16" s="20"/>
      <c r="AX16" s="198"/>
      <c r="AY16" s="20"/>
      <c r="AZ16" s="69"/>
      <c r="BA16" s="21" t="s">
        <v>127</v>
      </c>
    </row>
    <row r="17" spans="1:53" ht="18" x14ac:dyDescent="0.25">
      <c r="A17" s="80" t="s">
        <v>78</v>
      </c>
      <c r="B17" s="366"/>
      <c r="C17" s="317"/>
      <c r="D17" s="317"/>
      <c r="E17" s="195" t="s">
        <v>36</v>
      </c>
      <c r="F17" s="301"/>
      <c r="G17" s="303"/>
      <c r="H17" s="303"/>
      <c r="I17" s="324"/>
      <c r="J17" s="81" t="s">
        <v>17</v>
      </c>
      <c r="K17" s="81" t="s">
        <v>132</v>
      </c>
      <c r="L17" s="81" t="s">
        <v>131</v>
      </c>
      <c r="M17" s="81" t="s">
        <v>30</v>
      </c>
      <c r="N17" s="81">
        <v>8798</v>
      </c>
      <c r="O17" s="118" t="s">
        <v>133</v>
      </c>
      <c r="P17" s="118" t="s">
        <v>133</v>
      </c>
      <c r="Q17" s="82"/>
      <c r="R17" s="83">
        <v>42948</v>
      </c>
      <c r="S17" s="124">
        <v>123</v>
      </c>
      <c r="T17" s="118" t="s">
        <v>125</v>
      </c>
      <c r="U17" s="118" t="s">
        <v>126</v>
      </c>
      <c r="V17" s="294"/>
      <c r="W17" s="198" t="s">
        <v>127</v>
      </c>
      <c r="X17" s="198"/>
      <c r="Y17" s="186"/>
      <c r="Z17" s="186"/>
      <c r="AA17" s="48"/>
      <c r="AB17" s="48"/>
      <c r="AC17" s="48"/>
      <c r="AD17" s="186"/>
      <c r="AE17" s="25"/>
      <c r="AF17" s="42"/>
      <c r="AG17" s="20">
        <v>42950</v>
      </c>
      <c r="AH17" s="79">
        <v>0.49932870370370369</v>
      </c>
      <c r="AI17" s="79"/>
      <c r="AJ17" s="79"/>
      <c r="AK17" s="79"/>
      <c r="AL17" s="79"/>
      <c r="AM17" s="276" t="s">
        <v>147</v>
      </c>
      <c r="AN17" s="79"/>
      <c r="AO17" s="79"/>
      <c r="AP17" s="79"/>
      <c r="AQ17" s="79"/>
      <c r="AR17" s="79"/>
      <c r="AS17" s="198"/>
      <c r="AT17" s="198"/>
      <c r="AU17" s="198"/>
      <c r="AV17" s="19"/>
      <c r="AW17" s="20"/>
      <c r="AX17" s="198"/>
      <c r="AY17" s="20"/>
      <c r="AZ17" s="69"/>
      <c r="BA17" s="21" t="s">
        <v>127</v>
      </c>
    </row>
    <row r="18" spans="1:53" ht="18" x14ac:dyDescent="0.25">
      <c r="A18" s="80" t="s">
        <v>78</v>
      </c>
      <c r="B18" s="366"/>
      <c r="C18" s="317"/>
      <c r="D18" s="317"/>
      <c r="E18" s="195" t="s">
        <v>36</v>
      </c>
      <c r="F18" s="301"/>
      <c r="G18" s="303"/>
      <c r="H18" s="303"/>
      <c r="I18" s="324"/>
      <c r="J18" s="81" t="s">
        <v>18</v>
      </c>
      <c r="K18" s="81" t="s">
        <v>132</v>
      </c>
      <c r="L18" s="199" t="s">
        <v>42</v>
      </c>
      <c r="M18" s="199" t="s">
        <v>41</v>
      </c>
      <c r="N18" s="81">
        <v>2500</v>
      </c>
      <c r="O18" s="118" t="s">
        <v>133</v>
      </c>
      <c r="P18" s="118" t="s">
        <v>133</v>
      </c>
      <c r="Q18" s="82"/>
      <c r="R18" s="83">
        <v>42948</v>
      </c>
      <c r="S18" s="124">
        <v>123</v>
      </c>
      <c r="T18" s="118" t="s">
        <v>125</v>
      </c>
      <c r="U18" s="118" t="s">
        <v>126</v>
      </c>
      <c r="V18" s="294"/>
      <c r="W18" s="198" t="s">
        <v>127</v>
      </c>
      <c r="X18" s="198"/>
      <c r="Y18" s="186"/>
      <c r="Z18" s="186"/>
      <c r="AA18" s="48"/>
      <c r="AB18" s="48"/>
      <c r="AC18" s="48"/>
      <c r="AD18" s="186"/>
      <c r="AE18" s="25"/>
      <c r="AF18" s="42"/>
      <c r="AG18" s="20">
        <v>42950</v>
      </c>
      <c r="AH18" s="79">
        <v>0.49932870370370369</v>
      </c>
      <c r="AI18" s="79">
        <v>2500</v>
      </c>
      <c r="AJ18" s="79"/>
      <c r="AK18" s="79"/>
      <c r="AL18" s="79"/>
      <c r="AM18" s="276" t="s">
        <v>147</v>
      </c>
      <c r="AN18" s="79"/>
      <c r="AO18" s="79"/>
      <c r="AP18" s="79"/>
      <c r="AQ18" s="79"/>
      <c r="AR18" s="79"/>
      <c r="AS18" s="198"/>
      <c r="AT18" s="198"/>
      <c r="AU18" s="198"/>
      <c r="AV18" s="19"/>
      <c r="AW18" s="20"/>
      <c r="AX18" s="198"/>
      <c r="AY18" s="20"/>
      <c r="AZ18" s="69"/>
      <c r="BA18" s="21" t="s">
        <v>128</v>
      </c>
    </row>
    <row r="19" spans="1:53" ht="18" x14ac:dyDescent="0.25">
      <c r="A19" s="80" t="s">
        <v>78</v>
      </c>
      <c r="B19" s="366"/>
      <c r="C19" s="317"/>
      <c r="D19" s="317"/>
      <c r="E19" s="195" t="s">
        <v>36</v>
      </c>
      <c r="F19" s="301"/>
      <c r="G19" s="303"/>
      <c r="H19" s="303"/>
      <c r="I19" s="324"/>
      <c r="J19" s="81" t="s">
        <v>19</v>
      </c>
      <c r="K19" s="81" t="s">
        <v>132</v>
      </c>
      <c r="L19" s="199" t="s">
        <v>51</v>
      </c>
      <c r="M19" s="199" t="s">
        <v>28</v>
      </c>
      <c r="N19" s="81">
        <v>9000</v>
      </c>
      <c r="O19" s="118" t="s">
        <v>133</v>
      </c>
      <c r="P19" s="118" t="s">
        <v>133</v>
      </c>
      <c r="Q19" s="82"/>
      <c r="R19" s="83">
        <v>42948</v>
      </c>
      <c r="S19" s="124">
        <v>123</v>
      </c>
      <c r="T19" s="118" t="s">
        <v>125</v>
      </c>
      <c r="U19" s="118" t="s">
        <v>126</v>
      </c>
      <c r="V19" s="294"/>
      <c r="W19" s="198" t="s">
        <v>127</v>
      </c>
      <c r="X19" s="198"/>
      <c r="Y19" s="186"/>
      <c r="Z19" s="186"/>
      <c r="AA19" s="48"/>
      <c r="AB19" s="48"/>
      <c r="AC19" s="48"/>
      <c r="AD19" s="186"/>
      <c r="AE19" s="25"/>
      <c r="AF19" s="42"/>
      <c r="AG19" s="20">
        <v>42950</v>
      </c>
      <c r="AH19" s="79">
        <v>0.49932870370370369</v>
      </c>
      <c r="AI19" s="79"/>
      <c r="AJ19" s="79"/>
      <c r="AK19" s="79"/>
      <c r="AL19" s="79"/>
      <c r="AM19" s="276" t="s">
        <v>147</v>
      </c>
      <c r="AN19" s="79"/>
      <c r="AO19" s="79"/>
      <c r="AP19" s="79"/>
      <c r="AQ19" s="79"/>
      <c r="AR19" s="79"/>
      <c r="AS19" s="198"/>
      <c r="AT19" s="198"/>
      <c r="AU19" s="198"/>
      <c r="AV19" s="19"/>
      <c r="AW19" s="20"/>
      <c r="AX19" s="198"/>
      <c r="AY19" s="20"/>
      <c r="AZ19" s="69"/>
      <c r="BA19" s="21" t="s">
        <v>128</v>
      </c>
    </row>
    <row r="20" spans="1:53" ht="18" x14ac:dyDescent="0.25">
      <c r="A20" s="80" t="s">
        <v>78</v>
      </c>
      <c r="B20" s="366"/>
      <c r="C20" s="317"/>
      <c r="D20" s="317"/>
      <c r="E20" s="195" t="s">
        <v>36</v>
      </c>
      <c r="F20" s="301"/>
      <c r="G20" s="303"/>
      <c r="H20" s="303"/>
      <c r="I20" s="324"/>
      <c r="J20" s="102" t="s">
        <v>20</v>
      </c>
      <c r="K20" s="103"/>
      <c r="L20" s="103"/>
      <c r="M20" s="103"/>
      <c r="N20" s="103"/>
      <c r="O20" s="104"/>
      <c r="P20" s="104"/>
      <c r="Q20" s="105"/>
      <c r="R20" s="106"/>
      <c r="S20" s="125" t="s">
        <v>45</v>
      </c>
      <c r="T20" s="188" t="s">
        <v>125</v>
      </c>
      <c r="U20" s="188" t="s">
        <v>126</v>
      </c>
      <c r="V20" s="294"/>
      <c r="W20" s="198"/>
      <c r="X20" s="198"/>
      <c r="Y20" s="186"/>
      <c r="Z20" s="186"/>
      <c r="AA20" s="48"/>
      <c r="AB20" s="48"/>
      <c r="AC20" s="48"/>
      <c r="AD20" s="186"/>
      <c r="AE20" s="25"/>
      <c r="AF20" s="42"/>
      <c r="AG20" s="60"/>
      <c r="AH20" s="61"/>
      <c r="AI20" s="61"/>
      <c r="AJ20" s="61"/>
      <c r="AK20" s="61"/>
      <c r="AL20" s="61"/>
      <c r="AM20" s="277" t="s">
        <v>147</v>
      </c>
      <c r="AN20" s="61"/>
      <c r="AO20" s="61"/>
      <c r="AP20" s="61"/>
      <c r="AQ20" s="61"/>
      <c r="AR20" s="61"/>
      <c r="AS20" s="198"/>
      <c r="AT20" s="198"/>
      <c r="AU20" s="198"/>
      <c r="AV20" s="19"/>
      <c r="AW20" s="20"/>
      <c r="AX20" s="198"/>
      <c r="AY20" s="20"/>
      <c r="AZ20" s="69"/>
      <c r="BA20" s="21"/>
    </row>
    <row r="21" spans="1:53" ht="18" x14ac:dyDescent="0.25">
      <c r="A21" s="80" t="s">
        <v>78</v>
      </c>
      <c r="B21" s="366"/>
      <c r="C21" s="317"/>
      <c r="D21" s="317"/>
      <c r="E21" s="195" t="s">
        <v>36</v>
      </c>
      <c r="F21" s="301"/>
      <c r="G21" s="303"/>
      <c r="H21" s="303"/>
      <c r="I21" s="324"/>
      <c r="J21" s="102" t="s">
        <v>21</v>
      </c>
      <c r="K21" s="103"/>
      <c r="L21" s="103"/>
      <c r="M21" s="103"/>
      <c r="N21" s="103"/>
      <c r="O21" s="104"/>
      <c r="P21" s="104"/>
      <c r="Q21" s="105"/>
      <c r="R21" s="106"/>
      <c r="S21" s="125" t="s">
        <v>45</v>
      </c>
      <c r="T21" s="188" t="s">
        <v>125</v>
      </c>
      <c r="U21" s="188" t="s">
        <v>126</v>
      </c>
      <c r="V21" s="294"/>
      <c r="W21" s="198"/>
      <c r="X21" s="198"/>
      <c r="Y21" s="186"/>
      <c r="Z21" s="186"/>
      <c r="AA21" s="48"/>
      <c r="AB21" s="48"/>
      <c r="AC21" s="48"/>
      <c r="AD21" s="186"/>
      <c r="AE21" s="25"/>
      <c r="AF21" s="42"/>
      <c r="AG21" s="60"/>
      <c r="AH21" s="61"/>
      <c r="AI21" s="61"/>
      <c r="AJ21" s="61"/>
      <c r="AK21" s="61"/>
      <c r="AL21" s="61"/>
      <c r="AM21" s="277" t="s">
        <v>147</v>
      </c>
      <c r="AN21" s="61"/>
      <c r="AO21" s="61"/>
      <c r="AP21" s="61"/>
      <c r="AQ21" s="61"/>
      <c r="AR21" s="61"/>
      <c r="AS21" s="198"/>
      <c r="AT21" s="198"/>
      <c r="AU21" s="198"/>
      <c r="AV21" s="19"/>
      <c r="AW21" s="20"/>
      <c r="AX21" s="198"/>
      <c r="AY21" s="20"/>
      <c r="AZ21" s="69"/>
      <c r="BA21" s="21"/>
    </row>
    <row r="22" spans="1:53" ht="18.75" thickBot="1" x14ac:dyDescent="0.3">
      <c r="A22" s="80" t="s">
        <v>78</v>
      </c>
      <c r="B22" s="366"/>
      <c r="C22" s="317"/>
      <c r="D22" s="317"/>
      <c r="E22" s="195" t="s">
        <v>36</v>
      </c>
      <c r="F22" s="301"/>
      <c r="G22" s="303"/>
      <c r="H22" s="303"/>
      <c r="I22" s="324"/>
      <c r="J22" s="243" t="s">
        <v>22</v>
      </c>
      <c r="K22" s="244"/>
      <c r="L22" s="244"/>
      <c r="M22" s="244"/>
      <c r="N22" s="244"/>
      <c r="O22" s="245"/>
      <c r="P22" s="245"/>
      <c r="Q22" s="246"/>
      <c r="R22" s="247"/>
      <c r="S22" s="269" t="s">
        <v>45</v>
      </c>
      <c r="T22" s="248" t="s">
        <v>125</v>
      </c>
      <c r="U22" s="248" t="s">
        <v>126</v>
      </c>
      <c r="V22" s="295"/>
      <c r="W22" s="231"/>
      <c r="X22" s="231"/>
      <c r="Y22" s="232"/>
      <c r="Z22" s="232"/>
      <c r="AA22" s="233"/>
      <c r="AB22" s="233"/>
      <c r="AC22" s="233"/>
      <c r="AD22" s="232"/>
      <c r="AE22" s="234"/>
      <c r="AF22" s="235"/>
      <c r="AG22" s="249"/>
      <c r="AH22" s="250"/>
      <c r="AI22" s="250"/>
      <c r="AJ22" s="250"/>
      <c r="AK22" s="250"/>
      <c r="AL22" s="250"/>
      <c r="AM22" s="275" t="s">
        <v>147</v>
      </c>
      <c r="AN22" s="250"/>
      <c r="AO22" s="250"/>
      <c r="AP22" s="250"/>
      <c r="AQ22" s="250"/>
      <c r="AR22" s="250"/>
      <c r="AS22" s="231"/>
      <c r="AT22" s="231"/>
      <c r="AU22" s="231"/>
      <c r="AV22" s="238"/>
      <c r="AW22" s="236"/>
      <c r="AX22" s="231"/>
      <c r="AY22" s="236"/>
      <c r="AZ22" s="239"/>
      <c r="BA22" s="240"/>
    </row>
    <row r="23" spans="1:53" ht="21" thickTop="1" x14ac:dyDescent="0.25">
      <c r="A23" s="89" t="s">
        <v>81</v>
      </c>
      <c r="B23" s="377">
        <v>2</v>
      </c>
      <c r="C23" s="379">
        <v>1</v>
      </c>
      <c r="D23" s="379">
        <v>1</v>
      </c>
      <c r="E23" s="90" t="s">
        <v>37</v>
      </c>
      <c r="F23" s="304" t="s">
        <v>82</v>
      </c>
      <c r="G23" s="306"/>
      <c r="H23" s="306">
        <v>43091</v>
      </c>
      <c r="I23" s="325">
        <v>2</v>
      </c>
      <c r="J23" s="91" t="s">
        <v>23</v>
      </c>
      <c r="K23" s="92"/>
      <c r="L23" s="92" t="s">
        <v>83</v>
      </c>
      <c r="M23" s="92" t="s">
        <v>28</v>
      </c>
      <c r="N23" s="92">
        <v>2450</v>
      </c>
      <c r="O23" s="93"/>
      <c r="P23" s="93"/>
      <c r="Q23" s="94"/>
      <c r="R23" s="95"/>
      <c r="S23" s="287" t="s">
        <v>45</v>
      </c>
      <c r="T23" s="187"/>
      <c r="U23" s="187"/>
      <c r="V23" s="327">
        <f>WEEKNUM(G23,21)</f>
        <v>52</v>
      </c>
      <c r="W23" s="197" t="s">
        <v>128</v>
      </c>
      <c r="X23" s="197"/>
      <c r="Y23" s="185"/>
      <c r="Z23" s="185"/>
      <c r="AA23" s="47"/>
      <c r="AB23" s="47"/>
      <c r="AC23" s="47"/>
      <c r="AD23" s="185"/>
      <c r="AE23" s="24"/>
      <c r="AF23" s="41"/>
      <c r="AG23" s="58">
        <v>42926</v>
      </c>
      <c r="AH23" s="59">
        <v>0.61597222222222225</v>
      </c>
      <c r="AI23" s="59"/>
      <c r="AJ23" s="59"/>
      <c r="AK23" s="59"/>
      <c r="AL23" s="59"/>
      <c r="AM23" s="278"/>
      <c r="AN23" s="59"/>
      <c r="AO23" s="59"/>
      <c r="AP23" s="59"/>
      <c r="AQ23" s="59"/>
      <c r="AR23" s="59"/>
      <c r="AS23" s="197"/>
      <c r="AT23" s="197"/>
      <c r="AU23" s="197"/>
      <c r="AV23" s="16"/>
      <c r="AW23" s="17"/>
      <c r="AX23" s="197"/>
      <c r="AY23" s="17"/>
      <c r="AZ23" s="65"/>
      <c r="BA23" s="18"/>
    </row>
    <row r="24" spans="1:53" ht="21" thickBot="1" x14ac:dyDescent="0.3">
      <c r="A24" s="267" t="s">
        <v>81</v>
      </c>
      <c r="B24" s="378"/>
      <c r="C24" s="380"/>
      <c r="D24" s="380"/>
      <c r="E24" s="268" t="s">
        <v>37</v>
      </c>
      <c r="F24" s="305"/>
      <c r="G24" s="307"/>
      <c r="H24" s="307"/>
      <c r="I24" s="326"/>
      <c r="J24" s="243" t="s">
        <v>24</v>
      </c>
      <c r="K24" s="244"/>
      <c r="L24" s="244"/>
      <c r="M24" s="244"/>
      <c r="N24" s="244"/>
      <c r="O24" s="245"/>
      <c r="P24" s="245"/>
      <c r="Q24" s="246"/>
      <c r="R24" s="247"/>
      <c r="S24" s="269" t="s">
        <v>45</v>
      </c>
      <c r="T24" s="248"/>
      <c r="U24" s="248"/>
      <c r="V24" s="328"/>
      <c r="W24" s="231"/>
      <c r="X24" s="231"/>
      <c r="Y24" s="232"/>
      <c r="Z24" s="232"/>
      <c r="AA24" s="233"/>
      <c r="AB24" s="233"/>
      <c r="AC24" s="233"/>
      <c r="AD24" s="232"/>
      <c r="AE24" s="234"/>
      <c r="AF24" s="235"/>
      <c r="AG24" s="249"/>
      <c r="AH24" s="250"/>
      <c r="AI24" s="250"/>
      <c r="AJ24" s="250"/>
      <c r="AK24" s="250"/>
      <c r="AL24" s="250"/>
      <c r="AM24" s="275"/>
      <c r="AN24" s="250"/>
      <c r="AO24" s="250"/>
      <c r="AP24" s="250"/>
      <c r="AQ24" s="250"/>
      <c r="AR24" s="250"/>
      <c r="AS24" s="231"/>
      <c r="AT24" s="231"/>
      <c r="AU24" s="231"/>
      <c r="AV24" s="238"/>
      <c r="AW24" s="236"/>
      <c r="AX24" s="231"/>
      <c r="AY24" s="236"/>
      <c r="AZ24" s="239"/>
      <c r="BA24" s="240"/>
    </row>
    <row r="25" spans="1:53" ht="21" thickTop="1" x14ac:dyDescent="0.25">
      <c r="A25" s="3" t="s">
        <v>81</v>
      </c>
      <c r="B25" s="373">
        <v>3</v>
      </c>
      <c r="C25" s="375">
        <v>1</v>
      </c>
      <c r="D25" s="375">
        <v>1</v>
      </c>
      <c r="E25" s="5" t="s">
        <v>108</v>
      </c>
      <c r="F25" s="296" t="s">
        <v>82</v>
      </c>
      <c r="G25" s="298">
        <v>43073</v>
      </c>
      <c r="H25" s="298">
        <v>43518</v>
      </c>
      <c r="I25" s="318">
        <v>3</v>
      </c>
      <c r="J25" s="9" t="s">
        <v>23</v>
      </c>
      <c r="K25" s="10"/>
      <c r="L25" s="10"/>
      <c r="M25" s="10"/>
      <c r="N25" s="10"/>
      <c r="O25" s="62"/>
      <c r="P25" s="62"/>
      <c r="Q25" s="63"/>
      <c r="R25" s="64"/>
      <c r="S25" s="282"/>
      <c r="T25" s="185"/>
      <c r="U25" s="185"/>
      <c r="V25" s="320">
        <f>WEEKNUM(G25,21)</f>
        <v>49</v>
      </c>
      <c r="W25" s="197"/>
      <c r="X25" s="197"/>
      <c r="Y25" s="185"/>
      <c r="Z25" s="185"/>
      <c r="AA25" s="47"/>
      <c r="AB25" s="47"/>
      <c r="AC25" s="47"/>
      <c r="AD25" s="185"/>
      <c r="AE25" s="24"/>
      <c r="AF25" s="41"/>
      <c r="AG25" s="58"/>
      <c r="AH25" s="59"/>
      <c r="AI25" s="74"/>
      <c r="AJ25" s="74"/>
      <c r="AK25" s="74"/>
      <c r="AL25" s="74"/>
      <c r="AM25" s="273" t="s">
        <v>147</v>
      </c>
      <c r="AN25" s="74"/>
      <c r="AO25" s="74"/>
      <c r="AP25" s="74"/>
      <c r="AQ25" s="74"/>
      <c r="AR25" s="74"/>
      <c r="AS25" s="197"/>
      <c r="AT25" s="197"/>
      <c r="AU25" s="197"/>
      <c r="AV25" s="16"/>
      <c r="AW25" s="17"/>
      <c r="AX25" s="197"/>
      <c r="AY25" s="17"/>
      <c r="AZ25" s="65"/>
      <c r="BA25" s="18"/>
    </row>
    <row r="26" spans="1:53" ht="20.25" x14ac:dyDescent="0.25">
      <c r="A26" s="4" t="s">
        <v>81</v>
      </c>
      <c r="B26" s="374"/>
      <c r="C26" s="376"/>
      <c r="D26" s="376"/>
      <c r="E26" s="6" t="s">
        <v>108</v>
      </c>
      <c r="F26" s="297"/>
      <c r="G26" s="299"/>
      <c r="H26" s="299"/>
      <c r="I26" s="319"/>
      <c r="J26" s="7" t="s">
        <v>24</v>
      </c>
      <c r="K26" s="8"/>
      <c r="L26" s="8"/>
      <c r="M26" s="8"/>
      <c r="N26" s="8"/>
      <c r="O26" s="66"/>
      <c r="P26" s="66"/>
      <c r="Q26" s="67"/>
      <c r="R26" s="68"/>
      <c r="S26" s="288"/>
      <c r="T26" s="186"/>
      <c r="U26" s="186"/>
      <c r="V26" s="321"/>
      <c r="W26" s="198"/>
      <c r="X26" s="198"/>
      <c r="Y26" s="186"/>
      <c r="Z26" s="186"/>
      <c r="AA26" s="48"/>
      <c r="AB26" s="48"/>
      <c r="AC26" s="48"/>
      <c r="AD26" s="186"/>
      <c r="AE26" s="25"/>
      <c r="AF26" s="42"/>
      <c r="AG26" s="60"/>
      <c r="AH26" s="61"/>
      <c r="AI26" s="79"/>
      <c r="AJ26" s="79"/>
      <c r="AK26" s="79"/>
      <c r="AL26" s="79"/>
      <c r="AM26" s="276" t="s">
        <v>147</v>
      </c>
      <c r="AN26" s="79"/>
      <c r="AO26" s="79"/>
      <c r="AP26" s="79"/>
      <c r="AQ26" s="79"/>
      <c r="AR26" s="79"/>
      <c r="AS26" s="198"/>
      <c r="AT26" s="198"/>
      <c r="AU26" s="198"/>
      <c r="AV26" s="19"/>
      <c r="AW26" s="20"/>
      <c r="AX26" s="198"/>
      <c r="AY26" s="20"/>
      <c r="AZ26" s="69"/>
      <c r="BA26" s="21"/>
    </row>
    <row r="27" spans="1:53" s="13" customFormat="1" ht="21" thickBot="1" x14ac:dyDescent="0.3">
      <c r="A27" s="4" t="s">
        <v>81</v>
      </c>
      <c r="B27" s="374"/>
      <c r="C27" s="376"/>
      <c r="D27" s="376"/>
      <c r="E27" s="6" t="s">
        <v>108</v>
      </c>
      <c r="F27" s="297"/>
      <c r="G27" s="299"/>
      <c r="H27" s="299"/>
      <c r="I27" s="319"/>
      <c r="J27" s="270" t="s">
        <v>25</v>
      </c>
      <c r="K27" s="271"/>
      <c r="L27" s="271"/>
      <c r="M27" s="271"/>
      <c r="N27" s="271"/>
      <c r="O27" s="253"/>
      <c r="P27" s="253"/>
      <c r="Q27" s="254"/>
      <c r="R27" s="255"/>
      <c r="S27" s="283"/>
      <c r="T27" s="232"/>
      <c r="U27" s="232"/>
      <c r="V27" s="322"/>
      <c r="W27" s="231"/>
      <c r="X27" s="231"/>
      <c r="Y27" s="232"/>
      <c r="Z27" s="232"/>
      <c r="AA27" s="233"/>
      <c r="AB27" s="233"/>
      <c r="AC27" s="233"/>
      <c r="AD27" s="232"/>
      <c r="AE27" s="234"/>
      <c r="AF27" s="235"/>
      <c r="AG27" s="249"/>
      <c r="AH27" s="250"/>
      <c r="AI27" s="237"/>
      <c r="AJ27" s="237"/>
      <c r="AK27" s="237"/>
      <c r="AL27" s="237"/>
      <c r="AM27" s="274" t="s">
        <v>147</v>
      </c>
      <c r="AN27" s="237"/>
      <c r="AO27" s="237"/>
      <c r="AP27" s="237"/>
      <c r="AQ27" s="237"/>
      <c r="AR27" s="237"/>
      <c r="AS27" s="231"/>
      <c r="AT27" s="231"/>
      <c r="AU27" s="231"/>
      <c r="AV27" s="238"/>
      <c r="AW27" s="236"/>
      <c r="AX27" s="231"/>
      <c r="AY27" s="236"/>
      <c r="AZ27" s="239"/>
      <c r="BA27" s="240"/>
    </row>
    <row r="28" spans="1:53" s="13" customFormat="1" ht="21" thickTop="1" x14ac:dyDescent="0.25">
      <c r="A28" s="75" t="s">
        <v>84</v>
      </c>
      <c r="B28" s="365">
        <v>6</v>
      </c>
      <c r="C28" s="367">
        <v>10</v>
      </c>
      <c r="D28" s="367">
        <v>1</v>
      </c>
      <c r="E28" s="120" t="s">
        <v>38</v>
      </c>
      <c r="F28" s="300" t="s">
        <v>85</v>
      </c>
      <c r="G28" s="302">
        <v>43146</v>
      </c>
      <c r="H28" s="302">
        <v>43160</v>
      </c>
      <c r="I28" s="291">
        <v>6</v>
      </c>
      <c r="J28" s="76" t="s">
        <v>23</v>
      </c>
      <c r="K28" s="76"/>
      <c r="L28" s="211" t="s">
        <v>31</v>
      </c>
      <c r="M28" s="211" t="s">
        <v>30</v>
      </c>
      <c r="N28" s="76">
        <v>1000</v>
      </c>
      <c r="O28" s="189"/>
      <c r="P28" s="189"/>
      <c r="Q28" s="77"/>
      <c r="R28" s="78"/>
      <c r="S28" s="123">
        <v>125</v>
      </c>
      <c r="T28" s="189"/>
      <c r="U28" s="189"/>
      <c r="V28" s="293">
        <f>WEEKNUM(G28,21)</f>
        <v>7</v>
      </c>
      <c r="W28" s="197" t="s">
        <v>127</v>
      </c>
      <c r="X28" s="197"/>
      <c r="Y28" s="185"/>
      <c r="Z28" s="185"/>
      <c r="AA28" s="47"/>
      <c r="AB28" s="47"/>
      <c r="AC28" s="47"/>
      <c r="AD28" s="185"/>
      <c r="AE28" s="24"/>
      <c r="AF28" s="41"/>
      <c r="AG28" s="17">
        <v>42977</v>
      </c>
      <c r="AH28" s="74">
        <v>0.47212962962962962</v>
      </c>
      <c r="AI28" s="74"/>
      <c r="AJ28" s="74"/>
      <c r="AK28" s="74"/>
      <c r="AL28" s="74"/>
      <c r="AM28" s="273" t="s">
        <v>147</v>
      </c>
      <c r="AN28" s="74"/>
      <c r="AO28" s="74"/>
      <c r="AP28" s="74"/>
      <c r="AQ28" s="74"/>
      <c r="AR28" s="74"/>
      <c r="AS28" s="197"/>
      <c r="AT28" s="197"/>
      <c r="AU28" s="197"/>
      <c r="AV28" s="16"/>
      <c r="AW28" s="17"/>
      <c r="AX28" s="197"/>
      <c r="AY28" s="17"/>
      <c r="AZ28" s="65"/>
      <c r="BA28" s="18" t="s">
        <v>128</v>
      </c>
    </row>
    <row r="29" spans="1:53" s="13" customFormat="1" ht="20.25" x14ac:dyDescent="0.25">
      <c r="A29" s="80" t="s">
        <v>84</v>
      </c>
      <c r="B29" s="366"/>
      <c r="C29" s="368"/>
      <c r="D29" s="368"/>
      <c r="E29" s="196" t="s">
        <v>38</v>
      </c>
      <c r="F29" s="301"/>
      <c r="G29" s="303"/>
      <c r="H29" s="303"/>
      <c r="I29" s="292"/>
      <c r="J29" s="102" t="s">
        <v>24</v>
      </c>
      <c r="K29" s="103"/>
      <c r="L29" s="103" t="s">
        <v>80</v>
      </c>
      <c r="M29" s="103" t="s">
        <v>30</v>
      </c>
      <c r="N29" s="103">
        <v>1010</v>
      </c>
      <c r="O29" s="104"/>
      <c r="P29" s="104"/>
      <c r="Q29" s="105"/>
      <c r="R29" s="106"/>
      <c r="S29" s="125" t="s">
        <v>45</v>
      </c>
      <c r="T29" s="188"/>
      <c r="U29" s="188"/>
      <c r="V29" s="294"/>
      <c r="W29" s="198" t="s">
        <v>127</v>
      </c>
      <c r="X29" s="198"/>
      <c r="Y29" s="186"/>
      <c r="Z29" s="186"/>
      <c r="AA29" s="48"/>
      <c r="AB29" s="48"/>
      <c r="AC29" s="48"/>
      <c r="AD29" s="186"/>
      <c r="AE29" s="25"/>
      <c r="AF29" s="42"/>
      <c r="AG29" s="60">
        <v>42926</v>
      </c>
      <c r="AH29" s="61">
        <v>0.61597222222222225</v>
      </c>
      <c r="AI29" s="61"/>
      <c r="AJ29" s="61"/>
      <c r="AK29" s="61"/>
      <c r="AL29" s="61"/>
      <c r="AM29" s="277" t="s">
        <v>147</v>
      </c>
      <c r="AN29" s="61"/>
      <c r="AO29" s="61"/>
      <c r="AP29" s="61"/>
      <c r="AQ29" s="61"/>
      <c r="AR29" s="61"/>
      <c r="AS29" s="198"/>
      <c r="AT29" s="198"/>
      <c r="AU29" s="198"/>
      <c r="AV29" s="19"/>
      <c r="AW29" s="20"/>
      <c r="AX29" s="198"/>
      <c r="AY29" s="20"/>
      <c r="AZ29" s="69"/>
      <c r="BA29" s="21"/>
    </row>
    <row r="30" spans="1:53" ht="20.25" x14ac:dyDescent="0.25">
      <c r="A30" s="80" t="s">
        <v>84</v>
      </c>
      <c r="B30" s="366"/>
      <c r="C30" s="368"/>
      <c r="D30" s="368"/>
      <c r="E30" s="196" t="s">
        <v>38</v>
      </c>
      <c r="F30" s="301"/>
      <c r="G30" s="303"/>
      <c r="H30" s="303"/>
      <c r="I30" s="292"/>
      <c r="J30" s="102" t="s">
        <v>25</v>
      </c>
      <c r="K30" s="103"/>
      <c r="L30" s="103" t="s">
        <v>42</v>
      </c>
      <c r="M30" s="103" t="s">
        <v>41</v>
      </c>
      <c r="N30" s="103">
        <v>2500</v>
      </c>
      <c r="O30" s="104"/>
      <c r="P30" s="104"/>
      <c r="Q30" s="105"/>
      <c r="R30" s="106"/>
      <c r="S30" s="125" t="s">
        <v>45</v>
      </c>
      <c r="T30" s="188"/>
      <c r="U30" s="188"/>
      <c r="V30" s="294"/>
      <c r="W30" s="198" t="s">
        <v>127</v>
      </c>
      <c r="X30" s="198"/>
      <c r="Y30" s="186"/>
      <c r="Z30" s="186"/>
      <c r="AA30" s="48"/>
      <c r="AB30" s="48"/>
      <c r="AC30" s="48"/>
      <c r="AD30" s="186"/>
      <c r="AE30" s="25"/>
      <c r="AF30" s="42"/>
      <c r="AG30" s="60">
        <v>42926</v>
      </c>
      <c r="AH30" s="61">
        <v>0.61597222222222225</v>
      </c>
      <c r="AI30" s="61"/>
      <c r="AJ30" s="61"/>
      <c r="AK30" s="61"/>
      <c r="AL30" s="61"/>
      <c r="AM30" s="277" t="s">
        <v>147</v>
      </c>
      <c r="AN30" s="61"/>
      <c r="AO30" s="61"/>
      <c r="AP30" s="61"/>
      <c r="AQ30" s="61"/>
      <c r="AR30" s="61"/>
      <c r="AS30" s="198"/>
      <c r="AT30" s="198"/>
      <c r="AU30" s="198"/>
      <c r="AV30" s="19"/>
      <c r="AW30" s="20"/>
      <c r="AX30" s="198"/>
      <c r="AY30" s="20"/>
      <c r="AZ30" s="69"/>
      <c r="BA30" s="21"/>
    </row>
    <row r="31" spans="1:53" ht="20.25" x14ac:dyDescent="0.25">
      <c r="A31" s="80" t="s">
        <v>84</v>
      </c>
      <c r="B31" s="366"/>
      <c r="C31" s="368"/>
      <c r="D31" s="368"/>
      <c r="E31" s="196" t="s">
        <v>38</v>
      </c>
      <c r="F31" s="301"/>
      <c r="G31" s="303"/>
      <c r="H31" s="303"/>
      <c r="I31" s="292"/>
      <c r="J31" s="102" t="s">
        <v>26</v>
      </c>
      <c r="K31" s="103"/>
      <c r="L31" s="103" t="s">
        <v>51</v>
      </c>
      <c r="M31" s="103" t="s">
        <v>28</v>
      </c>
      <c r="N31" s="103">
        <v>9000</v>
      </c>
      <c r="O31" s="104"/>
      <c r="P31" s="104"/>
      <c r="Q31" s="105"/>
      <c r="R31" s="106"/>
      <c r="S31" s="125" t="s">
        <v>45</v>
      </c>
      <c r="T31" s="188"/>
      <c r="U31" s="188"/>
      <c r="V31" s="294"/>
      <c r="W31" s="198" t="s">
        <v>127</v>
      </c>
      <c r="X31" s="198"/>
      <c r="Y31" s="186"/>
      <c r="Z31" s="186"/>
      <c r="AA31" s="48"/>
      <c r="AB31" s="48"/>
      <c r="AC31" s="48"/>
      <c r="AD31" s="186"/>
      <c r="AE31" s="25"/>
      <c r="AF31" s="42"/>
      <c r="AG31" s="60">
        <v>42926</v>
      </c>
      <c r="AH31" s="61">
        <v>0.61597222222222225</v>
      </c>
      <c r="AI31" s="61"/>
      <c r="AJ31" s="61"/>
      <c r="AK31" s="61"/>
      <c r="AL31" s="61"/>
      <c r="AM31" s="277" t="s">
        <v>147</v>
      </c>
      <c r="AN31" s="61"/>
      <c r="AO31" s="61"/>
      <c r="AP31" s="61"/>
      <c r="AQ31" s="61"/>
      <c r="AR31" s="61"/>
      <c r="AS31" s="198"/>
      <c r="AT31" s="198"/>
      <c r="AU31" s="198"/>
      <c r="AV31" s="19"/>
      <c r="AW31" s="20"/>
      <c r="AX31" s="198"/>
      <c r="AY31" s="20"/>
      <c r="AZ31" s="69"/>
      <c r="BA31" s="21"/>
    </row>
    <row r="32" spans="1:53" ht="20.25" x14ac:dyDescent="0.25">
      <c r="A32" s="80" t="s">
        <v>84</v>
      </c>
      <c r="B32" s="366"/>
      <c r="C32" s="368"/>
      <c r="D32" s="368"/>
      <c r="E32" s="196" t="s">
        <v>38</v>
      </c>
      <c r="F32" s="301"/>
      <c r="G32" s="303"/>
      <c r="H32" s="303"/>
      <c r="I32" s="292"/>
      <c r="J32" s="7" t="s">
        <v>27</v>
      </c>
      <c r="K32" s="8"/>
      <c r="L32" s="8"/>
      <c r="M32" s="8"/>
      <c r="N32" s="8"/>
      <c r="O32" s="66"/>
      <c r="P32" s="66"/>
      <c r="Q32" s="67"/>
      <c r="R32" s="68"/>
      <c r="S32" s="288"/>
      <c r="T32" s="186"/>
      <c r="U32" s="186"/>
      <c r="V32" s="294"/>
      <c r="W32" s="198"/>
      <c r="X32" s="198"/>
      <c r="Y32" s="186"/>
      <c r="Z32" s="186"/>
      <c r="AA32" s="48"/>
      <c r="AB32" s="48"/>
      <c r="AC32" s="48"/>
      <c r="AD32" s="186"/>
      <c r="AE32" s="25"/>
      <c r="AF32" s="42"/>
      <c r="AG32" s="60"/>
      <c r="AH32" s="61"/>
      <c r="AI32" s="79"/>
      <c r="AJ32" s="79"/>
      <c r="AK32" s="79"/>
      <c r="AL32" s="79"/>
      <c r="AM32" s="276" t="s">
        <v>147</v>
      </c>
      <c r="AN32" s="79"/>
      <c r="AO32" s="79"/>
      <c r="AP32" s="79"/>
      <c r="AQ32" s="79"/>
      <c r="AR32" s="79"/>
      <c r="AS32" s="198"/>
      <c r="AT32" s="198"/>
      <c r="AU32" s="198"/>
      <c r="AV32" s="19"/>
      <c r="AW32" s="20"/>
      <c r="AX32" s="198"/>
      <c r="AY32" s="20"/>
      <c r="AZ32" s="69"/>
      <c r="BA32" s="21"/>
    </row>
    <row r="33" spans="1:53" ht="21" thickBot="1" x14ac:dyDescent="0.3">
      <c r="A33" s="80" t="s">
        <v>84</v>
      </c>
      <c r="B33" s="366"/>
      <c r="C33" s="368"/>
      <c r="D33" s="368"/>
      <c r="E33" s="196" t="s">
        <v>38</v>
      </c>
      <c r="F33" s="301"/>
      <c r="G33" s="303"/>
      <c r="H33" s="303"/>
      <c r="I33" s="292"/>
      <c r="J33" s="270" t="s">
        <v>29</v>
      </c>
      <c r="K33" s="271"/>
      <c r="L33" s="271"/>
      <c r="M33" s="271"/>
      <c r="N33" s="271"/>
      <c r="O33" s="253"/>
      <c r="P33" s="253"/>
      <c r="Q33" s="254"/>
      <c r="R33" s="255"/>
      <c r="S33" s="283"/>
      <c r="T33" s="232"/>
      <c r="U33" s="232"/>
      <c r="V33" s="295"/>
      <c r="W33" s="231"/>
      <c r="X33" s="231"/>
      <c r="Y33" s="232"/>
      <c r="Z33" s="232"/>
      <c r="AA33" s="233"/>
      <c r="AB33" s="233"/>
      <c r="AC33" s="233"/>
      <c r="AD33" s="232"/>
      <c r="AE33" s="234"/>
      <c r="AF33" s="235"/>
      <c r="AG33" s="249"/>
      <c r="AH33" s="250"/>
      <c r="AI33" s="237"/>
      <c r="AJ33" s="237"/>
      <c r="AK33" s="237"/>
      <c r="AL33" s="237"/>
      <c r="AM33" s="274" t="s">
        <v>147</v>
      </c>
      <c r="AN33" s="237"/>
      <c r="AO33" s="237"/>
      <c r="AP33" s="237"/>
      <c r="AQ33" s="237"/>
      <c r="AR33" s="237"/>
      <c r="AS33" s="231"/>
      <c r="AT33" s="231"/>
      <c r="AU33" s="231"/>
      <c r="AV33" s="238"/>
      <c r="AW33" s="236"/>
      <c r="AX33" s="231"/>
      <c r="AY33" s="236"/>
      <c r="AZ33" s="239"/>
      <c r="BA33" s="240"/>
    </row>
    <row r="34" spans="1:53" ht="19.5" thickTop="1" thickBot="1" x14ac:dyDescent="0.3">
      <c r="A34" s="200" t="s">
        <v>114</v>
      </c>
      <c r="B34" s="201">
        <v>14</v>
      </c>
      <c r="C34" s="202">
        <v>1</v>
      </c>
      <c r="D34" s="202">
        <v>2</v>
      </c>
      <c r="E34" s="202" t="s">
        <v>112</v>
      </c>
      <c r="F34" s="203" t="s">
        <v>113</v>
      </c>
      <c r="G34" s="204">
        <v>43924</v>
      </c>
      <c r="H34" s="204">
        <v>43943</v>
      </c>
      <c r="I34" s="205">
        <v>1</v>
      </c>
      <c r="J34" s="108" t="s">
        <v>13</v>
      </c>
      <c r="K34" s="207"/>
      <c r="L34" s="207"/>
      <c r="M34" s="207"/>
      <c r="N34" s="207"/>
      <c r="O34" s="207"/>
      <c r="P34" s="207"/>
      <c r="Q34" s="208"/>
      <c r="R34" s="206"/>
      <c r="S34" s="289"/>
      <c r="T34" s="108"/>
      <c r="U34" s="108"/>
      <c r="V34" s="110">
        <f>WEEKNUM(G34,21)</f>
        <v>14</v>
      </c>
      <c r="W34" s="110"/>
      <c r="X34" s="110"/>
      <c r="Y34" s="108"/>
      <c r="Z34" s="108"/>
      <c r="AA34" s="111"/>
      <c r="AB34" s="111"/>
      <c r="AC34" s="111"/>
      <c r="AD34" s="108"/>
      <c r="AE34" s="112"/>
      <c r="AF34" s="109"/>
      <c r="AG34" s="209"/>
      <c r="AH34" s="210"/>
      <c r="AI34" s="114"/>
      <c r="AJ34" s="114"/>
      <c r="AK34" s="114"/>
      <c r="AL34" s="114"/>
      <c r="AM34" s="279" t="s">
        <v>147</v>
      </c>
      <c r="AN34" s="114"/>
      <c r="AO34" s="114"/>
      <c r="AP34" s="114"/>
      <c r="AQ34" s="114"/>
      <c r="AR34" s="114"/>
      <c r="AS34" s="110"/>
      <c r="AT34" s="110"/>
      <c r="AU34" s="110"/>
      <c r="AV34" s="115"/>
      <c r="AW34" s="113"/>
      <c r="AX34" s="110"/>
      <c r="AY34" s="113"/>
      <c r="AZ34" s="116"/>
      <c r="BA34" s="117"/>
    </row>
    <row r="35" spans="1:53" ht="15.75" thickTop="1" x14ac:dyDescent="0.25">
      <c r="N35" s="73"/>
    </row>
  </sheetData>
  <sheetProtection formatColumns="0" autoFilter="0"/>
  <autoFilter ref="A2:BA2"/>
  <sortState ref="A3:BA34">
    <sortCondition ref="G3"/>
    <sortCondition ref="A3"/>
  </sortState>
  <mergeCells count="76">
    <mergeCell ref="G13:G22"/>
    <mergeCell ref="B23:B24"/>
    <mergeCell ref="C23:C24"/>
    <mergeCell ref="D23:D24"/>
    <mergeCell ref="B28:B33"/>
    <mergeCell ref="C28:C33"/>
    <mergeCell ref="D28:D33"/>
    <mergeCell ref="B25:B27"/>
    <mergeCell ref="C25:C27"/>
    <mergeCell ref="D25:D27"/>
    <mergeCell ref="B5:B6"/>
    <mergeCell ref="C5:C6"/>
    <mergeCell ref="D5:D6"/>
    <mergeCell ref="F5:F6"/>
    <mergeCell ref="G5:G6"/>
    <mergeCell ref="V5:V6"/>
    <mergeCell ref="V7:V8"/>
    <mergeCell ref="H3:H4"/>
    <mergeCell ref="I3:I4"/>
    <mergeCell ref="H5:H6"/>
    <mergeCell ref="I5:I6"/>
    <mergeCell ref="H7:H8"/>
    <mergeCell ref="I7:I8"/>
    <mergeCell ref="B7:B8"/>
    <mergeCell ref="C7:C8"/>
    <mergeCell ref="D7:D8"/>
    <mergeCell ref="F7:F8"/>
    <mergeCell ref="G7:G8"/>
    <mergeCell ref="AX1:AZ1"/>
    <mergeCell ref="AV1:AW1"/>
    <mergeCell ref="R1:V1"/>
    <mergeCell ref="A1:J1"/>
    <mergeCell ref="V3:V4"/>
    <mergeCell ref="B3:B4"/>
    <mergeCell ref="C3:C4"/>
    <mergeCell ref="D3:D4"/>
    <mergeCell ref="F3:F4"/>
    <mergeCell ref="G3:G4"/>
    <mergeCell ref="H9:H10"/>
    <mergeCell ref="I9:I10"/>
    <mergeCell ref="V9:V10"/>
    <mergeCell ref="H11:H12"/>
    <mergeCell ref="I11:I12"/>
    <mergeCell ref="V11:V12"/>
    <mergeCell ref="H13:H22"/>
    <mergeCell ref="H25:H27"/>
    <mergeCell ref="I25:I27"/>
    <mergeCell ref="V25:V27"/>
    <mergeCell ref="I13:I22"/>
    <mergeCell ref="V13:V22"/>
    <mergeCell ref="H23:H24"/>
    <mergeCell ref="I23:I24"/>
    <mergeCell ref="V23:V24"/>
    <mergeCell ref="F23:F24"/>
    <mergeCell ref="G23:G24"/>
    <mergeCell ref="B9:B10"/>
    <mergeCell ref="C9:C10"/>
    <mergeCell ref="D9:D10"/>
    <mergeCell ref="B11:B12"/>
    <mergeCell ref="C11:C12"/>
    <mergeCell ref="D11:D12"/>
    <mergeCell ref="C13:C22"/>
    <mergeCell ref="D13:D22"/>
    <mergeCell ref="F9:F10"/>
    <mergeCell ref="G9:G10"/>
    <mergeCell ref="F11:F12"/>
    <mergeCell ref="G11:G12"/>
    <mergeCell ref="B13:B22"/>
    <mergeCell ref="F13:F22"/>
    <mergeCell ref="I28:I33"/>
    <mergeCell ref="V28:V33"/>
    <mergeCell ref="F25:F27"/>
    <mergeCell ref="G25:G27"/>
    <mergeCell ref="F28:F33"/>
    <mergeCell ref="G28:G33"/>
    <mergeCell ref="H28:H33"/>
  </mergeCells>
  <pageMargins left="0.7" right="0.7" top="0.75" bottom="0.75" header="0.3" footer="0.3"/>
  <pageSetup paperSize="8" scale="15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J25"/>
  <sheetViews>
    <sheetView zoomScale="110" zoomScaleNormal="110" workbookViewId="0">
      <selection activeCell="A13" sqref="A13"/>
    </sheetView>
  </sheetViews>
  <sheetFormatPr baseColWidth="10" defaultColWidth="12" defaultRowHeight="12" x14ac:dyDescent="0.2"/>
  <cols>
    <col min="1" max="1" width="12" style="152" customWidth="1"/>
    <col min="2" max="2" width="20" style="152" bestFit="1" customWidth="1"/>
    <col min="3" max="3" width="18.85546875" style="167" bestFit="1" customWidth="1"/>
    <col min="4" max="4" width="14.7109375" style="152" customWidth="1"/>
    <col min="5" max="6" width="14.7109375" style="165" customWidth="1"/>
    <col min="7" max="7" width="35.28515625" style="165" bestFit="1" customWidth="1"/>
    <col min="8" max="8" width="11.7109375" style="152" bestFit="1" customWidth="1"/>
    <col min="9" max="9" width="17.28515625" style="152" bestFit="1" customWidth="1"/>
    <col min="10" max="10" width="4.5703125" style="152" customWidth="1"/>
    <col min="11" max="11" width="25.85546875" style="152" customWidth="1"/>
    <col min="12" max="13" width="4.7109375" style="152" customWidth="1"/>
    <col min="14" max="14" width="15.42578125" style="152" customWidth="1"/>
    <col min="15" max="15" width="2.7109375" style="152" customWidth="1"/>
    <col min="16" max="16" width="19" style="151" customWidth="1"/>
    <col min="17" max="22" width="12" style="151"/>
    <col min="23" max="23" width="18" style="168" bestFit="1" customWidth="1"/>
    <col min="24" max="24" width="12" style="151"/>
    <col min="25" max="25" width="14.7109375" style="151" bestFit="1" customWidth="1"/>
    <col min="26" max="26" width="12" style="151"/>
    <col min="27" max="27" width="25.42578125" style="151" bestFit="1" customWidth="1"/>
    <col min="28" max="28" width="25.42578125" style="151" customWidth="1"/>
    <col min="29" max="88" width="12" style="151"/>
    <col min="89" max="16384" width="12" style="152"/>
  </cols>
  <sheetData>
    <row r="1" spans="1:88" s="128" customFormat="1" ht="20.25" customHeight="1" thickTop="1" thickBot="1" x14ac:dyDescent="0.3">
      <c r="A1" s="171" t="s">
        <v>140</v>
      </c>
      <c r="B1" s="170" t="s">
        <v>125</v>
      </c>
      <c r="C1" s="172" t="s">
        <v>141</v>
      </c>
      <c r="D1" s="169" t="s">
        <v>126</v>
      </c>
      <c r="F1" s="121" t="s">
        <v>116</v>
      </c>
      <c r="G1" s="381" t="s">
        <v>79</v>
      </c>
      <c r="H1" s="382"/>
      <c r="I1" s="383"/>
      <c r="L1" s="129"/>
      <c r="M1" s="129"/>
      <c r="N1" s="129"/>
      <c r="O1" s="129"/>
      <c r="P1" s="129"/>
      <c r="Q1" s="129"/>
      <c r="R1" s="129"/>
      <c r="S1" s="129"/>
      <c r="T1" s="130"/>
      <c r="U1" s="129"/>
      <c r="V1" s="129"/>
      <c r="W1" s="129"/>
      <c r="X1" s="131" t="str">
        <f>A3</f>
        <v>Cuisinier</v>
      </c>
      <c r="Y1" s="132">
        <v>42950.491365740738</v>
      </c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</row>
    <row r="2" spans="1:88" s="128" customFormat="1" ht="28.5" customHeight="1" thickTop="1" thickBot="1" x14ac:dyDescent="0.3">
      <c r="D2" s="133"/>
      <c r="E2" s="133"/>
      <c r="F2" s="133"/>
      <c r="G2" s="134">
        <v>43071</v>
      </c>
      <c r="H2" s="173" t="s">
        <v>117</v>
      </c>
      <c r="I2" s="135">
        <v>43137</v>
      </c>
      <c r="K2" s="121" t="s">
        <v>2</v>
      </c>
      <c r="L2" s="129"/>
      <c r="M2" s="129"/>
      <c r="N2" s="129"/>
      <c r="O2" s="129"/>
      <c r="P2" s="129"/>
      <c r="Q2" s="129"/>
      <c r="R2" s="129"/>
      <c r="S2" s="136"/>
      <c r="T2" s="129"/>
      <c r="U2" s="129"/>
      <c r="V2" s="130"/>
      <c r="W2" s="129"/>
      <c r="X2" s="129"/>
      <c r="Y2" s="129"/>
      <c r="Z2" s="129"/>
      <c r="AA2" s="131" t="str">
        <f>K3</f>
        <v>QP17</v>
      </c>
      <c r="AB2" s="132">
        <v>42950.453564814816</v>
      </c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</row>
    <row r="3" spans="1:88" s="128" customFormat="1" ht="30.75" customHeight="1" thickTop="1" thickBot="1" x14ac:dyDescent="0.3">
      <c r="A3" s="384" t="s">
        <v>78</v>
      </c>
      <c r="B3" s="385"/>
      <c r="C3" s="385"/>
      <c r="D3" s="385"/>
      <c r="E3" s="385"/>
      <c r="F3" s="385"/>
      <c r="G3" s="121" t="s">
        <v>118</v>
      </c>
      <c r="H3" s="137">
        <v>4</v>
      </c>
      <c r="I3" s="121" t="s">
        <v>119</v>
      </c>
      <c r="J3" s="137">
        <v>5</v>
      </c>
      <c r="K3" s="138" t="s">
        <v>36</v>
      </c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30"/>
      <c r="W3" s="129"/>
      <c r="X3" s="129"/>
      <c r="Y3" s="129"/>
      <c r="Z3" s="129"/>
      <c r="AA3" s="129"/>
      <c r="AB3" s="132">
        <v>42950.492268518516</v>
      </c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</row>
    <row r="4" spans="1:88" ht="6" customHeight="1" thickTop="1" thickBot="1" x14ac:dyDescent="0.25"/>
    <row r="5" spans="1:88" s="141" customFormat="1" ht="24.75" thickBot="1" x14ac:dyDescent="0.3">
      <c r="A5" s="121" t="s">
        <v>70</v>
      </c>
      <c r="B5" s="121" t="s">
        <v>120</v>
      </c>
      <c r="C5" s="121" t="s">
        <v>121</v>
      </c>
      <c r="D5" s="121" t="s">
        <v>71</v>
      </c>
      <c r="E5" s="121" t="s">
        <v>102</v>
      </c>
      <c r="F5" s="121" t="s">
        <v>63</v>
      </c>
      <c r="G5" s="121" t="s">
        <v>9</v>
      </c>
      <c r="H5" s="121" t="s">
        <v>86</v>
      </c>
      <c r="I5" s="121" t="s">
        <v>87</v>
      </c>
      <c r="J5" s="121" t="s">
        <v>122</v>
      </c>
      <c r="K5" s="142"/>
      <c r="L5" s="129"/>
      <c r="M5" s="129"/>
      <c r="N5" s="129"/>
      <c r="O5" s="129"/>
      <c r="P5" s="129"/>
      <c r="Q5" s="129"/>
      <c r="R5" s="129"/>
      <c r="S5" s="143"/>
      <c r="T5" s="143"/>
      <c r="U5" s="143"/>
      <c r="V5" s="143"/>
      <c r="W5" s="143"/>
      <c r="X5" s="143"/>
      <c r="Y5" s="143"/>
      <c r="Z5" s="143"/>
      <c r="AA5" s="139"/>
      <c r="AB5" s="140">
        <v>42950.460312499999</v>
      </c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</row>
    <row r="6" spans="1:88" s="176" customFormat="1" ht="18" customHeight="1" thickBot="1" x14ac:dyDescent="0.3">
      <c r="A6" s="127" t="s">
        <v>132</v>
      </c>
      <c r="B6" s="127" t="s">
        <v>31</v>
      </c>
      <c r="C6" s="127" t="s">
        <v>28</v>
      </c>
      <c r="D6" s="122">
        <v>5000</v>
      </c>
      <c r="E6" s="122" t="s">
        <v>133</v>
      </c>
      <c r="F6" s="122" t="s">
        <v>133</v>
      </c>
      <c r="G6" s="122" t="s">
        <v>134</v>
      </c>
      <c r="H6" s="126">
        <v>42948</v>
      </c>
      <c r="I6" s="122">
        <v>123</v>
      </c>
      <c r="J6" s="122" t="s">
        <v>127</v>
      </c>
      <c r="K6" s="121" t="s">
        <v>123</v>
      </c>
      <c r="L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77">
        <v>42950.451724537037</v>
      </c>
      <c r="AB6" s="178">
        <v>42950.49417824074</v>
      </c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</row>
    <row r="7" spans="1:88" s="176" customFormat="1" ht="18" customHeight="1" thickBot="1" x14ac:dyDescent="0.3">
      <c r="A7" s="127" t="s">
        <v>132</v>
      </c>
      <c r="B7" s="127" t="s">
        <v>31</v>
      </c>
      <c r="C7" s="127" t="s">
        <v>30</v>
      </c>
      <c r="D7" s="122">
        <v>1000</v>
      </c>
      <c r="E7" s="122" t="s">
        <v>133</v>
      </c>
      <c r="F7" s="122" t="s">
        <v>133</v>
      </c>
      <c r="G7" s="122"/>
      <c r="H7" s="126">
        <v>42948</v>
      </c>
      <c r="I7" s="122">
        <v>123</v>
      </c>
      <c r="J7" s="122" t="s">
        <v>127</v>
      </c>
      <c r="K7" s="174">
        <f>WEEKNUM(G2)</f>
        <v>48</v>
      </c>
      <c r="L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77">
        <v>42923.455879629626</v>
      </c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</row>
    <row r="8" spans="1:88" s="176" customFormat="1" ht="18" customHeight="1" thickBot="1" x14ac:dyDescent="0.3">
      <c r="A8" s="127" t="s">
        <v>132</v>
      </c>
      <c r="B8" s="127" t="s">
        <v>80</v>
      </c>
      <c r="C8" s="127" t="s">
        <v>30</v>
      </c>
      <c r="D8" s="122">
        <v>8000</v>
      </c>
      <c r="E8" s="122" t="s">
        <v>133</v>
      </c>
      <c r="F8" s="122" t="s">
        <v>133</v>
      </c>
      <c r="G8" s="122"/>
      <c r="H8" s="126">
        <v>42948</v>
      </c>
      <c r="I8" s="122">
        <v>123</v>
      </c>
      <c r="J8" s="122" t="s">
        <v>128</v>
      </c>
      <c r="K8" s="146"/>
      <c r="L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77">
        <v>42905.554930555554</v>
      </c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</row>
    <row r="9" spans="1:88" s="176" customFormat="1" ht="18" customHeight="1" thickBot="1" x14ac:dyDescent="0.3">
      <c r="A9" s="127" t="s">
        <v>132</v>
      </c>
      <c r="B9" s="127" t="s">
        <v>130</v>
      </c>
      <c r="C9" s="127" t="s">
        <v>129</v>
      </c>
      <c r="D9" s="122">
        <v>1112</v>
      </c>
      <c r="E9" s="122" t="s">
        <v>133</v>
      </c>
      <c r="F9" s="122" t="s">
        <v>133</v>
      </c>
      <c r="G9" s="122"/>
      <c r="H9" s="126">
        <v>42948</v>
      </c>
      <c r="I9" s="122">
        <v>123</v>
      </c>
      <c r="J9" s="122" t="s">
        <v>128</v>
      </c>
      <c r="K9" s="121" t="s">
        <v>139</v>
      </c>
      <c r="L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77">
        <v>42887.71020833333</v>
      </c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0"/>
      <c r="AW9" s="130"/>
      <c r="AX9" s="130"/>
      <c r="AY9" s="130"/>
      <c r="AZ9" s="130"/>
      <c r="BA9" s="130"/>
      <c r="BB9" s="130"/>
      <c r="BC9" s="130"/>
      <c r="BD9" s="130"/>
      <c r="BE9" s="130"/>
      <c r="BF9" s="130"/>
      <c r="BG9" s="130"/>
      <c r="BH9" s="130"/>
      <c r="BI9" s="130"/>
      <c r="BJ9" s="130"/>
      <c r="BK9" s="130"/>
      <c r="BL9" s="130"/>
      <c r="BM9" s="130"/>
      <c r="BN9" s="130"/>
      <c r="BO9" s="130"/>
      <c r="BP9" s="130"/>
      <c r="BQ9" s="130"/>
      <c r="BR9" s="130"/>
      <c r="BS9" s="130"/>
      <c r="BT9" s="130"/>
      <c r="BU9" s="130"/>
      <c r="BV9" s="130"/>
      <c r="BW9" s="130"/>
      <c r="BX9" s="130"/>
      <c r="BY9" s="130"/>
      <c r="BZ9" s="130"/>
      <c r="CA9" s="130"/>
      <c r="CB9" s="130"/>
      <c r="CC9" s="130"/>
      <c r="CD9" s="130"/>
      <c r="CE9" s="130"/>
      <c r="CF9" s="130"/>
    </row>
    <row r="10" spans="1:88" s="176" customFormat="1" ht="18" customHeight="1" thickBot="1" x14ac:dyDescent="0.3">
      <c r="A10" s="127" t="s">
        <v>132</v>
      </c>
      <c r="B10" s="127" t="s">
        <v>131</v>
      </c>
      <c r="C10" s="127" t="s">
        <v>30</v>
      </c>
      <c r="D10" s="122">
        <v>8798</v>
      </c>
      <c r="E10" s="122" t="s">
        <v>133</v>
      </c>
      <c r="F10" s="122" t="s">
        <v>133</v>
      </c>
      <c r="G10" s="122"/>
      <c r="H10" s="126">
        <v>42948</v>
      </c>
      <c r="I10" s="122">
        <v>123</v>
      </c>
      <c r="J10" s="122" t="s">
        <v>127</v>
      </c>
      <c r="K10" s="175">
        <f>NETWORKDAYS(G2,I2)</f>
        <v>47</v>
      </c>
      <c r="L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77">
        <v>42887.710243055553</v>
      </c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</row>
    <row r="11" spans="1:88" s="176" customFormat="1" ht="18" customHeight="1" thickBot="1" x14ac:dyDescent="0.3">
      <c r="A11" s="127" t="s">
        <v>132</v>
      </c>
      <c r="B11" s="127" t="s">
        <v>42</v>
      </c>
      <c r="C11" s="127" t="s">
        <v>41</v>
      </c>
      <c r="D11" s="122">
        <v>2500</v>
      </c>
      <c r="E11" s="122" t="s">
        <v>133</v>
      </c>
      <c r="F11" s="122" t="s">
        <v>133</v>
      </c>
      <c r="G11" s="122"/>
      <c r="H11" s="126">
        <v>42948</v>
      </c>
      <c r="I11" s="122">
        <v>123</v>
      </c>
      <c r="J11" s="122" t="s">
        <v>127</v>
      </c>
      <c r="K11" s="146"/>
      <c r="L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77">
        <v>42886.886805555558</v>
      </c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  <c r="CB11" s="130"/>
      <c r="CC11" s="130"/>
      <c r="CD11" s="130"/>
      <c r="CE11" s="130"/>
      <c r="CF11" s="130"/>
    </row>
    <row r="12" spans="1:88" s="176" customFormat="1" ht="18" customHeight="1" thickBot="1" x14ac:dyDescent="0.3">
      <c r="A12" s="127" t="s">
        <v>132</v>
      </c>
      <c r="B12" s="127" t="s">
        <v>51</v>
      </c>
      <c r="C12" s="127" t="s">
        <v>28</v>
      </c>
      <c r="D12" s="122">
        <v>9000</v>
      </c>
      <c r="E12" s="122" t="s">
        <v>133</v>
      </c>
      <c r="F12" s="122" t="s">
        <v>133</v>
      </c>
      <c r="G12" s="122"/>
      <c r="H12" s="126">
        <v>42948</v>
      </c>
      <c r="I12" s="122">
        <v>123</v>
      </c>
      <c r="J12" s="122" t="s">
        <v>127</v>
      </c>
      <c r="K12" s="121" t="s">
        <v>142</v>
      </c>
      <c r="L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77">
        <v>42886.886817129627</v>
      </c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</row>
    <row r="13" spans="1:88" s="176" customFormat="1" ht="18" customHeight="1" thickBot="1" x14ac:dyDescent="0.3">
      <c r="A13" s="127"/>
      <c r="B13" s="127"/>
      <c r="C13" s="127"/>
      <c r="D13" s="122"/>
      <c r="E13" s="122"/>
      <c r="F13" s="122"/>
      <c r="G13" s="122"/>
      <c r="H13" s="126"/>
      <c r="I13" s="122" t="s">
        <v>45</v>
      </c>
      <c r="J13" s="122"/>
      <c r="K13" s="175">
        <f>(NETWORKDAYS(G2,I2))/5</f>
        <v>9.4</v>
      </c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77">
        <v>42886.886817129627</v>
      </c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</row>
    <row r="14" spans="1:88" s="176" customFormat="1" ht="18" customHeight="1" thickBot="1" x14ac:dyDescent="0.3">
      <c r="A14" s="127"/>
      <c r="B14" s="127"/>
      <c r="C14" s="127"/>
      <c r="D14" s="122"/>
      <c r="E14" s="122"/>
      <c r="F14" s="122"/>
      <c r="G14" s="122"/>
      <c r="H14" s="126"/>
      <c r="I14" s="122" t="s">
        <v>45</v>
      </c>
      <c r="J14" s="122"/>
      <c r="K14" s="147"/>
      <c r="L14" s="147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77">
        <v>42886.886817129627</v>
      </c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  <c r="BL14" s="130"/>
      <c r="BM14" s="130"/>
      <c r="BN14" s="130"/>
      <c r="BO14" s="130"/>
      <c r="BP14" s="130"/>
      <c r="BQ14" s="130"/>
      <c r="BR14" s="130"/>
      <c r="BS14" s="130"/>
      <c r="BT14" s="130"/>
      <c r="BU14" s="130"/>
      <c r="BV14" s="130"/>
      <c r="BW14" s="130"/>
      <c r="BX14" s="130"/>
      <c r="BY14" s="130"/>
      <c r="BZ14" s="130"/>
      <c r="CA14" s="130"/>
      <c r="CB14" s="130"/>
      <c r="CC14" s="130"/>
      <c r="CD14" s="130"/>
      <c r="CE14" s="130"/>
      <c r="CF14" s="130"/>
    </row>
    <row r="15" spans="1:88" s="176" customFormat="1" ht="18" customHeight="1" thickBot="1" x14ac:dyDescent="0.3">
      <c r="A15" s="127"/>
      <c r="B15" s="127"/>
      <c r="C15" s="127"/>
      <c r="D15" s="122"/>
      <c r="E15" s="122"/>
      <c r="F15" s="122"/>
      <c r="G15" s="122"/>
      <c r="H15" s="126"/>
      <c r="I15" s="122" t="s">
        <v>45</v>
      </c>
      <c r="J15" s="122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77">
        <v>42886.886828703704</v>
      </c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</row>
    <row r="16" spans="1:88" ht="6" customHeight="1" thickBot="1" x14ac:dyDescent="0.25">
      <c r="A16" s="154"/>
      <c r="B16" s="154"/>
      <c r="C16" s="155"/>
      <c r="D16" s="156"/>
      <c r="E16" s="157"/>
      <c r="F16" s="157"/>
      <c r="G16" s="157"/>
      <c r="H16" s="158"/>
      <c r="I16" s="154"/>
      <c r="J16" s="154"/>
      <c r="K16" s="157"/>
      <c r="L16" s="159"/>
      <c r="M16" s="160"/>
      <c r="N16" s="144"/>
      <c r="O16" s="144"/>
      <c r="P16" s="144"/>
      <c r="Q16" s="148"/>
      <c r="R16" s="148"/>
      <c r="S16" s="148"/>
      <c r="T16" s="148"/>
      <c r="U16" s="148"/>
      <c r="V16" s="148"/>
      <c r="W16" s="149"/>
      <c r="X16" s="148"/>
      <c r="Y16" s="148"/>
      <c r="Z16" s="148"/>
      <c r="AA16" s="148"/>
      <c r="AB16" s="148"/>
      <c r="CJ16" s="152"/>
    </row>
    <row r="17" spans="1:88" s="161" customFormat="1" ht="24" customHeight="1" thickTop="1" thickBot="1" x14ac:dyDescent="0.25">
      <c r="A17" s="154"/>
      <c r="B17" s="181" t="s">
        <v>124</v>
      </c>
      <c r="C17" s="181" t="s">
        <v>69</v>
      </c>
      <c r="D17" s="181" t="s">
        <v>135</v>
      </c>
      <c r="E17" s="181" t="s">
        <v>136</v>
      </c>
      <c r="F17" s="386" t="s">
        <v>138</v>
      </c>
      <c r="G17" s="387"/>
      <c r="H17" s="386" t="s">
        <v>137</v>
      </c>
      <c r="I17" s="387"/>
      <c r="J17" s="153"/>
      <c r="L17" s="160"/>
      <c r="M17" s="149"/>
      <c r="N17" s="148"/>
      <c r="O17" s="153"/>
      <c r="P17" s="153"/>
      <c r="Q17" s="153"/>
      <c r="R17" s="153"/>
      <c r="S17" s="153"/>
      <c r="T17" s="153"/>
      <c r="U17" s="153"/>
      <c r="V17" s="160"/>
      <c r="W17" s="153"/>
      <c r="X17" s="153"/>
      <c r="Y17" s="153"/>
      <c r="Z17" s="153"/>
      <c r="AA17" s="153"/>
      <c r="AB17" s="162">
        <v>42950.45511574074</v>
      </c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3"/>
      <c r="AO17" s="163"/>
      <c r="AP17" s="163"/>
      <c r="AQ17" s="163"/>
      <c r="AR17" s="163"/>
      <c r="AS17" s="163"/>
      <c r="AT17" s="163"/>
      <c r="AU17" s="163"/>
      <c r="AV17" s="163"/>
      <c r="AW17" s="163"/>
      <c r="AX17" s="163"/>
      <c r="AY17" s="163"/>
      <c r="AZ17" s="163"/>
      <c r="BA17" s="163"/>
      <c r="BB17" s="163"/>
      <c r="BC17" s="163"/>
      <c r="BD17" s="163"/>
      <c r="BE17" s="163"/>
      <c r="BF17" s="163"/>
      <c r="BG17" s="163"/>
      <c r="BH17" s="163"/>
      <c r="BI17" s="163"/>
      <c r="BJ17" s="163"/>
      <c r="BK17" s="163"/>
      <c r="BL17" s="163"/>
      <c r="BM17" s="163"/>
      <c r="BN17" s="163"/>
      <c r="BO17" s="163"/>
      <c r="BP17" s="163"/>
      <c r="BQ17" s="163"/>
      <c r="BR17" s="163"/>
      <c r="BS17" s="163"/>
      <c r="BT17" s="163"/>
      <c r="BU17" s="163"/>
      <c r="BV17" s="163"/>
      <c r="BW17" s="163"/>
      <c r="BX17" s="163"/>
      <c r="BY17" s="163"/>
      <c r="BZ17" s="163"/>
      <c r="CA17" s="163"/>
      <c r="CB17" s="163"/>
      <c r="CC17" s="163"/>
      <c r="CD17" s="163"/>
      <c r="CE17" s="163"/>
      <c r="CF17" s="163"/>
      <c r="CG17" s="163"/>
      <c r="CH17" s="163"/>
    </row>
    <row r="18" spans="1:88" ht="29.25" thickTop="1" thickBot="1" x14ac:dyDescent="0.25">
      <c r="A18" s="149"/>
      <c r="B18" s="182">
        <v>10</v>
      </c>
      <c r="C18" s="182">
        <v>7</v>
      </c>
      <c r="D18" s="183">
        <f>COUNTIF(J6:J15,"OUI")</f>
        <v>5</v>
      </c>
      <c r="E18" s="184">
        <f>COUNTIF(J6:J15,"NON")</f>
        <v>2</v>
      </c>
      <c r="F18" s="388">
        <f>G2-60</f>
        <v>43011</v>
      </c>
      <c r="G18" s="389"/>
      <c r="H18" s="388">
        <f>G2-30</f>
        <v>43041</v>
      </c>
      <c r="I18" s="389"/>
      <c r="J18" s="148"/>
      <c r="L18" s="149"/>
      <c r="M18" s="149"/>
      <c r="N18" s="145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50">
        <v>42950.453912037039</v>
      </c>
      <c r="CH18" s="152"/>
      <c r="CI18" s="152"/>
      <c r="CJ18" s="152"/>
    </row>
    <row r="19" spans="1:88" ht="3.75" customHeight="1" thickTop="1" x14ac:dyDescent="0.2">
      <c r="A19" s="151"/>
      <c r="B19" s="179"/>
      <c r="C19" s="180"/>
      <c r="D19" s="164"/>
      <c r="G19" s="152"/>
      <c r="L19" s="151"/>
      <c r="M19" s="151"/>
      <c r="W19" s="151"/>
      <c r="AB19" s="166">
        <v>42888.433437500003</v>
      </c>
      <c r="CH19" s="152"/>
      <c r="CI19" s="152"/>
      <c r="CJ19" s="152"/>
    </row>
    <row r="20" spans="1:88" x14ac:dyDescent="0.2">
      <c r="C20" s="152"/>
      <c r="E20" s="152"/>
      <c r="F20" s="152"/>
      <c r="G20" s="152"/>
      <c r="N20" s="151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Q20" s="152"/>
      <c r="BR20" s="152"/>
      <c r="BS20" s="152"/>
      <c r="BT20" s="152"/>
      <c r="BU20" s="152"/>
      <c r="BV20" s="152"/>
      <c r="BW20" s="152"/>
      <c r="BX20" s="152"/>
      <c r="BY20" s="152"/>
      <c r="BZ20" s="152"/>
      <c r="CA20" s="152"/>
      <c r="CB20" s="152"/>
      <c r="CC20" s="152"/>
      <c r="CD20" s="152"/>
      <c r="CE20" s="152"/>
      <c r="CF20" s="152"/>
      <c r="CG20" s="152"/>
      <c r="CH20" s="152"/>
      <c r="CI20" s="152"/>
      <c r="CJ20" s="152"/>
    </row>
    <row r="21" spans="1:88" x14ac:dyDescent="0.2">
      <c r="C21" s="152"/>
      <c r="E21" s="152"/>
      <c r="F21" s="152"/>
      <c r="G21" s="152"/>
      <c r="N21" s="151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Q21" s="152"/>
      <c r="BR21" s="152"/>
      <c r="BS21" s="152"/>
      <c r="BT21" s="152"/>
      <c r="BU21" s="152"/>
      <c r="BV21" s="152"/>
      <c r="BW21" s="152"/>
      <c r="BX21" s="152"/>
      <c r="BY21" s="152"/>
      <c r="BZ21" s="152"/>
      <c r="CA21" s="152"/>
      <c r="CB21" s="152"/>
      <c r="CC21" s="152"/>
      <c r="CD21" s="152"/>
      <c r="CE21" s="152"/>
      <c r="CF21" s="152"/>
      <c r="CG21" s="152"/>
      <c r="CH21" s="152"/>
      <c r="CI21" s="152"/>
      <c r="CJ21" s="152"/>
    </row>
    <row r="22" spans="1:88" x14ac:dyDescent="0.2">
      <c r="C22" s="152"/>
      <c r="E22" s="152"/>
      <c r="F22" s="152"/>
      <c r="G22" s="152"/>
      <c r="N22" s="151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2"/>
      <c r="CA22" s="152"/>
      <c r="CB22" s="152"/>
      <c r="CC22" s="152"/>
      <c r="CD22" s="152"/>
      <c r="CE22" s="152"/>
      <c r="CF22" s="152"/>
      <c r="CG22" s="152"/>
      <c r="CH22" s="152"/>
      <c r="CI22" s="152"/>
      <c r="CJ22" s="152"/>
    </row>
    <row r="23" spans="1:88" x14ac:dyDescent="0.2">
      <c r="C23" s="152"/>
      <c r="E23" s="152"/>
      <c r="F23" s="152"/>
      <c r="G23" s="152"/>
      <c r="N23" s="151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  <c r="BI23" s="152"/>
      <c r="BJ23" s="152"/>
      <c r="BK23" s="152"/>
      <c r="BL23" s="152"/>
      <c r="BM23" s="152"/>
      <c r="BN23" s="152"/>
      <c r="BO23" s="152"/>
      <c r="BP23" s="152"/>
      <c r="BQ23" s="152"/>
      <c r="BR23" s="152"/>
      <c r="BS23" s="152"/>
      <c r="BT23" s="152"/>
      <c r="BU23" s="152"/>
      <c r="BV23" s="152"/>
      <c r="BW23" s="152"/>
      <c r="BX23" s="152"/>
      <c r="BY23" s="152"/>
      <c r="BZ23" s="152"/>
      <c r="CA23" s="152"/>
      <c r="CB23" s="152"/>
      <c r="CC23" s="152"/>
      <c r="CD23" s="152"/>
      <c r="CE23" s="152"/>
      <c r="CF23" s="152"/>
      <c r="CG23" s="152"/>
      <c r="CH23" s="152"/>
      <c r="CI23" s="152"/>
      <c r="CJ23" s="152"/>
    </row>
    <row r="24" spans="1:88" x14ac:dyDescent="0.2">
      <c r="C24" s="152"/>
      <c r="E24" s="152"/>
      <c r="F24" s="152"/>
      <c r="G24" s="152"/>
      <c r="N24" s="151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  <c r="BI24" s="152"/>
      <c r="BJ24" s="152"/>
      <c r="BK24" s="152"/>
      <c r="BL24" s="152"/>
      <c r="BM24" s="152"/>
      <c r="BN24" s="152"/>
      <c r="BO24" s="152"/>
      <c r="BP24" s="152"/>
      <c r="BQ24" s="152"/>
      <c r="BR24" s="152"/>
      <c r="BS24" s="152"/>
      <c r="BT24" s="152"/>
      <c r="BU24" s="152"/>
      <c r="BV24" s="152"/>
      <c r="BW24" s="152"/>
      <c r="BX24" s="152"/>
      <c r="BY24" s="152"/>
      <c r="BZ24" s="152"/>
      <c r="CA24" s="152"/>
      <c r="CB24" s="152"/>
      <c r="CC24" s="152"/>
      <c r="CD24" s="152"/>
      <c r="CE24" s="152"/>
      <c r="CF24" s="152"/>
      <c r="CG24" s="152"/>
      <c r="CH24" s="152"/>
      <c r="CI24" s="152"/>
      <c r="CJ24" s="152"/>
    </row>
    <row r="25" spans="1:88" x14ac:dyDescent="0.2">
      <c r="N25" s="151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  <c r="BI25" s="152"/>
      <c r="BJ25" s="152"/>
      <c r="BK25" s="152"/>
      <c r="BL25" s="152"/>
      <c r="BM25" s="152"/>
      <c r="BN25" s="152"/>
      <c r="BO25" s="152"/>
      <c r="BP25" s="152"/>
      <c r="BQ25" s="152"/>
      <c r="BR25" s="152"/>
      <c r="BS25" s="152"/>
      <c r="BT25" s="152"/>
      <c r="BU25" s="152"/>
      <c r="BV25" s="152"/>
      <c r="BW25" s="152"/>
      <c r="BX25" s="152"/>
      <c r="BY25" s="152"/>
      <c r="BZ25" s="152"/>
      <c r="CA25" s="152"/>
      <c r="CB25" s="152"/>
      <c r="CC25" s="152"/>
      <c r="CD25" s="152"/>
      <c r="CE25" s="152"/>
      <c r="CF25" s="152"/>
      <c r="CG25" s="152"/>
      <c r="CH25" s="152"/>
      <c r="CI25" s="152"/>
      <c r="CJ25" s="152"/>
    </row>
  </sheetData>
  <mergeCells count="6">
    <mergeCell ref="G1:I1"/>
    <mergeCell ref="A3:F3"/>
    <mergeCell ref="F17:G17"/>
    <mergeCell ref="F18:G18"/>
    <mergeCell ref="H17:I17"/>
    <mergeCell ref="H18:I18"/>
  </mergeCells>
  <conditionalFormatting sqref="E16:F16">
    <cfRule type="expression" dxfId="0" priority="10">
      <formula>$C$18&lt;&gt;#REF!</formula>
    </cfRule>
  </conditionalFormatting>
  <pageMargins left="0.11811023622047245" right="0.11811023622047245" top="0.19685039370078741" bottom="0.15748031496062992" header="0" footer="0"/>
  <pageSetup paperSize="9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13" customWidth="1"/>
    <col min="2" max="2" width="13.42578125" style="37" customWidth="1"/>
    <col min="3" max="16384" width="11.5703125" style="13"/>
  </cols>
  <sheetData>
    <row r="8" spans="1:2" ht="16.5" thickBot="1" x14ac:dyDescent="0.3"/>
    <row r="9" spans="1:2" ht="16.5" thickBot="1" x14ac:dyDescent="0.3">
      <c r="A9" s="27" t="s">
        <v>40</v>
      </c>
      <c r="B9" s="38" t="s">
        <v>60</v>
      </c>
    </row>
    <row r="10" spans="1:2" ht="16.5" thickBot="1" x14ac:dyDescent="0.3">
      <c r="A10" s="28" t="s">
        <v>66</v>
      </c>
      <c r="B10" s="38">
        <v>3</v>
      </c>
    </row>
    <row r="11" spans="1:2" ht="16.5" thickBot="1" x14ac:dyDescent="0.3">
      <c r="A11" s="29" t="s">
        <v>44</v>
      </c>
      <c r="B11" s="38">
        <v>3</v>
      </c>
    </row>
    <row r="12" spans="1:2" ht="16.5" thickBot="1" x14ac:dyDescent="0.3">
      <c r="A12" s="29" t="s">
        <v>107</v>
      </c>
      <c r="B12" s="38"/>
    </row>
    <row r="13" spans="1:2" ht="16.5" thickBot="1" x14ac:dyDescent="0.3">
      <c r="A13" s="30" t="s">
        <v>45</v>
      </c>
      <c r="B13" s="38">
        <v>15</v>
      </c>
    </row>
    <row r="14" spans="1:2" ht="16.5" thickBot="1" x14ac:dyDescent="0.3">
      <c r="A14" s="31" t="s">
        <v>46</v>
      </c>
      <c r="B14" s="38"/>
    </row>
    <row r="15" spans="1:2" ht="16.5" thickBot="1" x14ac:dyDescent="0.3">
      <c r="A15" s="31" t="s">
        <v>47</v>
      </c>
      <c r="B15" s="38"/>
    </row>
    <row r="16" spans="1:2" ht="16.5" thickBot="1" x14ac:dyDescent="0.3">
      <c r="A16" s="32" t="s">
        <v>55</v>
      </c>
      <c r="B16" s="38"/>
    </row>
    <row r="17" spans="1:2" ht="16.5" thickBot="1" x14ac:dyDescent="0.3">
      <c r="A17" s="32" t="s">
        <v>57</v>
      </c>
      <c r="B17" s="38"/>
    </row>
    <row r="18" spans="1:2" ht="16.5" thickBot="1" x14ac:dyDescent="0.3">
      <c r="A18" s="32" t="s">
        <v>48</v>
      </c>
      <c r="B18" s="38"/>
    </row>
    <row r="19" spans="1:2" ht="16.5" thickBot="1" x14ac:dyDescent="0.3">
      <c r="A19" s="32" t="s">
        <v>49</v>
      </c>
      <c r="B19" s="38"/>
    </row>
    <row r="20" spans="1:2" ht="16.5" thickBot="1" x14ac:dyDescent="0.3">
      <c r="A20" s="33" t="s">
        <v>50</v>
      </c>
      <c r="B20" s="38">
        <v>1</v>
      </c>
    </row>
    <row r="21" spans="1:2" ht="16.5" thickBot="1" x14ac:dyDescent="0.3">
      <c r="A21" s="39" t="s">
        <v>61</v>
      </c>
      <c r="B21" s="40">
        <v>9</v>
      </c>
    </row>
    <row r="22" spans="1:2" ht="16.5" thickBot="1" x14ac:dyDescent="0.3"/>
    <row r="23" spans="1:2" ht="16.5" thickBot="1" x14ac:dyDescent="0.3">
      <c r="A23" s="33" t="s">
        <v>50</v>
      </c>
      <c r="B23" s="38">
        <v>2</v>
      </c>
    </row>
    <row r="24" spans="1:2" thickBot="1" x14ac:dyDescent="0.3">
      <c r="B24" s="13"/>
    </row>
    <row r="25" spans="1:2" ht="16.5" thickBot="1" x14ac:dyDescent="0.3">
      <c r="A25" s="26" t="s">
        <v>62</v>
      </c>
      <c r="B25" s="38">
        <f>SUM(B10:B21)-B20+B23</f>
        <v>32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703125" defaultRowHeight="15" x14ac:dyDescent="0.25"/>
  <cols>
    <col min="1" max="1" width="21" style="13" customWidth="1"/>
    <col min="2" max="2" width="23.7109375" style="13" customWidth="1"/>
    <col min="3" max="16384" width="11.5703125" style="13"/>
  </cols>
  <sheetData>
    <row r="3" spans="1:2" x14ac:dyDescent="0.25">
      <c r="A3" s="72" t="s">
        <v>103</v>
      </c>
      <c r="B3" t="s">
        <v>104</v>
      </c>
    </row>
    <row r="4" spans="1:2" x14ac:dyDescent="0.25">
      <c r="A4" s="70">
        <v>1000</v>
      </c>
      <c r="B4" s="71">
        <v>3</v>
      </c>
    </row>
    <row r="5" spans="1:2" x14ac:dyDescent="0.25">
      <c r="A5" s="70">
        <v>1010</v>
      </c>
      <c r="B5" s="71">
        <v>1</v>
      </c>
    </row>
    <row r="6" spans="1:2" x14ac:dyDescent="0.25">
      <c r="A6" s="70">
        <v>2000</v>
      </c>
      <c r="B6" s="71">
        <v>1</v>
      </c>
    </row>
    <row r="7" spans="1:2" x14ac:dyDescent="0.25">
      <c r="A7" s="70">
        <v>2450</v>
      </c>
      <c r="B7" s="71">
        <v>1</v>
      </c>
    </row>
    <row r="8" spans="1:2" x14ac:dyDescent="0.25">
      <c r="A8" s="70">
        <v>2500</v>
      </c>
      <c r="B8" s="71">
        <v>3</v>
      </c>
    </row>
    <row r="9" spans="1:2" x14ac:dyDescent="0.25">
      <c r="A9" s="70">
        <v>5000</v>
      </c>
      <c r="B9" s="71">
        <v>1</v>
      </c>
    </row>
    <row r="10" spans="1:2" x14ac:dyDescent="0.25">
      <c r="A10" s="70">
        <v>7400</v>
      </c>
      <c r="B10" s="71">
        <v>1</v>
      </c>
    </row>
    <row r="11" spans="1:2" x14ac:dyDescent="0.25">
      <c r="A11" s="70">
        <v>8000</v>
      </c>
      <c r="B11" s="71">
        <v>1</v>
      </c>
    </row>
    <row r="12" spans="1:2" x14ac:dyDescent="0.25">
      <c r="A12" s="70">
        <v>9000</v>
      </c>
      <c r="B12" s="71">
        <v>2</v>
      </c>
    </row>
    <row r="13" spans="1:2" x14ac:dyDescent="0.25">
      <c r="A13" s="70" t="s">
        <v>105</v>
      </c>
      <c r="B13" s="71"/>
    </row>
    <row r="14" spans="1:2" x14ac:dyDescent="0.25">
      <c r="A14" s="70">
        <v>1112</v>
      </c>
      <c r="B14" s="71">
        <v>1</v>
      </c>
    </row>
    <row r="15" spans="1:2" x14ac:dyDescent="0.25">
      <c r="A15" s="70">
        <v>8798</v>
      </c>
      <c r="B15" s="71">
        <v>1</v>
      </c>
    </row>
    <row r="16" spans="1:2" x14ac:dyDescent="0.25">
      <c r="A16" s="70" t="s">
        <v>106</v>
      </c>
      <c r="B16" s="71">
        <v>16</v>
      </c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11" sqref="C11:D11"/>
    </sheetView>
  </sheetViews>
  <sheetFormatPr baseColWidth="10" defaultColWidth="11.5703125" defaultRowHeight="15" x14ac:dyDescent="0.25"/>
  <cols>
    <col min="1" max="1" width="22" style="13" customWidth="1"/>
    <col min="2" max="2" width="21.85546875" style="13" bestFit="1" customWidth="1"/>
    <col min="3" max="3" width="32.7109375" style="13" customWidth="1"/>
    <col min="4" max="4" width="23.7109375" style="13" customWidth="1"/>
    <col min="5" max="16384" width="11.5703125" style="13"/>
  </cols>
  <sheetData>
    <row r="2" spans="3:4" ht="15.75" thickBot="1" x14ac:dyDescent="0.3">
      <c r="C2" s="1"/>
      <c r="D2" s="1"/>
    </row>
    <row r="3" spans="3:4" ht="19.5" thickTop="1" thickBot="1" x14ac:dyDescent="0.3">
      <c r="C3" s="395" t="s">
        <v>39</v>
      </c>
      <c r="D3" s="396"/>
    </row>
    <row r="4" spans="3:4" ht="14.45" customHeight="1" thickTop="1" thickBot="1" x14ac:dyDescent="0.3">
      <c r="C4" s="397" t="s">
        <v>43</v>
      </c>
      <c r="D4" s="398"/>
    </row>
    <row r="5" spans="3:4" ht="16.5" thickTop="1" thickBot="1" x14ac:dyDescent="0.3">
      <c r="C5" s="390" t="s">
        <v>64</v>
      </c>
      <c r="D5" s="391"/>
    </row>
    <row r="6" spans="3:4" ht="16.5" thickTop="1" thickBot="1" x14ac:dyDescent="0.3">
      <c r="C6" s="34" t="s">
        <v>101</v>
      </c>
      <c r="D6" s="34"/>
    </row>
    <row r="7" spans="3:4" ht="40.15" customHeight="1" thickTop="1" thickBot="1" x14ac:dyDescent="0.3">
      <c r="C7" s="35" t="s">
        <v>100</v>
      </c>
      <c r="D7" s="36"/>
    </row>
    <row r="8" spans="3:4" ht="16.5" thickTop="1" thickBot="1" x14ac:dyDescent="0.3">
      <c r="C8" s="399" t="s">
        <v>45</v>
      </c>
      <c r="D8" s="393"/>
    </row>
    <row r="9" spans="3:4" ht="16.5" thickTop="1" thickBot="1" x14ac:dyDescent="0.3">
      <c r="C9" s="394" t="s">
        <v>46</v>
      </c>
      <c r="D9" s="393"/>
    </row>
    <row r="10" spans="3:4" ht="15.6" customHeight="1" thickTop="1" thickBot="1" x14ac:dyDescent="0.3">
      <c r="C10" s="400" t="s">
        <v>55</v>
      </c>
      <c r="D10" s="393"/>
    </row>
    <row r="11" spans="3:4" ht="16.5" thickTop="1" thickBot="1" x14ac:dyDescent="0.3">
      <c r="C11" s="400" t="s">
        <v>48</v>
      </c>
      <c r="D11" s="393"/>
    </row>
    <row r="12" spans="3:4" ht="16.5" thickTop="1" thickBot="1" x14ac:dyDescent="0.3">
      <c r="C12" s="400" t="s">
        <v>49</v>
      </c>
      <c r="D12" s="393"/>
    </row>
    <row r="13" spans="3:4" ht="16.5" thickTop="1" thickBot="1" x14ac:dyDescent="0.3">
      <c r="C13" s="392" t="s">
        <v>50</v>
      </c>
      <c r="D13" s="393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AF à compléter par DATES</vt:lpstr>
      <vt:lpstr>Impression</vt:lpstr>
      <vt:lpstr>Statistique</vt:lpstr>
      <vt:lpstr>TCD</vt:lpstr>
      <vt:lpstr>LEGENDE</vt:lpstr>
      <vt:lpstr>Impression!Zone_d_impression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PELLAT Philippe MAJ</cp:lastModifiedBy>
  <cp:lastPrinted>2017-08-03T10:58:47Z</cp:lastPrinted>
  <dcterms:created xsi:type="dcterms:W3CDTF">2017-02-02T11:59:23Z</dcterms:created>
  <dcterms:modified xsi:type="dcterms:W3CDTF">2017-08-31T11:26:02Z</dcterms:modified>
</cp:coreProperties>
</file>