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nny ODD\Dropbox\laeti\2018\"/>
    </mc:Choice>
  </mc:AlternateContent>
  <bookViews>
    <workbookView xWindow="0" yWindow="0" windowWidth="15345" windowHeight="5745" xr2:uid="{00000000-000D-0000-FFFF-FFFF00000000}"/>
  </bookViews>
  <sheets>
    <sheet name="Heures" sheetId="43" r:id="rId1"/>
    <sheet name="récap" sheetId="47" r:id="rId2"/>
    <sheet name="JF" sheetId="44" state="hidden" r:id="rId3"/>
  </sheets>
  <definedNames>
    <definedName name="_xlnm._FilterDatabase" localSheetId="0" hidden="1">Heures!$A$1:$B$17</definedName>
    <definedName name="JF">JF!$B$2:$K$13</definedName>
  </definedNames>
  <calcPr calcId="171027"/>
</workbook>
</file>

<file path=xl/calcChain.xml><?xml version="1.0" encoding="utf-8"?>
<calcChain xmlns="http://schemas.openxmlformats.org/spreadsheetml/2006/main">
  <c r="AD207" i="43" l="1"/>
  <c r="AC207" i="43"/>
  <c r="AB207" i="43"/>
  <c r="AA207" i="43"/>
  <c r="Z207" i="43"/>
  <c r="Y207" i="43"/>
  <c r="X207" i="43"/>
  <c r="W207" i="43"/>
  <c r="V207" i="43"/>
  <c r="U207" i="43"/>
  <c r="T207" i="43"/>
  <c r="S207" i="43"/>
  <c r="AD199" i="43"/>
  <c r="AC199" i="43"/>
  <c r="AB199" i="43"/>
  <c r="AA199" i="43"/>
  <c r="Z199" i="43"/>
  <c r="Y199" i="43"/>
  <c r="X199" i="43"/>
  <c r="W199" i="43"/>
  <c r="V199" i="43"/>
  <c r="U199" i="43"/>
  <c r="T199" i="43"/>
  <c r="S199" i="43"/>
  <c r="AD191" i="43"/>
  <c r="AC191" i="43"/>
  <c r="AB191" i="43"/>
  <c r="AA191" i="43"/>
  <c r="Z191" i="43"/>
  <c r="Y191" i="43"/>
  <c r="X191" i="43"/>
  <c r="W191" i="43"/>
  <c r="V191" i="43"/>
  <c r="U191" i="43"/>
  <c r="T191" i="43"/>
  <c r="S191" i="43"/>
  <c r="AD183" i="43"/>
  <c r="AC183" i="43"/>
  <c r="AB183" i="43"/>
  <c r="AA183" i="43"/>
  <c r="Z183" i="43"/>
  <c r="Y183" i="43"/>
  <c r="X183" i="43"/>
  <c r="W183" i="43"/>
  <c r="V183" i="43"/>
  <c r="U183" i="43"/>
  <c r="T183" i="43"/>
  <c r="S183" i="43"/>
  <c r="AD175" i="43"/>
  <c r="AC175" i="43"/>
  <c r="AB175" i="43"/>
  <c r="AA175" i="43"/>
  <c r="Z175" i="43"/>
  <c r="Y175" i="43"/>
  <c r="X175" i="43"/>
  <c r="W175" i="43"/>
  <c r="V175" i="43"/>
  <c r="U175" i="43"/>
  <c r="T175" i="43"/>
  <c r="S175" i="43"/>
  <c r="AD167" i="43"/>
  <c r="AC167" i="43"/>
  <c r="AB167" i="43"/>
  <c r="AA167" i="43"/>
  <c r="Z167" i="43"/>
  <c r="Y167" i="43"/>
  <c r="X167" i="43"/>
  <c r="W167" i="43"/>
  <c r="V167" i="43"/>
  <c r="U167" i="43"/>
  <c r="T167" i="43"/>
  <c r="S167" i="43"/>
  <c r="AD159" i="43"/>
  <c r="AC159" i="43"/>
  <c r="AB159" i="43"/>
  <c r="AA159" i="43"/>
  <c r="Z159" i="43"/>
  <c r="Y159" i="43"/>
  <c r="X159" i="43"/>
  <c r="W159" i="43"/>
  <c r="V159" i="43"/>
  <c r="U159" i="43"/>
  <c r="T159" i="43"/>
  <c r="S159" i="43"/>
  <c r="AD151" i="43"/>
  <c r="AC151" i="43"/>
  <c r="AB151" i="43"/>
  <c r="AA151" i="43"/>
  <c r="Z151" i="43"/>
  <c r="Y151" i="43"/>
  <c r="X151" i="43"/>
  <c r="W151" i="43"/>
  <c r="V151" i="43"/>
  <c r="U151" i="43"/>
  <c r="T151" i="43"/>
  <c r="S151" i="43"/>
  <c r="AD143" i="43"/>
  <c r="AC143" i="43"/>
  <c r="AB143" i="43"/>
  <c r="AA143" i="43"/>
  <c r="Z143" i="43"/>
  <c r="Y143" i="43"/>
  <c r="X143" i="43"/>
  <c r="W143" i="43"/>
  <c r="V143" i="43"/>
  <c r="U143" i="43"/>
  <c r="T143" i="43"/>
  <c r="T144" i="43" s="1"/>
  <c r="S143" i="43"/>
  <c r="AD135" i="43"/>
  <c r="AC135" i="43"/>
  <c r="AB135" i="43"/>
  <c r="AB136" i="43" s="1"/>
  <c r="AA135" i="43"/>
  <c r="Z135" i="43"/>
  <c r="Y135" i="43"/>
  <c r="X135" i="43"/>
  <c r="X136" i="43" s="1"/>
  <c r="W135" i="43"/>
  <c r="V135" i="43"/>
  <c r="U135" i="43"/>
  <c r="T135" i="43"/>
  <c r="T136" i="43" s="1"/>
  <c r="T137" i="43" s="1"/>
  <c r="S135" i="43"/>
  <c r="AD127" i="43"/>
  <c r="AC127" i="43"/>
  <c r="AB127" i="43"/>
  <c r="AB128" i="43" s="1"/>
  <c r="AA127" i="43"/>
  <c r="Z127" i="43"/>
  <c r="Y127" i="43"/>
  <c r="X127" i="43"/>
  <c r="W127" i="43"/>
  <c r="V127" i="43"/>
  <c r="U127" i="43"/>
  <c r="T127" i="43"/>
  <c r="T128" i="43" s="1"/>
  <c r="S127" i="43"/>
  <c r="AD119" i="43"/>
  <c r="AC119" i="43"/>
  <c r="AB119" i="43"/>
  <c r="AB120" i="43" s="1"/>
  <c r="AA119" i="43"/>
  <c r="Z119" i="43"/>
  <c r="Y119" i="43"/>
  <c r="X119" i="43"/>
  <c r="X120" i="43" s="1"/>
  <c r="W119" i="43"/>
  <c r="V119" i="43"/>
  <c r="U119" i="43"/>
  <c r="T119" i="43"/>
  <c r="T120" i="43" s="1"/>
  <c r="S119" i="43"/>
  <c r="AC112" i="43"/>
  <c r="AC113" i="43" s="1"/>
  <c r="Y112" i="43"/>
  <c r="Y113" i="43" s="1"/>
  <c r="U112" i="43"/>
  <c r="U113" i="43" s="1"/>
  <c r="AD111" i="43"/>
  <c r="AC111" i="43"/>
  <c r="AB111" i="43"/>
  <c r="AA111" i="43"/>
  <c r="Z111" i="43"/>
  <c r="Y111" i="43"/>
  <c r="X111" i="43"/>
  <c r="X112" i="43" s="1"/>
  <c r="W111" i="43"/>
  <c r="V111" i="43"/>
  <c r="U111" i="43"/>
  <c r="T111" i="43"/>
  <c r="S111" i="43"/>
  <c r="AC104" i="43"/>
  <c r="AC105" i="43" s="1"/>
  <c r="Y104" i="43"/>
  <c r="Y105" i="43" s="1"/>
  <c r="U104" i="43"/>
  <c r="U105" i="43" s="1"/>
  <c r="AD103" i="43"/>
  <c r="AC103" i="43"/>
  <c r="AB103" i="43"/>
  <c r="AA103" i="43"/>
  <c r="Z103" i="43"/>
  <c r="Y103" i="43"/>
  <c r="X103" i="43"/>
  <c r="X104" i="43" s="1"/>
  <c r="W103" i="43"/>
  <c r="V103" i="43"/>
  <c r="U103" i="43"/>
  <c r="T103" i="43"/>
  <c r="S103" i="43"/>
  <c r="AD95" i="43"/>
  <c r="AC95" i="43"/>
  <c r="AC96" i="43" s="1"/>
  <c r="AC97" i="43" s="1"/>
  <c r="AB95" i="43"/>
  <c r="AA95" i="43"/>
  <c r="Z95" i="43"/>
  <c r="Y95" i="43"/>
  <c r="X95" i="43"/>
  <c r="W95" i="43"/>
  <c r="V95" i="43"/>
  <c r="U95" i="43"/>
  <c r="T95" i="43"/>
  <c r="S95" i="43"/>
  <c r="AD87" i="43"/>
  <c r="AC87" i="43"/>
  <c r="AB87" i="43"/>
  <c r="AA87" i="43"/>
  <c r="Z87" i="43"/>
  <c r="Y87" i="43"/>
  <c r="X87" i="43"/>
  <c r="W87" i="43"/>
  <c r="V87" i="43"/>
  <c r="U87" i="43"/>
  <c r="T87" i="43"/>
  <c r="S87" i="43"/>
  <c r="AD79" i="43"/>
  <c r="AC79" i="43"/>
  <c r="AB79" i="43"/>
  <c r="AA79" i="43"/>
  <c r="Z79" i="43"/>
  <c r="Y79" i="43"/>
  <c r="X79" i="43"/>
  <c r="W79" i="43"/>
  <c r="V79" i="43"/>
  <c r="U79" i="43"/>
  <c r="T79" i="43"/>
  <c r="S79" i="43"/>
  <c r="AD71" i="43"/>
  <c r="AC71" i="43"/>
  <c r="AB71" i="43"/>
  <c r="AA71" i="43"/>
  <c r="Z71" i="43"/>
  <c r="Y71" i="43"/>
  <c r="X71" i="43"/>
  <c r="W71" i="43"/>
  <c r="V71" i="43"/>
  <c r="V72" i="43" s="1"/>
  <c r="U71" i="43"/>
  <c r="T71" i="43"/>
  <c r="T72" i="43" s="1"/>
  <c r="S71" i="43"/>
  <c r="X64" i="43"/>
  <c r="AD63" i="43"/>
  <c r="AC63" i="43"/>
  <c r="AB63" i="43"/>
  <c r="AB64" i="43" s="1"/>
  <c r="AB65" i="43" s="1"/>
  <c r="AA63" i="43"/>
  <c r="Z63" i="43"/>
  <c r="Z64" i="43" s="1"/>
  <c r="Y63" i="43"/>
  <c r="X63" i="43"/>
  <c r="X65" i="43" s="1"/>
  <c r="W63" i="43"/>
  <c r="V63" i="43"/>
  <c r="U63" i="43"/>
  <c r="T63" i="43"/>
  <c r="T64" i="43" s="1"/>
  <c r="T65" i="43" s="1"/>
  <c r="S63" i="43"/>
  <c r="AD55" i="43"/>
  <c r="AC55" i="43"/>
  <c r="AB55" i="43"/>
  <c r="AB56" i="43" s="1"/>
  <c r="AB57" i="43" s="1"/>
  <c r="AA55" i="43"/>
  <c r="Z55" i="43"/>
  <c r="Z56" i="43" s="1"/>
  <c r="Y55" i="43"/>
  <c r="X55" i="43"/>
  <c r="X56" i="43" s="1"/>
  <c r="W55" i="43"/>
  <c r="V55" i="43"/>
  <c r="U55" i="43"/>
  <c r="T55" i="43"/>
  <c r="S55" i="43"/>
  <c r="AD47" i="43"/>
  <c r="AC47" i="43"/>
  <c r="AB47" i="43"/>
  <c r="AA47" i="43"/>
  <c r="Z47" i="43"/>
  <c r="Y47" i="43"/>
  <c r="X47" i="43"/>
  <c r="W47" i="43"/>
  <c r="V47" i="43"/>
  <c r="U47" i="43"/>
  <c r="T47" i="43"/>
  <c r="S47" i="43"/>
  <c r="AD39" i="43"/>
  <c r="AC39" i="43"/>
  <c r="AB39" i="43"/>
  <c r="AA39" i="43"/>
  <c r="Z39" i="43"/>
  <c r="Y39" i="43"/>
  <c r="X39" i="43"/>
  <c r="W39" i="43"/>
  <c r="V39" i="43"/>
  <c r="U39" i="43"/>
  <c r="T39" i="43"/>
  <c r="S39" i="43"/>
  <c r="AD31" i="43"/>
  <c r="AC31" i="43"/>
  <c r="AB31" i="43"/>
  <c r="AA31" i="43"/>
  <c r="Z31" i="43"/>
  <c r="Y31" i="43"/>
  <c r="X31" i="43"/>
  <c r="W31" i="43"/>
  <c r="V31" i="43"/>
  <c r="V32" i="43" s="1"/>
  <c r="U31" i="43"/>
  <c r="T31" i="43"/>
  <c r="S31" i="43"/>
  <c r="AD23" i="43"/>
  <c r="AC23" i="43"/>
  <c r="AB23" i="43"/>
  <c r="AA23" i="43"/>
  <c r="Z23" i="43"/>
  <c r="Y23" i="43"/>
  <c r="X23" i="43"/>
  <c r="W23" i="43"/>
  <c r="V23" i="43"/>
  <c r="U23" i="43"/>
  <c r="T23" i="43"/>
  <c r="S23" i="43"/>
  <c r="AD15" i="43"/>
  <c r="AC15" i="43"/>
  <c r="AC16" i="43" s="1"/>
  <c r="AB15" i="43"/>
  <c r="AA15" i="43"/>
  <c r="Z15" i="43"/>
  <c r="Y15" i="43"/>
  <c r="X15" i="43"/>
  <c r="W15" i="43"/>
  <c r="V15" i="43"/>
  <c r="V16" i="43" s="1"/>
  <c r="U15" i="43"/>
  <c r="T15" i="43"/>
  <c r="S15" i="43"/>
  <c r="AD7" i="43"/>
  <c r="AD8" i="43" s="1"/>
  <c r="AC7" i="43"/>
  <c r="AB7" i="43"/>
  <c r="AA7" i="43"/>
  <c r="Z7" i="43"/>
  <c r="Y7" i="43"/>
  <c r="Y8" i="43" s="1"/>
  <c r="X7" i="43"/>
  <c r="W7" i="43"/>
  <c r="V7" i="43"/>
  <c r="V8" i="43" s="1"/>
  <c r="U7" i="43"/>
  <c r="T7" i="43"/>
  <c r="S7" i="43"/>
  <c r="Y17" i="43" l="1"/>
  <c r="Z17" i="43"/>
  <c r="Z41" i="43"/>
  <c r="T25" i="43"/>
  <c r="AB41" i="43"/>
  <c r="U9" i="43"/>
  <c r="S17" i="43"/>
  <c r="W25" i="43"/>
  <c r="AA33" i="43"/>
  <c r="S49" i="43"/>
  <c r="AC8" i="43"/>
  <c r="AC9" i="43" s="1"/>
  <c r="Y16" i="43"/>
  <c r="AC17" i="43"/>
  <c r="Z8" i="43"/>
  <c r="Z9" i="43" s="1"/>
  <c r="V9" i="43"/>
  <c r="AD9" i="43"/>
  <c r="Z16" i="43"/>
  <c r="V17" i="43"/>
  <c r="AD24" i="43"/>
  <c r="AD25" i="43" s="1"/>
  <c r="AD32" i="43"/>
  <c r="AD33" i="43" s="1"/>
  <c r="Z40" i="43"/>
  <c r="S8" i="43"/>
  <c r="S9" i="43" s="1"/>
  <c r="W8" i="43"/>
  <c r="W9" i="43" s="1"/>
  <c r="AA8" i="43"/>
  <c r="AA9" i="43" s="1"/>
  <c r="S16" i="43"/>
  <c r="W16" i="43"/>
  <c r="W17" i="43" s="1"/>
  <c r="AA16" i="43"/>
  <c r="AA17" i="43" s="1"/>
  <c r="S24" i="43"/>
  <c r="S25" i="43" s="1"/>
  <c r="W24" i="43"/>
  <c r="AA24" i="43"/>
  <c r="AA25" i="43" s="1"/>
  <c r="S32" i="43"/>
  <c r="S33" i="43" s="1"/>
  <c r="W32" i="43"/>
  <c r="W33" i="43" s="1"/>
  <c r="AA32" i="43"/>
  <c r="S40" i="43"/>
  <c r="S41" i="43" s="1"/>
  <c r="W40" i="43"/>
  <c r="W41" i="43" s="1"/>
  <c r="AA40" i="43"/>
  <c r="AA41" i="43" s="1"/>
  <c r="S48" i="43"/>
  <c r="W48" i="43"/>
  <c r="W49" i="43" s="1"/>
  <c r="AA48" i="43"/>
  <c r="AA49" i="43" s="1"/>
  <c r="S56" i="43"/>
  <c r="S57" i="43" s="1"/>
  <c r="W56" i="43"/>
  <c r="W57" i="43" s="1"/>
  <c r="AA56" i="43"/>
  <c r="AA57" i="43" s="1"/>
  <c r="X57" i="43"/>
  <c r="U8" i="43"/>
  <c r="U16" i="43"/>
  <c r="U17" i="43" s="1"/>
  <c r="AD16" i="43"/>
  <c r="AD17" i="43" s="1"/>
  <c r="V24" i="43"/>
  <c r="V25" i="43" s="1"/>
  <c r="Z32" i="43"/>
  <c r="Z33" i="43" s="1"/>
  <c r="V33" i="43"/>
  <c r="V40" i="43"/>
  <c r="V41" i="43" s="1"/>
  <c r="T8" i="43"/>
  <c r="T9" i="43" s="1"/>
  <c r="X8" i="43"/>
  <c r="X9" i="43" s="1"/>
  <c r="AB8" i="43"/>
  <c r="AB9" i="43" s="1"/>
  <c r="T16" i="43"/>
  <c r="T17" i="43" s="1"/>
  <c r="X16" i="43"/>
  <c r="X17" i="43" s="1"/>
  <c r="AB16" i="43"/>
  <c r="AB17" i="43" s="1"/>
  <c r="T24" i="43"/>
  <c r="X24" i="43"/>
  <c r="X25" i="43" s="1"/>
  <c r="AB24" i="43"/>
  <c r="AB25" i="43" s="1"/>
  <c r="T32" i="43"/>
  <c r="T33" i="43" s="1"/>
  <c r="X32" i="43"/>
  <c r="X33" i="43" s="1"/>
  <c r="AB32" i="43"/>
  <c r="AB33" i="43" s="1"/>
  <c r="T40" i="43"/>
  <c r="T41" i="43" s="1"/>
  <c r="X40" i="43"/>
  <c r="X41" i="43" s="1"/>
  <c r="AB40" i="43"/>
  <c r="T48" i="43"/>
  <c r="T49" i="43" s="1"/>
  <c r="X48" i="43"/>
  <c r="X49" i="43" s="1"/>
  <c r="AB48" i="43"/>
  <c r="AB49" i="43" s="1"/>
  <c r="T56" i="43"/>
  <c r="T57" i="43" s="1"/>
  <c r="Z57" i="43"/>
  <c r="V64" i="43"/>
  <c r="V65" i="43" s="1"/>
  <c r="AD64" i="43"/>
  <c r="AD65" i="43" s="1"/>
  <c r="Z65" i="43"/>
  <c r="T73" i="43"/>
  <c r="X73" i="43"/>
  <c r="X72" i="43"/>
  <c r="AB72" i="43"/>
  <c r="AB73" i="43" s="1"/>
  <c r="X129" i="43"/>
  <c r="Y9" i="43"/>
  <c r="U24" i="43"/>
  <c r="U25" i="43" s="1"/>
  <c r="Y24" i="43"/>
  <c r="Y25" i="43" s="1"/>
  <c r="AC24" i="43"/>
  <c r="AC25" i="43" s="1"/>
  <c r="U32" i="43"/>
  <c r="U33" i="43" s="1"/>
  <c r="Y32" i="43"/>
  <c r="Y33" i="43" s="1"/>
  <c r="AC32" i="43"/>
  <c r="AC33" i="43" s="1"/>
  <c r="U40" i="43"/>
  <c r="U41" i="43" s="1"/>
  <c r="Y40" i="43"/>
  <c r="Y41" i="43" s="1"/>
  <c r="AC40" i="43"/>
  <c r="AC41" i="43" s="1"/>
  <c r="U48" i="43"/>
  <c r="U49" i="43" s="1"/>
  <c r="Y48" i="43"/>
  <c r="Y49" i="43" s="1"/>
  <c r="AC48" i="43"/>
  <c r="AC49" i="43" s="1"/>
  <c r="Y57" i="43"/>
  <c r="U56" i="43"/>
  <c r="U57" i="43" s="1"/>
  <c r="Y56" i="43"/>
  <c r="AC56" i="43"/>
  <c r="AC57" i="43" s="1"/>
  <c r="U65" i="43"/>
  <c r="Y73" i="43"/>
  <c r="AB113" i="43"/>
  <c r="Z24" i="43"/>
  <c r="Z25" i="43" s="1"/>
  <c r="AD40" i="43"/>
  <c r="AD41" i="43" s="1"/>
  <c r="V48" i="43"/>
  <c r="V49" i="43" s="1"/>
  <c r="Z48" i="43"/>
  <c r="Z49" i="43" s="1"/>
  <c r="AD48" i="43"/>
  <c r="AD49" i="43" s="1"/>
  <c r="V56" i="43"/>
  <c r="V57" i="43" s="1"/>
  <c r="AD56" i="43"/>
  <c r="AD57" i="43" s="1"/>
  <c r="V73" i="43"/>
  <c r="Z73" i="43"/>
  <c r="Z72" i="43"/>
  <c r="AD72" i="43"/>
  <c r="AD73" i="43" s="1"/>
  <c r="T89" i="43"/>
  <c r="X97" i="43"/>
  <c r="T80" i="43"/>
  <c r="T81" i="43" s="1"/>
  <c r="X80" i="43"/>
  <c r="X81" i="43" s="1"/>
  <c r="AB80" i="43"/>
  <c r="AB81" i="43" s="1"/>
  <c r="T88" i="43"/>
  <c r="X88" i="43"/>
  <c r="X89" i="43" s="1"/>
  <c r="AB88" i="43"/>
  <c r="AB89" i="43" s="1"/>
  <c r="T96" i="43"/>
  <c r="T97" i="43" s="1"/>
  <c r="X96" i="43"/>
  <c r="AB96" i="43"/>
  <c r="AB97" i="43" s="1"/>
  <c r="T121" i="43"/>
  <c r="X128" i="43"/>
  <c r="AB129" i="43"/>
  <c r="AB145" i="43"/>
  <c r="X144" i="43"/>
  <c r="X145" i="43" s="1"/>
  <c r="U64" i="43"/>
  <c r="Y64" i="43"/>
  <c r="Y65" i="43" s="1"/>
  <c r="AC64" i="43"/>
  <c r="AC65" i="43" s="1"/>
  <c r="U72" i="43"/>
  <c r="U73" i="43" s="1"/>
  <c r="Y72" i="43"/>
  <c r="AC72" i="43"/>
  <c r="AC73" i="43" s="1"/>
  <c r="U80" i="43"/>
  <c r="U81" i="43" s="1"/>
  <c r="Y80" i="43"/>
  <c r="Y81" i="43" s="1"/>
  <c r="AC80" i="43"/>
  <c r="AC81" i="43" s="1"/>
  <c r="U88" i="43"/>
  <c r="U89" i="43" s="1"/>
  <c r="Y88" i="43"/>
  <c r="Y89" i="43" s="1"/>
  <c r="AC88" i="43"/>
  <c r="AC89" i="43" s="1"/>
  <c r="U96" i="43"/>
  <c r="U97" i="43" s="1"/>
  <c r="Y96" i="43"/>
  <c r="Y97" i="43" s="1"/>
  <c r="W105" i="43"/>
  <c r="T104" i="43"/>
  <c r="T105" i="43" s="1"/>
  <c r="AB104" i="43"/>
  <c r="AB105" i="43" s="1"/>
  <c r="X105" i="43"/>
  <c r="AA113" i="43"/>
  <c r="T112" i="43"/>
  <c r="T113" i="43" s="1"/>
  <c r="AB112" i="43"/>
  <c r="X113" i="43"/>
  <c r="S121" i="43"/>
  <c r="X121" i="43"/>
  <c r="W137" i="43"/>
  <c r="AA137" i="43"/>
  <c r="X137" i="43"/>
  <c r="AB144" i="43"/>
  <c r="V80" i="43"/>
  <c r="V81" i="43" s="1"/>
  <c r="Z80" i="43"/>
  <c r="Z81" i="43" s="1"/>
  <c r="AD80" i="43"/>
  <c r="AD81" i="43" s="1"/>
  <c r="V88" i="43"/>
  <c r="V89" i="43" s="1"/>
  <c r="Z88" i="43"/>
  <c r="Z89" i="43" s="1"/>
  <c r="AD88" i="43"/>
  <c r="AD89" i="43" s="1"/>
  <c r="V96" i="43"/>
  <c r="V97" i="43" s="1"/>
  <c r="Z96" i="43"/>
  <c r="Z97" i="43" s="1"/>
  <c r="AD96" i="43"/>
  <c r="AD97" i="43" s="1"/>
  <c r="AB121" i="43"/>
  <c r="T129" i="43"/>
  <c r="AB137" i="43"/>
  <c r="T145" i="43"/>
  <c r="Y153" i="43"/>
  <c r="AC161" i="43"/>
  <c r="U177" i="43"/>
  <c r="Y185" i="43"/>
  <c r="AC193" i="43"/>
  <c r="U209" i="43"/>
  <c r="S64" i="43"/>
  <c r="S65" i="43" s="1"/>
  <c r="W64" i="43"/>
  <c r="W65" i="43" s="1"/>
  <c r="AA64" i="43"/>
  <c r="AA65" i="43" s="1"/>
  <c r="S72" i="43"/>
  <c r="S73" i="43" s="1"/>
  <c r="W72" i="43"/>
  <c r="W73" i="43" s="1"/>
  <c r="AA72" i="43"/>
  <c r="AA73" i="43" s="1"/>
  <c r="S80" i="43"/>
  <c r="S81" i="43" s="1"/>
  <c r="W80" i="43"/>
  <c r="W81" i="43" s="1"/>
  <c r="AA80" i="43"/>
  <c r="AA81" i="43" s="1"/>
  <c r="S88" i="43"/>
  <c r="S89" i="43" s="1"/>
  <c r="W88" i="43"/>
  <c r="W89" i="43" s="1"/>
  <c r="AA88" i="43"/>
  <c r="AA89" i="43" s="1"/>
  <c r="S96" i="43"/>
  <c r="S97" i="43" s="1"/>
  <c r="W96" i="43"/>
  <c r="W97" i="43" s="1"/>
  <c r="AA96" i="43"/>
  <c r="AA97" i="43" s="1"/>
  <c r="U120" i="43"/>
  <c r="U121" i="43" s="1"/>
  <c r="Y121" i="43"/>
  <c r="Y120" i="43"/>
  <c r="S129" i="43"/>
  <c r="W129" i="43"/>
  <c r="AA145" i="43"/>
  <c r="V161" i="43"/>
  <c r="Z169" i="43"/>
  <c r="AD177" i="43"/>
  <c r="V193" i="43"/>
  <c r="Z201" i="43"/>
  <c r="AD209" i="43"/>
  <c r="S104" i="43"/>
  <c r="S105" i="43" s="1"/>
  <c r="W104" i="43"/>
  <c r="AA104" i="43"/>
  <c r="AA105" i="43" s="1"/>
  <c r="S112" i="43"/>
  <c r="S113" i="43" s="1"/>
  <c r="W112" i="43"/>
  <c r="W113" i="43" s="1"/>
  <c r="AA112" i="43"/>
  <c r="S120" i="43"/>
  <c r="W120" i="43"/>
  <c r="W121" i="43" s="1"/>
  <c r="AA120" i="43"/>
  <c r="AA121" i="43" s="1"/>
  <c r="S128" i="43"/>
  <c r="W128" i="43"/>
  <c r="AA128" i="43"/>
  <c r="AA129" i="43" s="1"/>
  <c r="S136" i="43"/>
  <c r="S137" i="43" s="1"/>
  <c r="W136" i="43"/>
  <c r="AA136" i="43"/>
  <c r="S144" i="43"/>
  <c r="S145" i="43" s="1"/>
  <c r="W144" i="43"/>
  <c r="W145" i="43" s="1"/>
  <c r="AA144" i="43"/>
  <c r="S152" i="43"/>
  <c r="S153" i="43" s="1"/>
  <c r="W152" i="43"/>
  <c r="W153" i="43" s="1"/>
  <c r="AA152" i="43"/>
  <c r="AA153" i="43" s="1"/>
  <c r="S160" i="43"/>
  <c r="S161" i="43" s="1"/>
  <c r="W160" i="43"/>
  <c r="W161" i="43" s="1"/>
  <c r="AA160" i="43"/>
  <c r="AA161" i="43" s="1"/>
  <c r="S168" i="43"/>
  <c r="S169" i="43" s="1"/>
  <c r="W168" i="43"/>
  <c r="W169" i="43" s="1"/>
  <c r="AA168" i="43"/>
  <c r="AA169" i="43" s="1"/>
  <c r="S176" i="43"/>
  <c r="S177" i="43" s="1"/>
  <c r="W176" i="43"/>
  <c r="W177" i="43" s="1"/>
  <c r="AA176" i="43"/>
  <c r="AA177" i="43" s="1"/>
  <c r="S184" i="43"/>
  <c r="S185" i="43" s="1"/>
  <c r="W184" i="43"/>
  <c r="W185" i="43" s="1"/>
  <c r="AA184" i="43"/>
  <c r="AA185" i="43" s="1"/>
  <c r="S192" i="43"/>
  <c r="S193" i="43" s="1"/>
  <c r="W192" i="43"/>
  <c r="W193" i="43" s="1"/>
  <c r="AA192" i="43"/>
  <c r="AA193" i="43" s="1"/>
  <c r="S200" i="43"/>
  <c r="S201" i="43" s="1"/>
  <c r="W200" i="43"/>
  <c r="W201" i="43" s="1"/>
  <c r="AA200" i="43"/>
  <c r="AA201" i="43" s="1"/>
  <c r="S208" i="43"/>
  <c r="S209" i="43" s="1"/>
  <c r="W208" i="43"/>
  <c r="W209" i="43" s="1"/>
  <c r="AA208" i="43"/>
  <c r="AA209" i="43" s="1"/>
  <c r="T152" i="43"/>
  <c r="T153" i="43" s="1"/>
  <c r="X152" i="43"/>
  <c r="X153" i="43" s="1"/>
  <c r="AB152" i="43"/>
  <c r="AB153" i="43" s="1"/>
  <c r="T160" i="43"/>
  <c r="T161" i="43" s="1"/>
  <c r="X160" i="43"/>
  <c r="X161" i="43" s="1"/>
  <c r="AB160" i="43"/>
  <c r="AB161" i="43" s="1"/>
  <c r="T168" i="43"/>
  <c r="T169" i="43" s="1"/>
  <c r="X168" i="43"/>
  <c r="X169" i="43" s="1"/>
  <c r="AB168" i="43"/>
  <c r="AB169" i="43" s="1"/>
  <c r="T176" i="43"/>
  <c r="T177" i="43" s="1"/>
  <c r="X176" i="43"/>
  <c r="X177" i="43" s="1"/>
  <c r="AB176" i="43"/>
  <c r="AB177" i="43" s="1"/>
  <c r="T184" i="43"/>
  <c r="T185" i="43" s="1"/>
  <c r="X184" i="43"/>
  <c r="X185" i="43" s="1"/>
  <c r="AB184" i="43"/>
  <c r="AB185" i="43" s="1"/>
  <c r="T192" i="43"/>
  <c r="T193" i="43" s="1"/>
  <c r="X192" i="43"/>
  <c r="X193" i="43" s="1"/>
  <c r="AB192" i="43"/>
  <c r="AB193" i="43" s="1"/>
  <c r="T200" i="43"/>
  <c r="T201" i="43" s="1"/>
  <c r="X200" i="43"/>
  <c r="X201" i="43" s="1"/>
  <c r="AB200" i="43"/>
  <c r="AB201" i="43" s="1"/>
  <c r="T208" i="43"/>
  <c r="T209" i="43" s="1"/>
  <c r="X208" i="43"/>
  <c r="X209" i="43" s="1"/>
  <c r="AB208" i="43"/>
  <c r="AB209" i="43" s="1"/>
  <c r="AC120" i="43"/>
  <c r="AC121" i="43" s="1"/>
  <c r="U128" i="43"/>
  <c r="U129" i="43" s="1"/>
  <c r="Y128" i="43"/>
  <c r="Y129" i="43" s="1"/>
  <c r="AC128" i="43"/>
  <c r="AC129" i="43" s="1"/>
  <c r="U136" i="43"/>
  <c r="U137" i="43" s="1"/>
  <c r="Y136" i="43"/>
  <c r="Y137" i="43" s="1"/>
  <c r="AC136" i="43"/>
  <c r="AC137" i="43" s="1"/>
  <c r="U144" i="43"/>
  <c r="U145" i="43" s="1"/>
  <c r="Y144" i="43"/>
  <c r="Y145" i="43" s="1"/>
  <c r="AC144" i="43"/>
  <c r="AC145" i="43" s="1"/>
  <c r="U152" i="43"/>
  <c r="U153" i="43" s="1"/>
  <c r="Y152" i="43"/>
  <c r="AC152" i="43"/>
  <c r="AC153" i="43" s="1"/>
  <c r="U160" i="43"/>
  <c r="U161" i="43" s="1"/>
  <c r="Y160" i="43"/>
  <c r="Y161" i="43" s="1"/>
  <c r="AC160" i="43"/>
  <c r="U168" i="43"/>
  <c r="U169" i="43" s="1"/>
  <c r="Y168" i="43"/>
  <c r="Y169" i="43" s="1"/>
  <c r="AC168" i="43"/>
  <c r="AC169" i="43" s="1"/>
  <c r="U176" i="43"/>
  <c r="Y176" i="43"/>
  <c r="Y177" i="43" s="1"/>
  <c r="AC176" i="43"/>
  <c r="AC177" i="43" s="1"/>
  <c r="U184" i="43"/>
  <c r="U185" i="43" s="1"/>
  <c r="Y184" i="43"/>
  <c r="AC184" i="43"/>
  <c r="AC185" i="43" s="1"/>
  <c r="U192" i="43"/>
  <c r="U193" i="43" s="1"/>
  <c r="Y192" i="43"/>
  <c r="Y193" i="43" s="1"/>
  <c r="AC192" i="43"/>
  <c r="U200" i="43"/>
  <c r="U201" i="43" s="1"/>
  <c r="Y200" i="43"/>
  <c r="Y201" i="43" s="1"/>
  <c r="AC200" i="43"/>
  <c r="AC201" i="43" s="1"/>
  <c r="U208" i="43"/>
  <c r="Y208" i="43"/>
  <c r="Y209" i="43" s="1"/>
  <c r="AC208" i="43"/>
  <c r="AC209" i="43" s="1"/>
  <c r="V104" i="43"/>
  <c r="V105" i="43" s="1"/>
  <c r="Z104" i="43"/>
  <c r="Z105" i="43" s="1"/>
  <c r="AD104" i="43"/>
  <c r="AD105" i="43" s="1"/>
  <c r="V112" i="43"/>
  <c r="V113" i="43" s="1"/>
  <c r="Z112" i="43"/>
  <c r="Z113" i="43" s="1"/>
  <c r="AD112" i="43"/>
  <c r="AD113" i="43" s="1"/>
  <c r="V120" i="43"/>
  <c r="V121" i="43" s="1"/>
  <c r="Z120" i="43"/>
  <c r="Z121" i="43" s="1"/>
  <c r="AD120" i="43"/>
  <c r="AD121" i="43" s="1"/>
  <c r="V128" i="43"/>
  <c r="V129" i="43" s="1"/>
  <c r="Z128" i="43"/>
  <c r="Z129" i="43" s="1"/>
  <c r="AD128" i="43"/>
  <c r="AD129" i="43" s="1"/>
  <c r="V136" i="43"/>
  <c r="V137" i="43" s="1"/>
  <c r="Z136" i="43"/>
  <c r="Z137" i="43" s="1"/>
  <c r="AD136" i="43"/>
  <c r="AD137" i="43" s="1"/>
  <c r="V144" i="43"/>
  <c r="V145" i="43" s="1"/>
  <c r="Z144" i="43"/>
  <c r="Z145" i="43" s="1"/>
  <c r="AD144" i="43"/>
  <c r="AD145" i="43" s="1"/>
  <c r="V152" i="43"/>
  <c r="V153" i="43" s="1"/>
  <c r="Z152" i="43"/>
  <c r="Z153" i="43" s="1"/>
  <c r="AD152" i="43"/>
  <c r="AD153" i="43" s="1"/>
  <c r="V160" i="43"/>
  <c r="Z160" i="43"/>
  <c r="Z161" i="43" s="1"/>
  <c r="AD160" i="43"/>
  <c r="AD161" i="43" s="1"/>
  <c r="V168" i="43"/>
  <c r="V169" i="43" s="1"/>
  <c r="Z168" i="43"/>
  <c r="AD168" i="43"/>
  <c r="AD169" i="43" s="1"/>
  <c r="V176" i="43"/>
  <c r="V177" i="43" s="1"/>
  <c r="Z176" i="43"/>
  <c r="Z177" i="43" s="1"/>
  <c r="AD176" i="43"/>
  <c r="V184" i="43"/>
  <c r="V185" i="43" s="1"/>
  <c r="Z184" i="43"/>
  <c r="Z185" i="43" s="1"/>
  <c r="AD184" i="43"/>
  <c r="AD185" i="43" s="1"/>
  <c r="V192" i="43"/>
  <c r="Z192" i="43"/>
  <c r="Z193" i="43" s="1"/>
  <c r="AD192" i="43"/>
  <c r="AD193" i="43" s="1"/>
  <c r="V200" i="43"/>
  <c r="V201" i="43" s="1"/>
  <c r="Z200" i="43"/>
  <c r="AD200" i="43"/>
  <c r="AD201" i="43" s="1"/>
  <c r="V208" i="43"/>
  <c r="V209" i="43" s="1"/>
  <c r="Z208" i="43"/>
  <c r="Z209" i="43" s="1"/>
  <c r="AD208" i="43"/>
  <c r="P208" i="43" l="1"/>
  <c r="K208" i="43"/>
  <c r="H208" i="43"/>
  <c r="R207" i="43"/>
  <c r="Q207" i="43"/>
  <c r="P207" i="43"/>
  <c r="O207" i="43"/>
  <c r="N207" i="43"/>
  <c r="M207" i="43"/>
  <c r="L207" i="43"/>
  <c r="L208" i="43" s="1"/>
  <c r="K207" i="43"/>
  <c r="K209" i="43" s="1"/>
  <c r="J207" i="43"/>
  <c r="I207" i="43"/>
  <c r="H207" i="43"/>
  <c r="G207" i="43"/>
  <c r="G208" i="43" s="1"/>
  <c r="G209" i="43" s="1"/>
  <c r="F207" i="43"/>
  <c r="E207" i="43"/>
  <c r="D207" i="43"/>
  <c r="D208" i="43" s="1"/>
  <c r="N200" i="43"/>
  <c r="F200" i="43"/>
  <c r="R199" i="43"/>
  <c r="Q199" i="43"/>
  <c r="P199" i="43"/>
  <c r="P200" i="43" s="1"/>
  <c r="P201" i="43" s="1"/>
  <c r="O199" i="43"/>
  <c r="N199" i="43"/>
  <c r="M199" i="43"/>
  <c r="M200" i="43" s="1"/>
  <c r="L199" i="43"/>
  <c r="L200" i="43" s="1"/>
  <c r="L201" i="43" s="1"/>
  <c r="K199" i="43"/>
  <c r="J199" i="43"/>
  <c r="I199" i="43"/>
  <c r="I200" i="43" s="1"/>
  <c r="I201" i="43" s="1"/>
  <c r="H199" i="43"/>
  <c r="H200" i="43" s="1"/>
  <c r="H201" i="43" s="1"/>
  <c r="G199" i="43"/>
  <c r="F199" i="43"/>
  <c r="E199" i="43"/>
  <c r="D199" i="43"/>
  <c r="D200" i="43" s="1"/>
  <c r="D201" i="43" s="1"/>
  <c r="P192" i="43"/>
  <c r="K192" i="43"/>
  <c r="H192" i="43"/>
  <c r="R191" i="43"/>
  <c r="R192" i="43" s="1"/>
  <c r="R193" i="43" s="1"/>
  <c r="Q191" i="43"/>
  <c r="P191" i="43"/>
  <c r="O191" i="43"/>
  <c r="N191" i="43"/>
  <c r="N192" i="43" s="1"/>
  <c r="N193" i="43" s="1"/>
  <c r="M191" i="43"/>
  <c r="L191" i="43"/>
  <c r="L192" i="43" s="1"/>
  <c r="K191" i="43"/>
  <c r="K193" i="43" s="1"/>
  <c r="J191" i="43"/>
  <c r="J192" i="43" s="1"/>
  <c r="J193" i="43" s="1"/>
  <c r="I191" i="43"/>
  <c r="H191" i="43"/>
  <c r="G191" i="43"/>
  <c r="G192" i="43" s="1"/>
  <c r="G193" i="43" s="1"/>
  <c r="F191" i="43"/>
  <c r="F192" i="43" s="1"/>
  <c r="F193" i="43" s="1"/>
  <c r="E191" i="43"/>
  <c r="D191" i="43"/>
  <c r="D192" i="43" s="1"/>
  <c r="N184" i="43"/>
  <c r="F184" i="43"/>
  <c r="R183" i="43"/>
  <c r="Q183" i="43"/>
  <c r="P183" i="43"/>
  <c r="P184" i="43" s="1"/>
  <c r="P185" i="43" s="1"/>
  <c r="O183" i="43"/>
  <c r="N183" i="43"/>
  <c r="M183" i="43"/>
  <c r="M184" i="43" s="1"/>
  <c r="L183" i="43"/>
  <c r="L184" i="43" s="1"/>
  <c r="L185" i="43" s="1"/>
  <c r="K183" i="43"/>
  <c r="J183" i="43"/>
  <c r="I183" i="43"/>
  <c r="I184" i="43" s="1"/>
  <c r="I185" i="43" s="1"/>
  <c r="H183" i="43"/>
  <c r="G183" i="43"/>
  <c r="F183" i="43"/>
  <c r="E183" i="43"/>
  <c r="D183" i="43"/>
  <c r="P176" i="43"/>
  <c r="K176" i="43"/>
  <c r="H176" i="43"/>
  <c r="R175" i="43"/>
  <c r="Q175" i="43"/>
  <c r="P175" i="43"/>
  <c r="O175" i="43"/>
  <c r="N175" i="43"/>
  <c r="M175" i="43"/>
  <c r="L175" i="43"/>
  <c r="L176" i="43" s="1"/>
  <c r="K175" i="43"/>
  <c r="K177" i="43" s="1"/>
  <c r="J175" i="43"/>
  <c r="I175" i="43"/>
  <c r="H175" i="43"/>
  <c r="G175" i="43"/>
  <c r="G176" i="43" s="1"/>
  <c r="G177" i="43" s="1"/>
  <c r="F175" i="43"/>
  <c r="E175" i="43"/>
  <c r="D175" i="43"/>
  <c r="D176" i="43" s="1"/>
  <c r="P168" i="43"/>
  <c r="L168" i="43"/>
  <c r="R167" i="43"/>
  <c r="Q167" i="43"/>
  <c r="P167" i="43"/>
  <c r="O167" i="43"/>
  <c r="O168" i="43" s="1"/>
  <c r="O169" i="43" s="1"/>
  <c r="N167" i="43"/>
  <c r="M167" i="43"/>
  <c r="L167" i="43"/>
  <c r="K167" i="43"/>
  <c r="K168" i="43" s="1"/>
  <c r="K169" i="43" s="1"/>
  <c r="J167" i="43"/>
  <c r="I167" i="43"/>
  <c r="H167" i="43"/>
  <c r="G167" i="43"/>
  <c r="G168" i="43" s="1"/>
  <c r="G169" i="43" s="1"/>
  <c r="F167" i="43"/>
  <c r="E167" i="43"/>
  <c r="D167" i="43"/>
  <c r="D168" i="43" s="1"/>
  <c r="R160" i="43"/>
  <c r="F160" i="43"/>
  <c r="R159" i="43"/>
  <c r="Q159" i="43"/>
  <c r="Q160" i="43" s="1"/>
  <c r="Q161" i="43" s="1"/>
  <c r="P159" i="43"/>
  <c r="O159" i="43"/>
  <c r="N159" i="43"/>
  <c r="M159" i="43"/>
  <c r="M160" i="43" s="1"/>
  <c r="M161" i="43" s="1"/>
  <c r="L159" i="43"/>
  <c r="K159" i="43"/>
  <c r="J159" i="43"/>
  <c r="I159" i="43"/>
  <c r="I160" i="43" s="1"/>
  <c r="I161" i="43" s="1"/>
  <c r="H159" i="43"/>
  <c r="G159" i="43"/>
  <c r="F159" i="43"/>
  <c r="E159" i="43"/>
  <c r="E160" i="43" s="1"/>
  <c r="E161" i="43" s="1"/>
  <c r="D159" i="43"/>
  <c r="P152" i="43"/>
  <c r="L152" i="43"/>
  <c r="H152" i="43"/>
  <c r="D152" i="43"/>
  <c r="R151" i="43"/>
  <c r="Q151" i="43"/>
  <c r="P151" i="43"/>
  <c r="O151" i="43"/>
  <c r="O152" i="43" s="1"/>
  <c r="O153" i="43" s="1"/>
  <c r="N151" i="43"/>
  <c r="M151" i="43"/>
  <c r="L151" i="43"/>
  <c r="K151" i="43"/>
  <c r="K152" i="43" s="1"/>
  <c r="K153" i="43" s="1"/>
  <c r="J151" i="43"/>
  <c r="I151" i="43"/>
  <c r="H151" i="43"/>
  <c r="G151" i="43"/>
  <c r="G152" i="43" s="1"/>
  <c r="G153" i="43" s="1"/>
  <c r="F151" i="43"/>
  <c r="E151" i="43"/>
  <c r="D151" i="43"/>
  <c r="R143" i="43"/>
  <c r="Q143" i="43"/>
  <c r="Q144" i="43" s="1"/>
  <c r="Q145" i="43" s="1"/>
  <c r="P143" i="43"/>
  <c r="O143" i="43"/>
  <c r="N143" i="43"/>
  <c r="M143" i="43"/>
  <c r="M144" i="43" s="1"/>
  <c r="M145" i="43" s="1"/>
  <c r="L143" i="43"/>
  <c r="K143" i="43"/>
  <c r="J143" i="43"/>
  <c r="I143" i="43"/>
  <c r="I144" i="43" s="1"/>
  <c r="I145" i="43" s="1"/>
  <c r="H143" i="43"/>
  <c r="G143" i="43"/>
  <c r="F143" i="43"/>
  <c r="E143" i="43"/>
  <c r="E144" i="43" s="1"/>
  <c r="E145" i="43" s="1"/>
  <c r="D143" i="43"/>
  <c r="P136" i="43"/>
  <c r="N136" i="43"/>
  <c r="L136" i="43"/>
  <c r="H136" i="43"/>
  <c r="F136" i="43"/>
  <c r="D136" i="43"/>
  <c r="R135" i="43"/>
  <c r="Q135" i="43"/>
  <c r="P135" i="43"/>
  <c r="O135" i="43"/>
  <c r="O136" i="43" s="1"/>
  <c r="O137" i="43" s="1"/>
  <c r="N135" i="43"/>
  <c r="M135" i="43"/>
  <c r="L135" i="43"/>
  <c r="K135" i="43"/>
  <c r="K136" i="43" s="1"/>
  <c r="K137" i="43" s="1"/>
  <c r="J135" i="43"/>
  <c r="I135" i="43"/>
  <c r="H135" i="43"/>
  <c r="G135" i="43"/>
  <c r="G136" i="43" s="1"/>
  <c r="G137" i="43" s="1"/>
  <c r="F135" i="43"/>
  <c r="E135" i="43"/>
  <c r="D135" i="43"/>
  <c r="L128" i="43"/>
  <c r="D128" i="43"/>
  <c r="R127" i="43"/>
  <c r="Q127" i="43"/>
  <c r="P127" i="43"/>
  <c r="O127" i="43"/>
  <c r="O128" i="43" s="1"/>
  <c r="O129" i="43" s="1"/>
  <c r="N127" i="43"/>
  <c r="M127" i="43"/>
  <c r="L127" i="43"/>
  <c r="K127" i="43"/>
  <c r="K128" i="43" s="1"/>
  <c r="K129" i="43" s="1"/>
  <c r="J127" i="43"/>
  <c r="I127" i="43"/>
  <c r="H127" i="43"/>
  <c r="G127" i="43"/>
  <c r="G128" i="43" s="1"/>
  <c r="G129" i="43" s="1"/>
  <c r="F127" i="43"/>
  <c r="E127" i="43"/>
  <c r="D127" i="43"/>
  <c r="N120" i="43"/>
  <c r="F120" i="43"/>
  <c r="R119" i="43"/>
  <c r="Q119" i="43"/>
  <c r="Q120" i="43" s="1"/>
  <c r="Q121" i="43" s="1"/>
  <c r="P119" i="43"/>
  <c r="O119" i="43"/>
  <c r="N119" i="43"/>
  <c r="M119" i="43"/>
  <c r="M120" i="43" s="1"/>
  <c r="M121" i="43" s="1"/>
  <c r="L119" i="43"/>
  <c r="K119" i="43"/>
  <c r="J119" i="43"/>
  <c r="I119" i="43"/>
  <c r="I120" i="43" s="1"/>
  <c r="I121" i="43" s="1"/>
  <c r="H119" i="43"/>
  <c r="G119" i="43"/>
  <c r="F119" i="43"/>
  <c r="E119" i="43"/>
  <c r="E120" i="43" s="1"/>
  <c r="E121" i="43" s="1"/>
  <c r="D119" i="43"/>
  <c r="P112" i="43"/>
  <c r="L112" i="43"/>
  <c r="H112" i="43"/>
  <c r="D112" i="43"/>
  <c r="R111" i="43"/>
  <c r="Q111" i="43"/>
  <c r="P111" i="43"/>
  <c r="O111" i="43"/>
  <c r="O112" i="43" s="1"/>
  <c r="O113" i="43" s="1"/>
  <c r="N111" i="43"/>
  <c r="M111" i="43"/>
  <c r="L111" i="43"/>
  <c r="K111" i="43"/>
  <c r="K112" i="43" s="1"/>
  <c r="K113" i="43" s="1"/>
  <c r="J111" i="43"/>
  <c r="I111" i="43"/>
  <c r="H111" i="43"/>
  <c r="G111" i="43"/>
  <c r="G112" i="43" s="1"/>
  <c r="G113" i="43" s="1"/>
  <c r="F111" i="43"/>
  <c r="E111" i="43"/>
  <c r="D111" i="43"/>
  <c r="R103" i="43"/>
  <c r="Q103" i="43"/>
  <c r="Q104" i="43" s="1"/>
  <c r="Q105" i="43" s="1"/>
  <c r="P103" i="43"/>
  <c r="O103" i="43"/>
  <c r="N103" i="43"/>
  <c r="M103" i="43"/>
  <c r="M104" i="43" s="1"/>
  <c r="M105" i="43" s="1"/>
  <c r="L103" i="43"/>
  <c r="K103" i="43"/>
  <c r="J103" i="43"/>
  <c r="I103" i="43"/>
  <c r="I104" i="43" s="1"/>
  <c r="I105" i="43" s="1"/>
  <c r="H103" i="43"/>
  <c r="G103" i="43"/>
  <c r="F103" i="43"/>
  <c r="E103" i="43"/>
  <c r="E104" i="43" s="1"/>
  <c r="E105" i="43" s="1"/>
  <c r="D103" i="43"/>
  <c r="P96" i="43"/>
  <c r="N96" i="43"/>
  <c r="L96" i="43"/>
  <c r="H96" i="43"/>
  <c r="F96" i="43"/>
  <c r="D96" i="43"/>
  <c r="R95" i="43"/>
  <c r="Q95" i="43"/>
  <c r="P95" i="43"/>
  <c r="O95" i="43"/>
  <c r="O96" i="43" s="1"/>
  <c r="O97" i="43" s="1"/>
  <c r="N95" i="43"/>
  <c r="M95" i="43"/>
  <c r="L95" i="43"/>
  <c r="K95" i="43"/>
  <c r="K96" i="43" s="1"/>
  <c r="K97" i="43" s="1"/>
  <c r="J95" i="43"/>
  <c r="I95" i="43"/>
  <c r="H95" i="43"/>
  <c r="G95" i="43"/>
  <c r="G96" i="43" s="1"/>
  <c r="G97" i="43" s="1"/>
  <c r="F95" i="43"/>
  <c r="E95" i="43"/>
  <c r="D95" i="43"/>
  <c r="L88" i="43"/>
  <c r="D88" i="43"/>
  <c r="R87" i="43"/>
  <c r="Q87" i="43"/>
  <c r="P87" i="43"/>
  <c r="O87" i="43"/>
  <c r="O88" i="43" s="1"/>
  <c r="O89" i="43" s="1"/>
  <c r="N87" i="43"/>
  <c r="M87" i="43"/>
  <c r="L87" i="43"/>
  <c r="K87" i="43"/>
  <c r="K88" i="43" s="1"/>
  <c r="K89" i="43" s="1"/>
  <c r="J87" i="43"/>
  <c r="I87" i="43"/>
  <c r="H87" i="43"/>
  <c r="G87" i="43"/>
  <c r="G88" i="43" s="1"/>
  <c r="G89" i="43" s="1"/>
  <c r="F87" i="43"/>
  <c r="E87" i="43"/>
  <c r="D87" i="43"/>
  <c r="R79" i="43"/>
  <c r="Q79" i="43"/>
  <c r="Q80" i="43" s="1"/>
  <c r="Q81" i="43" s="1"/>
  <c r="P79" i="43"/>
  <c r="O79" i="43"/>
  <c r="N79" i="43"/>
  <c r="M79" i="43"/>
  <c r="M80" i="43" s="1"/>
  <c r="M81" i="43" s="1"/>
  <c r="L79" i="43"/>
  <c r="K79" i="43"/>
  <c r="J79" i="43"/>
  <c r="J80" i="43" s="1"/>
  <c r="I79" i="43"/>
  <c r="I80" i="43" s="1"/>
  <c r="I81" i="43" s="1"/>
  <c r="H79" i="43"/>
  <c r="G79" i="43"/>
  <c r="F79" i="43"/>
  <c r="E79" i="43"/>
  <c r="E80" i="43" s="1"/>
  <c r="E81" i="43" s="1"/>
  <c r="D79" i="43"/>
  <c r="P72" i="43"/>
  <c r="N72" i="43"/>
  <c r="L72" i="43"/>
  <c r="H72" i="43"/>
  <c r="F72" i="43"/>
  <c r="D72" i="43"/>
  <c r="R71" i="43"/>
  <c r="Q71" i="43"/>
  <c r="P71" i="43"/>
  <c r="O71" i="43"/>
  <c r="O72" i="43" s="1"/>
  <c r="O73" i="43" s="1"/>
  <c r="N71" i="43"/>
  <c r="M71" i="43"/>
  <c r="L71" i="43"/>
  <c r="K71" i="43"/>
  <c r="K72" i="43" s="1"/>
  <c r="K73" i="43" s="1"/>
  <c r="J71" i="43"/>
  <c r="I71" i="43"/>
  <c r="H71" i="43"/>
  <c r="G71" i="43"/>
  <c r="G72" i="43" s="1"/>
  <c r="G73" i="43" s="1"/>
  <c r="F71" i="43"/>
  <c r="E71" i="43"/>
  <c r="D71" i="43"/>
  <c r="R63" i="43"/>
  <c r="Q63" i="43"/>
  <c r="Q64" i="43" s="1"/>
  <c r="Q65" i="43" s="1"/>
  <c r="P63" i="43"/>
  <c r="O63" i="43"/>
  <c r="N63" i="43"/>
  <c r="M63" i="43"/>
  <c r="M64" i="43" s="1"/>
  <c r="M65" i="43" s="1"/>
  <c r="L63" i="43"/>
  <c r="K63" i="43"/>
  <c r="J63" i="43"/>
  <c r="J64" i="43" s="1"/>
  <c r="I63" i="43"/>
  <c r="I64" i="43" s="1"/>
  <c r="I65" i="43" s="1"/>
  <c r="H63" i="43"/>
  <c r="G63" i="43"/>
  <c r="F63" i="43"/>
  <c r="E63" i="43"/>
  <c r="E64" i="43" s="1"/>
  <c r="E65" i="43" s="1"/>
  <c r="D63" i="43"/>
  <c r="P56" i="43"/>
  <c r="L56" i="43"/>
  <c r="H56" i="43"/>
  <c r="D56" i="43"/>
  <c r="R55" i="43"/>
  <c r="Q55" i="43"/>
  <c r="P55" i="43"/>
  <c r="O55" i="43"/>
  <c r="O56" i="43" s="1"/>
  <c r="O57" i="43" s="1"/>
  <c r="N55" i="43"/>
  <c r="M55" i="43"/>
  <c r="L55" i="43"/>
  <c r="K55" i="43"/>
  <c r="K56" i="43" s="1"/>
  <c r="K57" i="43" s="1"/>
  <c r="J55" i="43"/>
  <c r="I55" i="43"/>
  <c r="H55" i="43"/>
  <c r="G55" i="43"/>
  <c r="G56" i="43" s="1"/>
  <c r="G57" i="43" s="1"/>
  <c r="F55" i="43"/>
  <c r="E55" i="43"/>
  <c r="D55" i="43"/>
  <c r="K49" i="43"/>
  <c r="L48" i="43"/>
  <c r="H48" i="43"/>
  <c r="R47" i="43"/>
  <c r="Q47" i="43"/>
  <c r="P47" i="43"/>
  <c r="O47" i="43"/>
  <c r="O48" i="43" s="1"/>
  <c r="O49" i="43" s="1"/>
  <c r="N47" i="43"/>
  <c r="M47" i="43"/>
  <c r="L47" i="43"/>
  <c r="K47" i="43"/>
  <c r="K48" i="43" s="1"/>
  <c r="J47" i="43"/>
  <c r="I47" i="43"/>
  <c r="H47" i="43"/>
  <c r="G47" i="43"/>
  <c r="F47" i="43"/>
  <c r="E47" i="43"/>
  <c r="D47" i="43"/>
  <c r="D48" i="43" s="1"/>
  <c r="K40" i="43"/>
  <c r="K41" i="43" s="1"/>
  <c r="H40" i="43"/>
  <c r="R39" i="43"/>
  <c r="Q39" i="43"/>
  <c r="P39" i="43"/>
  <c r="O39" i="43"/>
  <c r="N39" i="43"/>
  <c r="M39" i="43"/>
  <c r="L39" i="43"/>
  <c r="L40" i="43" s="1"/>
  <c r="K39" i="43"/>
  <c r="J39" i="43"/>
  <c r="I39" i="43"/>
  <c r="H39" i="43"/>
  <c r="G39" i="43"/>
  <c r="G40" i="43" s="1"/>
  <c r="G41" i="43" s="1"/>
  <c r="F39" i="43"/>
  <c r="E39" i="43"/>
  <c r="D39" i="43"/>
  <c r="D40" i="43" s="1"/>
  <c r="P32" i="43"/>
  <c r="L32" i="43"/>
  <c r="R31" i="43"/>
  <c r="Q31" i="43"/>
  <c r="P31" i="43"/>
  <c r="O31" i="43"/>
  <c r="O32" i="43" s="1"/>
  <c r="O33" i="43" s="1"/>
  <c r="N31" i="43"/>
  <c r="M31" i="43"/>
  <c r="L31" i="43"/>
  <c r="K31" i="43"/>
  <c r="K32" i="43" s="1"/>
  <c r="K33" i="43" s="1"/>
  <c r="J31" i="43"/>
  <c r="I31" i="43"/>
  <c r="H31" i="43"/>
  <c r="G31" i="43"/>
  <c r="G32" i="43" s="1"/>
  <c r="G33" i="43" s="1"/>
  <c r="F31" i="43"/>
  <c r="E31" i="43"/>
  <c r="D31" i="43"/>
  <c r="D32" i="43" s="1"/>
  <c r="P24" i="43"/>
  <c r="P25" i="43" s="1"/>
  <c r="L24" i="43"/>
  <c r="L25" i="43" s="1"/>
  <c r="R23" i="43"/>
  <c r="Q23" i="43"/>
  <c r="P23" i="43"/>
  <c r="O23" i="43"/>
  <c r="O24" i="43" s="1"/>
  <c r="O25" i="43" s="1"/>
  <c r="N23" i="43"/>
  <c r="M23" i="43"/>
  <c r="L23" i="43"/>
  <c r="K23" i="43"/>
  <c r="K24" i="43" s="1"/>
  <c r="K25" i="43" s="1"/>
  <c r="J23" i="43"/>
  <c r="I23" i="43"/>
  <c r="H23" i="43"/>
  <c r="H24" i="43" s="1"/>
  <c r="H25" i="43" s="1"/>
  <c r="G23" i="43"/>
  <c r="G24" i="43" s="1"/>
  <c r="G25" i="43" s="1"/>
  <c r="F23" i="43"/>
  <c r="E23" i="43"/>
  <c r="D23" i="43"/>
  <c r="D24" i="43" s="1"/>
  <c r="D25" i="43" s="1"/>
  <c r="C3" i="43"/>
  <c r="C4" i="43" s="1"/>
  <c r="C5" i="43" s="1"/>
  <c r="C6" i="43" s="1"/>
  <c r="J105" i="43" l="1"/>
  <c r="J144" i="43"/>
  <c r="J145" i="43" s="1"/>
  <c r="R64" i="43"/>
  <c r="R65" i="43" s="1"/>
  <c r="F56" i="43"/>
  <c r="F57" i="43" s="1"/>
  <c r="F64" i="43"/>
  <c r="F65" i="43" s="1"/>
  <c r="O40" i="43"/>
  <c r="O41" i="43" s="1"/>
  <c r="G49" i="43"/>
  <c r="D64" i="43"/>
  <c r="D65" i="43" s="1"/>
  <c r="H64" i="43"/>
  <c r="H65" i="43" s="1"/>
  <c r="L64" i="43"/>
  <c r="L65" i="43" s="1"/>
  <c r="P64" i="43"/>
  <c r="P65" i="43" s="1"/>
  <c r="D80" i="43"/>
  <c r="D81" i="43" s="1"/>
  <c r="H80" i="43"/>
  <c r="H81" i="43" s="1"/>
  <c r="J104" i="43"/>
  <c r="R144" i="43"/>
  <c r="R145" i="43" s="1"/>
  <c r="D160" i="43"/>
  <c r="D161" i="43" s="1"/>
  <c r="H160" i="43"/>
  <c r="H161" i="43" s="1"/>
  <c r="J65" i="43"/>
  <c r="J81" i="43"/>
  <c r="N81" i="43"/>
  <c r="N80" i="43"/>
  <c r="F144" i="43"/>
  <c r="F145" i="43" s="1"/>
  <c r="N145" i="43"/>
  <c r="N144" i="43"/>
  <c r="F80" i="43"/>
  <c r="F81" i="43" s="1"/>
  <c r="F104" i="43"/>
  <c r="F105" i="43" s="1"/>
  <c r="N104" i="43"/>
  <c r="N105" i="43" s="1"/>
  <c r="D33" i="43"/>
  <c r="L33" i="43"/>
  <c r="P33" i="43"/>
  <c r="H32" i="43"/>
  <c r="H33" i="43" s="1"/>
  <c r="D41" i="43"/>
  <c r="H41" i="43"/>
  <c r="L41" i="43"/>
  <c r="P40" i="43"/>
  <c r="P41" i="43" s="1"/>
  <c r="D49" i="43"/>
  <c r="H49" i="43"/>
  <c r="L49" i="43"/>
  <c r="P49" i="43"/>
  <c r="G48" i="43"/>
  <c r="P48" i="43"/>
  <c r="N64" i="43"/>
  <c r="N65" i="43" s="1"/>
  <c r="R80" i="43"/>
  <c r="R81" i="43" s="1"/>
  <c r="R104" i="43"/>
  <c r="R105" i="43" s="1"/>
  <c r="D120" i="43"/>
  <c r="D121" i="43" s="1"/>
  <c r="H121" i="43"/>
  <c r="H120" i="43"/>
  <c r="L120" i="43"/>
  <c r="L121" i="43" s="1"/>
  <c r="P121" i="43"/>
  <c r="P120" i="43"/>
  <c r="F121" i="43"/>
  <c r="N121" i="43"/>
  <c r="R121" i="43"/>
  <c r="J120" i="43"/>
  <c r="J121" i="43" s="1"/>
  <c r="R120" i="43"/>
  <c r="F161" i="43"/>
  <c r="R161" i="43"/>
  <c r="J160" i="43"/>
  <c r="J161" i="43" s="1"/>
  <c r="J56" i="43"/>
  <c r="J57" i="43" s="1"/>
  <c r="R56" i="43"/>
  <c r="R57" i="43" s="1"/>
  <c r="D73" i="43"/>
  <c r="H73" i="43"/>
  <c r="L73" i="43"/>
  <c r="P73" i="43"/>
  <c r="D89" i="43"/>
  <c r="L89" i="43"/>
  <c r="H88" i="43"/>
  <c r="H89" i="43" s="1"/>
  <c r="D97" i="43"/>
  <c r="H97" i="43"/>
  <c r="L97" i="43"/>
  <c r="P97" i="43"/>
  <c r="H104" i="43"/>
  <c r="H105" i="43" s="1"/>
  <c r="P104" i="43"/>
  <c r="P105" i="43" s="1"/>
  <c r="R113" i="43"/>
  <c r="J112" i="43"/>
  <c r="J113" i="43" s="1"/>
  <c r="R112" i="43"/>
  <c r="D129" i="43"/>
  <c r="H129" i="43"/>
  <c r="L129" i="43"/>
  <c r="H128" i="43"/>
  <c r="D137" i="43"/>
  <c r="H137" i="43"/>
  <c r="L137" i="43"/>
  <c r="P137" i="43"/>
  <c r="H144" i="43"/>
  <c r="H145" i="43" s="1"/>
  <c r="P144" i="43"/>
  <c r="P145" i="43" s="1"/>
  <c r="R153" i="43"/>
  <c r="J152" i="43"/>
  <c r="J153" i="43" s="1"/>
  <c r="R152" i="43"/>
  <c r="N160" i="43"/>
  <c r="N161" i="43" s="1"/>
  <c r="Q184" i="43"/>
  <c r="Q185" i="43" s="1"/>
  <c r="M185" i="43"/>
  <c r="Q200" i="43"/>
  <c r="Q201" i="43" s="1"/>
  <c r="M201" i="43"/>
  <c r="F185" i="43"/>
  <c r="N185" i="43"/>
  <c r="R185" i="43"/>
  <c r="J184" i="43"/>
  <c r="J185" i="43" s="1"/>
  <c r="R184" i="43"/>
  <c r="F201" i="43"/>
  <c r="J201" i="43"/>
  <c r="N201" i="43"/>
  <c r="J200" i="43"/>
  <c r="R200" i="43"/>
  <c r="R201" i="43" s="1"/>
  <c r="D57" i="43"/>
  <c r="H57" i="43"/>
  <c r="L57" i="43"/>
  <c r="P57" i="43"/>
  <c r="N56" i="43"/>
  <c r="N57" i="43" s="1"/>
  <c r="F73" i="43"/>
  <c r="N73" i="43"/>
  <c r="R73" i="43"/>
  <c r="J72" i="43"/>
  <c r="J73" i="43" s="1"/>
  <c r="R72" i="43"/>
  <c r="P88" i="43"/>
  <c r="P89" i="43" s="1"/>
  <c r="F97" i="43"/>
  <c r="N97" i="43"/>
  <c r="R97" i="43"/>
  <c r="J96" i="43"/>
  <c r="J97" i="43" s="1"/>
  <c r="R96" i="43"/>
  <c r="D104" i="43"/>
  <c r="D105" i="43" s="1"/>
  <c r="L104" i="43"/>
  <c r="L105" i="43" s="1"/>
  <c r="D113" i="43"/>
  <c r="H113" i="43"/>
  <c r="L113" i="43"/>
  <c r="P113" i="43"/>
  <c r="F112" i="43"/>
  <c r="F113" i="43" s="1"/>
  <c r="N112" i="43"/>
  <c r="N113" i="43" s="1"/>
  <c r="P128" i="43"/>
  <c r="P129" i="43" s="1"/>
  <c r="F137" i="43"/>
  <c r="N137" i="43"/>
  <c r="J136" i="43"/>
  <c r="J137" i="43" s="1"/>
  <c r="R136" i="43"/>
  <c r="R137" i="43" s="1"/>
  <c r="D144" i="43"/>
  <c r="D145" i="43" s="1"/>
  <c r="L144" i="43"/>
  <c r="L145" i="43" s="1"/>
  <c r="D153" i="43"/>
  <c r="H153" i="43"/>
  <c r="L153" i="43"/>
  <c r="P153" i="43"/>
  <c r="F152" i="43"/>
  <c r="F153" i="43" s="1"/>
  <c r="N152" i="43"/>
  <c r="N153" i="43" s="1"/>
  <c r="D169" i="43"/>
  <c r="L169" i="43"/>
  <c r="P169" i="43"/>
  <c r="H168" i="43"/>
  <c r="H169" i="43" s="1"/>
  <c r="D177" i="43"/>
  <c r="H177" i="43"/>
  <c r="L177" i="43"/>
  <c r="P177" i="43"/>
  <c r="O176" i="43"/>
  <c r="O177" i="43" s="1"/>
  <c r="E184" i="43"/>
  <c r="E185" i="43" s="1"/>
  <c r="D193" i="43"/>
  <c r="H193" i="43"/>
  <c r="L193" i="43"/>
  <c r="P193" i="43"/>
  <c r="O192" i="43"/>
  <c r="O193" i="43" s="1"/>
  <c r="E200" i="43"/>
  <c r="E201" i="43" s="1"/>
  <c r="D209" i="43"/>
  <c r="H209" i="43"/>
  <c r="L209" i="43"/>
  <c r="P209" i="43"/>
  <c r="O208" i="43"/>
  <c r="O209" i="43" s="1"/>
  <c r="E193" i="43"/>
  <c r="F177" i="43"/>
  <c r="E176" i="43"/>
  <c r="E177" i="43" s="1"/>
  <c r="I176" i="43"/>
  <c r="I177" i="43" s="1"/>
  <c r="M176" i="43"/>
  <c r="M177" i="43" s="1"/>
  <c r="Q176" i="43"/>
  <c r="Q177" i="43" s="1"/>
  <c r="G184" i="43"/>
  <c r="G185" i="43" s="1"/>
  <c r="K184" i="43"/>
  <c r="K185" i="43" s="1"/>
  <c r="O184" i="43"/>
  <c r="O185" i="43" s="1"/>
  <c r="E192" i="43"/>
  <c r="I192" i="43"/>
  <c r="I193" i="43" s="1"/>
  <c r="M192" i="43"/>
  <c r="M193" i="43" s="1"/>
  <c r="Q192" i="43"/>
  <c r="Q193" i="43" s="1"/>
  <c r="G200" i="43"/>
  <c r="G201" i="43" s="1"/>
  <c r="K200" i="43"/>
  <c r="K201" i="43" s="1"/>
  <c r="O200" i="43"/>
  <c r="O201" i="43" s="1"/>
  <c r="E208" i="43"/>
  <c r="E209" i="43" s="1"/>
  <c r="I208" i="43"/>
  <c r="I209" i="43" s="1"/>
  <c r="M208" i="43"/>
  <c r="M209" i="43" s="1"/>
  <c r="Q208" i="43"/>
  <c r="Q209" i="43" s="1"/>
  <c r="F176" i="43"/>
  <c r="J176" i="43"/>
  <c r="J177" i="43" s="1"/>
  <c r="N176" i="43"/>
  <c r="N177" i="43" s="1"/>
  <c r="R176" i="43"/>
  <c r="R177" i="43" s="1"/>
  <c r="D184" i="43"/>
  <c r="D185" i="43" s="1"/>
  <c r="H184" i="43"/>
  <c r="H185" i="43" s="1"/>
  <c r="F208" i="43"/>
  <c r="F209" i="43" s="1"/>
  <c r="J208" i="43"/>
  <c r="J209" i="43" s="1"/>
  <c r="N208" i="43"/>
  <c r="N209" i="43" s="1"/>
  <c r="R208" i="43"/>
  <c r="R209" i="43" s="1"/>
  <c r="E136" i="43"/>
  <c r="E137" i="43" s="1"/>
  <c r="I136" i="43"/>
  <c r="I137" i="43" s="1"/>
  <c r="M136" i="43"/>
  <c r="M137" i="43" s="1"/>
  <c r="Q136" i="43"/>
  <c r="Q137" i="43" s="1"/>
  <c r="G144" i="43"/>
  <c r="G145" i="43" s="1"/>
  <c r="K144" i="43"/>
  <c r="K145" i="43" s="1"/>
  <c r="O144" i="43"/>
  <c r="O145" i="43" s="1"/>
  <c r="E152" i="43"/>
  <c r="E153" i="43" s="1"/>
  <c r="I152" i="43"/>
  <c r="I153" i="43" s="1"/>
  <c r="M152" i="43"/>
  <c r="M153" i="43" s="1"/>
  <c r="Q152" i="43"/>
  <c r="Q153" i="43" s="1"/>
  <c r="G160" i="43"/>
  <c r="G161" i="43" s="1"/>
  <c r="K160" i="43"/>
  <c r="K161" i="43" s="1"/>
  <c r="O160" i="43"/>
  <c r="O161" i="43" s="1"/>
  <c r="E168" i="43"/>
  <c r="E169" i="43" s="1"/>
  <c r="I168" i="43"/>
  <c r="I169" i="43" s="1"/>
  <c r="M168" i="43"/>
  <c r="M169" i="43" s="1"/>
  <c r="Q168" i="43"/>
  <c r="Q169" i="43" s="1"/>
  <c r="L160" i="43"/>
  <c r="L161" i="43" s="1"/>
  <c r="P160" i="43"/>
  <c r="P161" i="43" s="1"/>
  <c r="F168" i="43"/>
  <c r="F169" i="43" s="1"/>
  <c r="J168" i="43"/>
  <c r="J169" i="43" s="1"/>
  <c r="N168" i="43"/>
  <c r="N169" i="43" s="1"/>
  <c r="R168" i="43"/>
  <c r="R169" i="43" s="1"/>
  <c r="I129" i="43"/>
  <c r="E96" i="43"/>
  <c r="E97" i="43" s="1"/>
  <c r="I96" i="43"/>
  <c r="I97" i="43" s="1"/>
  <c r="M96" i="43"/>
  <c r="M97" i="43" s="1"/>
  <c r="Q96" i="43"/>
  <c r="Q97" i="43" s="1"/>
  <c r="G104" i="43"/>
  <c r="G105" i="43" s="1"/>
  <c r="K104" i="43"/>
  <c r="K105" i="43" s="1"/>
  <c r="O104" i="43"/>
  <c r="O105" i="43" s="1"/>
  <c r="E112" i="43"/>
  <c r="E113" i="43" s="1"/>
  <c r="I112" i="43"/>
  <c r="I113" i="43" s="1"/>
  <c r="M112" i="43"/>
  <c r="M113" i="43" s="1"/>
  <c r="Q112" i="43"/>
  <c r="Q113" i="43" s="1"/>
  <c r="G120" i="43"/>
  <c r="G121" i="43" s="1"/>
  <c r="K120" i="43"/>
  <c r="K121" i="43" s="1"/>
  <c r="O120" i="43"/>
  <c r="O121" i="43" s="1"/>
  <c r="E128" i="43"/>
  <c r="E129" i="43" s="1"/>
  <c r="I128" i="43"/>
  <c r="M128" i="43"/>
  <c r="M129" i="43" s="1"/>
  <c r="Q128" i="43"/>
  <c r="Q129" i="43" s="1"/>
  <c r="F128" i="43"/>
  <c r="F129" i="43" s="1"/>
  <c r="J128" i="43"/>
  <c r="J129" i="43" s="1"/>
  <c r="N128" i="43"/>
  <c r="N129" i="43" s="1"/>
  <c r="R128" i="43"/>
  <c r="R129" i="43" s="1"/>
  <c r="I89" i="43"/>
  <c r="E56" i="43"/>
  <c r="E57" i="43" s="1"/>
  <c r="I56" i="43"/>
  <c r="I57" i="43" s="1"/>
  <c r="M56" i="43"/>
  <c r="M57" i="43" s="1"/>
  <c r="Q56" i="43"/>
  <c r="Q57" i="43" s="1"/>
  <c r="G64" i="43"/>
  <c r="G65" i="43" s="1"/>
  <c r="K64" i="43"/>
  <c r="K65" i="43" s="1"/>
  <c r="O64" i="43"/>
  <c r="O65" i="43" s="1"/>
  <c r="E72" i="43"/>
  <c r="E73" i="43" s="1"/>
  <c r="I72" i="43"/>
  <c r="I73" i="43" s="1"/>
  <c r="M72" i="43"/>
  <c r="M73" i="43" s="1"/>
  <c r="Q72" i="43"/>
  <c r="Q73" i="43" s="1"/>
  <c r="G80" i="43"/>
  <c r="G81" i="43" s="1"/>
  <c r="K80" i="43"/>
  <c r="K81" i="43" s="1"/>
  <c r="O80" i="43"/>
  <c r="O81" i="43" s="1"/>
  <c r="E88" i="43"/>
  <c r="E89" i="43" s="1"/>
  <c r="I88" i="43"/>
  <c r="M88" i="43"/>
  <c r="M89" i="43" s="1"/>
  <c r="Q88" i="43"/>
  <c r="Q89" i="43" s="1"/>
  <c r="L80" i="43"/>
  <c r="L81" i="43" s="1"/>
  <c r="P80" i="43"/>
  <c r="P81" i="43" s="1"/>
  <c r="F88" i="43"/>
  <c r="F89" i="43" s="1"/>
  <c r="J88" i="43"/>
  <c r="J89" i="43" s="1"/>
  <c r="N88" i="43"/>
  <c r="N89" i="43" s="1"/>
  <c r="R88" i="43"/>
  <c r="R89" i="43" s="1"/>
  <c r="E48" i="43"/>
  <c r="E49" i="43" s="1"/>
  <c r="I48" i="43"/>
  <c r="I49" i="43" s="1"/>
  <c r="M48" i="43"/>
  <c r="M49" i="43" s="1"/>
  <c r="Q48" i="43"/>
  <c r="Q49" i="43" s="1"/>
  <c r="F48" i="43"/>
  <c r="F49" i="43" s="1"/>
  <c r="J48" i="43"/>
  <c r="J49" i="43" s="1"/>
  <c r="N48" i="43"/>
  <c r="N49" i="43" s="1"/>
  <c r="R48" i="43"/>
  <c r="R49" i="43" s="1"/>
  <c r="E40" i="43"/>
  <c r="E41" i="43" s="1"/>
  <c r="I40" i="43"/>
  <c r="I41" i="43" s="1"/>
  <c r="M40" i="43"/>
  <c r="M41" i="43" s="1"/>
  <c r="Q40" i="43"/>
  <c r="Q41" i="43" s="1"/>
  <c r="F40" i="43"/>
  <c r="F41" i="43" s="1"/>
  <c r="J40" i="43"/>
  <c r="J41" i="43" s="1"/>
  <c r="N40" i="43"/>
  <c r="N41" i="43" s="1"/>
  <c r="R40" i="43"/>
  <c r="R41" i="43" s="1"/>
  <c r="F33" i="43"/>
  <c r="E32" i="43"/>
  <c r="E33" i="43" s="1"/>
  <c r="I32" i="43"/>
  <c r="I33" i="43" s="1"/>
  <c r="M32" i="43"/>
  <c r="M33" i="43" s="1"/>
  <c r="Q32" i="43"/>
  <c r="Q33" i="43" s="1"/>
  <c r="F32" i="43"/>
  <c r="J32" i="43"/>
  <c r="J33" i="43" s="1"/>
  <c r="N32" i="43"/>
  <c r="N33" i="43" s="1"/>
  <c r="R32" i="43"/>
  <c r="R33" i="43" s="1"/>
  <c r="E24" i="43"/>
  <c r="E25" i="43" s="1"/>
  <c r="M24" i="43"/>
  <c r="M25" i="43" s="1"/>
  <c r="I24" i="43"/>
  <c r="I25" i="43" s="1"/>
  <c r="Q24" i="43"/>
  <c r="Q25" i="43" s="1"/>
  <c r="F24" i="43"/>
  <c r="F25" i="43" s="1"/>
  <c r="J24" i="43"/>
  <c r="J25" i="43" s="1"/>
  <c r="N24" i="43"/>
  <c r="N25" i="43" s="1"/>
  <c r="R24" i="43"/>
  <c r="R25" i="43" s="1"/>
  <c r="A3" i="47" l="1"/>
  <c r="R1" i="47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A10" i="47" l="1"/>
  <c r="A17" i="47" l="1"/>
  <c r="A24" i="47" l="1"/>
  <c r="A31" i="47" l="1"/>
  <c r="R15" i="43"/>
  <c r="Q15" i="43"/>
  <c r="P15" i="43"/>
  <c r="P16" i="43" s="1"/>
  <c r="O15" i="43"/>
  <c r="O16" i="43" s="1"/>
  <c r="O17" i="43" s="1"/>
  <c r="N15" i="43"/>
  <c r="M15" i="43"/>
  <c r="L15" i="43"/>
  <c r="L16" i="43" s="1"/>
  <c r="K15" i="43"/>
  <c r="K16" i="43" s="1"/>
  <c r="K17" i="43" s="1"/>
  <c r="J15" i="43"/>
  <c r="I15" i="43"/>
  <c r="H15" i="43"/>
  <c r="G15" i="43"/>
  <c r="G16" i="43" s="1"/>
  <c r="G17" i="43" s="1"/>
  <c r="F15" i="43"/>
  <c r="E15" i="43"/>
  <c r="D15" i="43"/>
  <c r="D16" i="43" s="1"/>
  <c r="R7" i="43"/>
  <c r="Q7" i="43"/>
  <c r="P7" i="43"/>
  <c r="P8" i="43" s="1"/>
  <c r="P9" i="43" s="1"/>
  <c r="O7" i="43"/>
  <c r="O8" i="43" s="1"/>
  <c r="O9" i="43" s="1"/>
  <c r="N7" i="43"/>
  <c r="M7" i="43"/>
  <c r="L7" i="43"/>
  <c r="L8" i="43" s="1"/>
  <c r="L9" i="43" s="1"/>
  <c r="K7" i="43"/>
  <c r="K8" i="43" s="1"/>
  <c r="K9" i="43" s="1"/>
  <c r="J7" i="43"/>
  <c r="I7" i="43"/>
  <c r="H7" i="43"/>
  <c r="H8" i="43" s="1"/>
  <c r="H9" i="43" s="1"/>
  <c r="G7" i="43"/>
  <c r="G8" i="43" s="1"/>
  <c r="G9" i="43" s="1"/>
  <c r="F7" i="43"/>
  <c r="E7" i="43"/>
  <c r="D7" i="43"/>
  <c r="D8" i="43" s="1"/>
  <c r="D9" i="43" s="1"/>
  <c r="A38" i="47" l="1"/>
  <c r="D17" i="43"/>
  <c r="L17" i="43"/>
  <c r="P17" i="43"/>
  <c r="H16" i="43"/>
  <c r="H17" i="43" s="1"/>
  <c r="E16" i="43"/>
  <c r="E17" i="43" s="1"/>
  <c r="I16" i="43"/>
  <c r="I17" i="43" s="1"/>
  <c r="M16" i="43"/>
  <c r="M17" i="43" s="1"/>
  <c r="Q16" i="43"/>
  <c r="Q17" i="43" s="1"/>
  <c r="F16" i="43"/>
  <c r="F17" i="43" s="1"/>
  <c r="J16" i="43"/>
  <c r="J17" i="43" s="1"/>
  <c r="N16" i="43"/>
  <c r="N17" i="43" s="1"/>
  <c r="R16" i="43"/>
  <c r="R17" i="43" s="1"/>
  <c r="E8" i="43"/>
  <c r="E9" i="43" s="1"/>
  <c r="I8" i="43"/>
  <c r="I9" i="43" s="1"/>
  <c r="M8" i="43"/>
  <c r="M9" i="43" s="1"/>
  <c r="Q8" i="43"/>
  <c r="Q9" i="43" s="1"/>
  <c r="F8" i="43"/>
  <c r="F9" i="43" s="1"/>
  <c r="J8" i="43"/>
  <c r="J9" i="43" s="1"/>
  <c r="N8" i="43"/>
  <c r="N9" i="43" s="1"/>
  <c r="R8" i="43"/>
  <c r="R9" i="43" s="1"/>
  <c r="A45" i="47" l="1"/>
  <c r="A52" i="47" l="1"/>
  <c r="B13" i="44"/>
  <c r="B12" i="44"/>
  <c r="B11" i="44"/>
  <c r="B10" i="44"/>
  <c r="B9" i="44"/>
  <c r="B8" i="44"/>
  <c r="B7" i="44"/>
  <c r="B6" i="44"/>
  <c r="B2" i="44"/>
  <c r="B3" i="44" s="1"/>
  <c r="D1" i="44"/>
  <c r="D10" i="44" s="1"/>
  <c r="C1" i="44"/>
  <c r="C13" i="44" s="1"/>
  <c r="D2" i="44" l="1"/>
  <c r="D4" i="44" s="1"/>
  <c r="A59" i="47"/>
  <c r="D9" i="44"/>
  <c r="D11" i="44"/>
  <c r="D1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D3" i="44" l="1"/>
  <c r="D5" i="44"/>
  <c r="A66" i="47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A73" i="47" l="1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A80" i="47" l="1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G5" i="44" l="1"/>
  <c r="G3" i="44"/>
  <c r="G4" i="44"/>
  <c r="H10" i="44"/>
  <c r="H6" i="44"/>
  <c r="H12" i="44"/>
  <c r="H8" i="44"/>
  <c r="H2" i="44"/>
  <c r="I1" i="44"/>
  <c r="H13" i="44"/>
  <c r="H11" i="44"/>
  <c r="H9" i="44"/>
  <c r="H7" i="44"/>
  <c r="H4" i="44" l="1"/>
  <c r="H5" i="44"/>
  <c r="H3" i="44"/>
  <c r="I12" i="44"/>
  <c r="I10" i="44"/>
  <c r="I8" i="44"/>
  <c r="I6" i="44"/>
  <c r="I2" i="44"/>
  <c r="I13" i="44"/>
  <c r="I11" i="44"/>
  <c r="I9" i="44"/>
  <c r="I7" i="44"/>
  <c r="J1" i="44"/>
  <c r="I4" i="44" l="1"/>
  <c r="I5" i="44"/>
  <c r="I3" i="44"/>
  <c r="K1" i="44"/>
  <c r="J9" i="44"/>
  <c r="J13" i="44"/>
  <c r="J11" i="44"/>
  <c r="J7" i="44"/>
  <c r="J10" i="44"/>
  <c r="J2" i="44"/>
  <c r="J12" i="44"/>
  <c r="J8" i="44"/>
  <c r="J6" i="44"/>
  <c r="A2" i="43" l="1"/>
  <c r="B2" i="43"/>
  <c r="C10" i="43"/>
  <c r="K13" i="44"/>
  <c r="K11" i="44"/>
  <c r="K9" i="44"/>
  <c r="K7" i="44"/>
  <c r="K12" i="44"/>
  <c r="K10" i="44"/>
  <c r="K8" i="44"/>
  <c r="K6" i="44"/>
  <c r="K2" i="44"/>
  <c r="J5" i="44"/>
  <c r="J3" i="44"/>
  <c r="J4" i="44"/>
  <c r="C18" i="43" l="1"/>
  <c r="C11" i="43"/>
  <c r="C12" i="43" s="1"/>
  <c r="C13" i="43" s="1"/>
  <c r="C14" i="43" s="1"/>
  <c r="A10" i="43"/>
  <c r="B10" i="43"/>
  <c r="B3" i="43"/>
  <c r="B4" i="43" s="1"/>
  <c r="B5" i="43" s="1"/>
  <c r="B6" i="43" s="1"/>
  <c r="B7" i="43" s="1"/>
  <c r="B8" i="43" s="1"/>
  <c r="B9" i="43" s="1"/>
  <c r="A3" i="43"/>
  <c r="A4" i="43" s="1"/>
  <c r="A5" i="43" s="1"/>
  <c r="A6" i="43" s="1"/>
  <c r="A7" i="43" s="1"/>
  <c r="A8" i="43" s="1"/>
  <c r="A9" i="43" s="1"/>
  <c r="K5" i="44"/>
  <c r="K3" i="44"/>
  <c r="K4" i="44"/>
  <c r="C19" i="43" l="1"/>
  <c r="C26" i="43"/>
  <c r="B18" i="43"/>
  <c r="A18" i="43"/>
  <c r="B11" i="43"/>
  <c r="A11" i="43"/>
  <c r="A12" i="43" s="1"/>
  <c r="A13" i="43" s="1"/>
  <c r="A14" i="43" s="1"/>
  <c r="A15" i="43" s="1"/>
  <c r="A16" i="43" s="1"/>
  <c r="A17" i="43" s="1"/>
  <c r="B12" i="43"/>
  <c r="B13" i="43" s="1"/>
  <c r="B14" i="43" s="1"/>
  <c r="B15" i="43" s="1"/>
  <c r="B16" i="43" s="1"/>
  <c r="B17" i="43" s="1"/>
  <c r="C27" i="43" l="1"/>
  <c r="C34" i="43"/>
  <c r="A26" i="43"/>
  <c r="B26" i="43"/>
  <c r="B19" i="43"/>
  <c r="C20" i="43"/>
  <c r="A19" i="43"/>
  <c r="B20" i="43" l="1"/>
  <c r="C21" i="43"/>
  <c r="A20" i="43"/>
  <c r="C35" i="43"/>
  <c r="C42" i="43"/>
  <c r="A34" i="43"/>
  <c r="B34" i="43"/>
  <c r="C28" i="43"/>
  <c r="B27" i="43"/>
  <c r="A27" i="43"/>
  <c r="B28" i="43" l="1"/>
  <c r="A28" i="43"/>
  <c r="C29" i="43"/>
  <c r="C36" i="43"/>
  <c r="B35" i="43"/>
  <c r="A35" i="43"/>
  <c r="A21" i="43"/>
  <c r="B21" i="43"/>
  <c r="C22" i="43"/>
  <c r="C43" i="43"/>
  <c r="C50" i="43"/>
  <c r="A42" i="43"/>
  <c r="B42" i="43"/>
  <c r="C51" i="43" l="1"/>
  <c r="A50" i="43"/>
  <c r="B50" i="43"/>
  <c r="C58" i="43"/>
  <c r="B22" i="43"/>
  <c r="B23" i="43" s="1"/>
  <c r="B24" i="43" s="1"/>
  <c r="B25" i="43" s="1"/>
  <c r="A22" i="43"/>
  <c r="B43" i="43"/>
  <c r="C44" i="43"/>
  <c r="A43" i="43"/>
  <c r="C30" i="43"/>
  <c r="A29" i="43"/>
  <c r="B29" i="43"/>
  <c r="C37" i="43"/>
  <c r="B36" i="43"/>
  <c r="A36" i="43"/>
  <c r="C38" i="43" l="1"/>
  <c r="B37" i="43"/>
  <c r="A37" i="43"/>
  <c r="A44" i="43"/>
  <c r="C45" i="43"/>
  <c r="B44" i="43"/>
  <c r="A23" i="43"/>
  <c r="A30" i="43"/>
  <c r="A31" i="43" s="1"/>
  <c r="A32" i="43" s="1"/>
  <c r="A33" i="43" s="1"/>
  <c r="B30" i="43"/>
  <c r="B31" i="43" s="1"/>
  <c r="B32" i="43" s="1"/>
  <c r="B33" i="43" s="1"/>
  <c r="B58" i="43"/>
  <c r="C66" i="43"/>
  <c r="A58" i="43"/>
  <c r="C59" i="43"/>
  <c r="B51" i="43"/>
  <c r="C52" i="43"/>
  <c r="A51" i="43"/>
  <c r="A52" i="43" l="1"/>
  <c r="C53" i="43"/>
  <c r="B52" i="43"/>
  <c r="C67" i="43"/>
  <c r="B66" i="43"/>
  <c r="C74" i="43"/>
  <c r="A66" i="43"/>
  <c r="A59" i="43"/>
  <c r="C60" i="43"/>
  <c r="B59" i="43"/>
  <c r="A24" i="43"/>
  <c r="C46" i="43"/>
  <c r="B45" i="43"/>
  <c r="A45" i="43"/>
  <c r="B38" i="43"/>
  <c r="B39" i="43" s="1"/>
  <c r="B40" i="43" s="1"/>
  <c r="B41" i="43" s="1"/>
  <c r="A38" i="43"/>
  <c r="A39" i="43" s="1"/>
  <c r="A40" i="43" s="1"/>
  <c r="A41" i="43" s="1"/>
  <c r="B46" i="43" l="1"/>
  <c r="B47" i="43" s="1"/>
  <c r="B48" i="43" s="1"/>
  <c r="B49" i="43" s="1"/>
  <c r="A46" i="43"/>
  <c r="A47" i="43" s="1"/>
  <c r="A48" i="43" s="1"/>
  <c r="A49" i="43" s="1"/>
  <c r="B67" i="43"/>
  <c r="A67" i="43"/>
  <c r="C68" i="43"/>
  <c r="A25" i="43"/>
  <c r="B74" i="43"/>
  <c r="A74" i="43"/>
  <c r="C82" i="43"/>
  <c r="C75" i="43"/>
  <c r="A53" i="43"/>
  <c r="C54" i="43"/>
  <c r="B53" i="43"/>
  <c r="A60" i="43"/>
  <c r="C61" i="43"/>
  <c r="B60" i="43"/>
  <c r="B75" i="43" l="1"/>
  <c r="A75" i="43"/>
  <c r="C76" i="43"/>
  <c r="C90" i="43"/>
  <c r="A82" i="43"/>
  <c r="C83" i="43"/>
  <c r="B82" i="43"/>
  <c r="A68" i="43"/>
  <c r="C69" i="43"/>
  <c r="B68" i="43"/>
  <c r="B54" i="43"/>
  <c r="B55" i="43" s="1"/>
  <c r="B56" i="43" s="1"/>
  <c r="B57" i="43" s="1"/>
  <c r="A54" i="43"/>
  <c r="C62" i="43"/>
  <c r="B61" i="43"/>
  <c r="A61" i="43"/>
  <c r="A62" i="43" l="1"/>
  <c r="A63" i="43" s="1"/>
  <c r="A64" i="43" s="1"/>
  <c r="A65" i="43" s="1"/>
  <c r="B62" i="43"/>
  <c r="B63" i="43" s="1"/>
  <c r="B64" i="43" s="1"/>
  <c r="B65" i="43" s="1"/>
  <c r="B69" i="43"/>
  <c r="A69" i="43"/>
  <c r="C70" i="43"/>
  <c r="C77" i="43"/>
  <c r="B76" i="43"/>
  <c r="A76" i="43"/>
  <c r="A55" i="43"/>
  <c r="C91" i="43"/>
  <c r="C98" i="43"/>
  <c r="A90" i="43"/>
  <c r="B90" i="43"/>
  <c r="B83" i="43"/>
  <c r="A83" i="43"/>
  <c r="C84" i="43"/>
  <c r="A98" i="43" l="1"/>
  <c r="C106" i="43"/>
  <c r="C99" i="43"/>
  <c r="B98" i="43"/>
  <c r="C78" i="43"/>
  <c r="B77" i="43"/>
  <c r="A77" i="43"/>
  <c r="C85" i="43"/>
  <c r="B84" i="43"/>
  <c r="A84" i="43"/>
  <c r="A91" i="43"/>
  <c r="B91" i="43"/>
  <c r="C92" i="43"/>
  <c r="A56" i="43"/>
  <c r="A70" i="43"/>
  <c r="A71" i="43" s="1"/>
  <c r="A72" i="43" s="1"/>
  <c r="A73" i="43" s="1"/>
  <c r="B70" i="43"/>
  <c r="B71" i="43" s="1"/>
  <c r="B72" i="43" s="1"/>
  <c r="B73" i="43" s="1"/>
  <c r="B92" i="43" l="1"/>
  <c r="A92" i="43"/>
  <c r="C93" i="43"/>
  <c r="B78" i="43"/>
  <c r="B79" i="43" s="1"/>
  <c r="B80" i="43" s="1"/>
  <c r="B81" i="43" s="1"/>
  <c r="A78" i="43"/>
  <c r="A79" i="43" s="1"/>
  <c r="A80" i="43" s="1"/>
  <c r="A81" i="43" s="1"/>
  <c r="C86" i="43"/>
  <c r="A85" i="43"/>
  <c r="B85" i="43"/>
  <c r="C100" i="43"/>
  <c r="B99" i="43"/>
  <c r="A99" i="43"/>
  <c r="A57" i="43"/>
  <c r="C107" i="43"/>
  <c r="B106" i="43"/>
  <c r="C114" i="43"/>
  <c r="A106" i="43"/>
  <c r="B114" i="43" l="1"/>
  <c r="C122" i="43"/>
  <c r="A114" i="43"/>
  <c r="C115" i="43"/>
  <c r="C94" i="43"/>
  <c r="B93" i="43"/>
  <c r="A93" i="43"/>
  <c r="C108" i="43"/>
  <c r="B107" i="43"/>
  <c r="A107" i="43"/>
  <c r="A86" i="43"/>
  <c r="B86" i="43"/>
  <c r="B87" i="43" s="1"/>
  <c r="B88" i="43" s="1"/>
  <c r="B89" i="43" s="1"/>
  <c r="C101" i="43"/>
  <c r="B100" i="43"/>
  <c r="A100" i="43"/>
  <c r="A87" i="43" l="1"/>
  <c r="A115" i="43"/>
  <c r="C116" i="43"/>
  <c r="B115" i="43"/>
  <c r="B101" i="43"/>
  <c r="A101" i="43"/>
  <c r="C102" i="43"/>
  <c r="A94" i="43"/>
  <c r="A95" i="43" s="1"/>
  <c r="A96" i="43" s="1"/>
  <c r="A97" i="43" s="1"/>
  <c r="B94" i="43"/>
  <c r="B95" i="43" s="1"/>
  <c r="B96" i="43" s="1"/>
  <c r="B97" i="43" s="1"/>
  <c r="C130" i="43"/>
  <c r="A122" i="43"/>
  <c r="C123" i="43"/>
  <c r="B122" i="43"/>
  <c r="A108" i="43"/>
  <c r="C109" i="43"/>
  <c r="B108" i="43"/>
  <c r="A109" i="43" l="1"/>
  <c r="C110" i="43"/>
  <c r="B109" i="43"/>
  <c r="C124" i="43"/>
  <c r="B123" i="43"/>
  <c r="A123" i="43"/>
  <c r="A102" i="43"/>
  <c r="A103" i="43" s="1"/>
  <c r="A104" i="43" s="1"/>
  <c r="A105" i="43" s="1"/>
  <c r="B102" i="43"/>
  <c r="B103" i="43" s="1"/>
  <c r="B104" i="43" s="1"/>
  <c r="B105" i="43" s="1"/>
  <c r="B116" i="43"/>
  <c r="A116" i="43"/>
  <c r="C117" i="43"/>
  <c r="C131" i="43"/>
  <c r="C138" i="43"/>
  <c r="A130" i="43"/>
  <c r="B130" i="43"/>
  <c r="A88" i="43"/>
  <c r="A89" i="43" l="1"/>
  <c r="A131" i="43"/>
  <c r="C132" i="43"/>
  <c r="B131" i="43"/>
  <c r="A124" i="43"/>
  <c r="C125" i="43"/>
  <c r="B124" i="43"/>
  <c r="A117" i="43"/>
  <c r="C118" i="43"/>
  <c r="B117" i="43"/>
  <c r="B110" i="43"/>
  <c r="B111" i="43" s="1"/>
  <c r="B112" i="43" s="1"/>
  <c r="B113" i="43" s="1"/>
  <c r="A110" i="43"/>
  <c r="A111" i="43" s="1"/>
  <c r="A112" i="43" s="1"/>
  <c r="A113" i="43" s="1"/>
  <c r="B138" i="43"/>
  <c r="C146" i="43"/>
  <c r="A138" i="43"/>
  <c r="C139" i="43"/>
  <c r="A146" i="43" l="1"/>
  <c r="C147" i="43"/>
  <c r="B146" i="43"/>
  <c r="C154" i="43"/>
  <c r="B118" i="43"/>
  <c r="B119" i="43" s="1"/>
  <c r="B120" i="43" s="1"/>
  <c r="B121" i="43" s="1"/>
  <c r="A118" i="43"/>
  <c r="A119" i="43" s="1"/>
  <c r="A120" i="43" s="1"/>
  <c r="A121" i="43" s="1"/>
  <c r="A125" i="43"/>
  <c r="B125" i="43"/>
  <c r="C126" i="43"/>
  <c r="A139" i="43"/>
  <c r="C140" i="43"/>
  <c r="B139" i="43"/>
  <c r="B132" i="43"/>
  <c r="A132" i="43"/>
  <c r="C133" i="43"/>
  <c r="A133" i="43" l="1"/>
  <c r="B133" i="43"/>
  <c r="C134" i="43"/>
  <c r="A126" i="43"/>
  <c r="B126" i="43"/>
  <c r="B127" i="43" s="1"/>
  <c r="B128" i="43" s="1"/>
  <c r="B129" i="43" s="1"/>
  <c r="A140" i="43"/>
  <c r="C141" i="43"/>
  <c r="B140" i="43"/>
  <c r="C148" i="43"/>
  <c r="B147" i="43"/>
  <c r="A147" i="43"/>
  <c r="A154" i="43"/>
  <c r="C155" i="43"/>
  <c r="B154" i="43"/>
  <c r="C162" i="43"/>
  <c r="C170" i="43" l="1"/>
  <c r="C163" i="43"/>
  <c r="B162" i="43"/>
  <c r="A162" i="43"/>
  <c r="A127" i="43"/>
  <c r="A134" i="43"/>
  <c r="A135" i="43" s="1"/>
  <c r="A136" i="43" s="1"/>
  <c r="A137" i="43" s="1"/>
  <c r="B134" i="43"/>
  <c r="B135" i="43" s="1"/>
  <c r="B136" i="43" s="1"/>
  <c r="B137" i="43" s="1"/>
  <c r="B155" i="43"/>
  <c r="A155" i="43"/>
  <c r="C156" i="43"/>
  <c r="B148" i="43"/>
  <c r="A148" i="43"/>
  <c r="C149" i="43"/>
  <c r="C142" i="43"/>
  <c r="B141" i="43"/>
  <c r="A141" i="43"/>
  <c r="A149" i="43" l="1"/>
  <c r="C150" i="43"/>
  <c r="B149" i="43"/>
  <c r="A163" i="43"/>
  <c r="C164" i="43"/>
  <c r="B163" i="43"/>
  <c r="B142" i="43"/>
  <c r="B143" i="43" s="1"/>
  <c r="B144" i="43" s="1"/>
  <c r="B145" i="43" s="1"/>
  <c r="A142" i="43"/>
  <c r="A143" i="43" s="1"/>
  <c r="A144" i="43" s="1"/>
  <c r="A145" i="43" s="1"/>
  <c r="C157" i="43"/>
  <c r="B156" i="43"/>
  <c r="A156" i="43"/>
  <c r="A128" i="43"/>
  <c r="C171" i="43"/>
  <c r="A170" i="43"/>
  <c r="B170" i="43"/>
  <c r="C178" i="43"/>
  <c r="A171" i="43" l="1"/>
  <c r="C172" i="43"/>
  <c r="B171" i="43"/>
  <c r="A129" i="43"/>
  <c r="C179" i="43"/>
  <c r="B178" i="43"/>
  <c r="A178" i="43"/>
  <c r="C186" i="43"/>
  <c r="B150" i="43"/>
  <c r="B151" i="43" s="1"/>
  <c r="B152" i="43" s="1"/>
  <c r="B153" i="43" s="1"/>
  <c r="A150" i="43"/>
  <c r="A151" i="43" s="1"/>
  <c r="A152" i="43" s="1"/>
  <c r="A153" i="43" s="1"/>
  <c r="B157" i="43"/>
  <c r="A157" i="43"/>
  <c r="C158" i="43"/>
  <c r="C165" i="43"/>
  <c r="B164" i="43"/>
  <c r="A164" i="43"/>
  <c r="B179" i="43" l="1"/>
  <c r="A179" i="43"/>
  <c r="C180" i="43"/>
  <c r="A172" i="43"/>
  <c r="C173" i="43"/>
  <c r="B172" i="43"/>
  <c r="A165" i="43"/>
  <c r="C166" i="43"/>
  <c r="B165" i="43"/>
  <c r="B158" i="43"/>
  <c r="B159" i="43" s="1"/>
  <c r="B160" i="43" s="1"/>
  <c r="B161" i="43" s="1"/>
  <c r="A158" i="43"/>
  <c r="C187" i="43"/>
  <c r="B186" i="43"/>
  <c r="C194" i="43"/>
  <c r="A186" i="43"/>
  <c r="C202" i="43" l="1"/>
  <c r="A194" i="43"/>
  <c r="C195" i="43"/>
  <c r="B194" i="43"/>
  <c r="A173" i="43"/>
  <c r="B173" i="43"/>
  <c r="C174" i="43"/>
  <c r="A166" i="43"/>
  <c r="A167" i="43" s="1"/>
  <c r="A168" i="43" s="1"/>
  <c r="A169" i="43" s="1"/>
  <c r="B166" i="43"/>
  <c r="B167" i="43" s="1"/>
  <c r="B168" i="43" s="1"/>
  <c r="B169" i="43" s="1"/>
  <c r="C181" i="43"/>
  <c r="B180" i="43"/>
  <c r="A180" i="43"/>
  <c r="C188" i="43"/>
  <c r="B187" i="43"/>
  <c r="A187" i="43"/>
  <c r="A159" i="43"/>
  <c r="A174" i="43" l="1"/>
  <c r="A175" i="43" s="1"/>
  <c r="A176" i="43" s="1"/>
  <c r="A177" i="43" s="1"/>
  <c r="B174" i="43"/>
  <c r="B175" i="43" s="1"/>
  <c r="B176" i="43" s="1"/>
  <c r="B177" i="43" s="1"/>
  <c r="C196" i="43"/>
  <c r="B195" i="43"/>
  <c r="A195" i="43"/>
  <c r="C189" i="43"/>
  <c r="B188" i="43"/>
  <c r="A188" i="43"/>
  <c r="A160" i="43"/>
  <c r="C203" i="43"/>
  <c r="B202" i="43"/>
  <c r="A202" i="43"/>
  <c r="B181" i="43"/>
  <c r="A181" i="43"/>
  <c r="C182" i="43"/>
  <c r="A203" i="43" l="1"/>
  <c r="C204" i="43"/>
  <c r="B203" i="43"/>
  <c r="A161" i="43"/>
  <c r="C197" i="43"/>
  <c r="B196" i="43"/>
  <c r="A196" i="43"/>
  <c r="B182" i="43"/>
  <c r="B183" i="43" s="1"/>
  <c r="B184" i="43" s="1"/>
  <c r="B185" i="43" s="1"/>
  <c r="A182" i="43"/>
  <c r="A183" i="43" s="1"/>
  <c r="A184" i="43" s="1"/>
  <c r="A185" i="43" s="1"/>
  <c r="A189" i="43"/>
  <c r="C190" i="43"/>
  <c r="B189" i="43"/>
  <c r="B190" i="43" l="1"/>
  <c r="B191" i="43" s="1"/>
  <c r="B192" i="43" s="1"/>
  <c r="B193" i="43" s="1"/>
  <c r="A190" i="43"/>
  <c r="A197" i="43"/>
  <c r="C198" i="43"/>
  <c r="B197" i="43"/>
  <c r="C205" i="43"/>
  <c r="B204" i="43"/>
  <c r="A204" i="43"/>
  <c r="A198" i="43" l="1"/>
  <c r="A199" i="43" s="1"/>
  <c r="A200" i="43" s="1"/>
  <c r="A201" i="43" s="1"/>
  <c r="B198" i="43"/>
  <c r="B199" i="43" s="1"/>
  <c r="B200" i="43" s="1"/>
  <c r="B201" i="43" s="1"/>
  <c r="A191" i="43"/>
  <c r="A205" i="43"/>
  <c r="B205" i="43"/>
  <c r="C206" i="43"/>
  <c r="A206" i="43" l="1"/>
  <c r="A207" i="43" s="1"/>
  <c r="A208" i="43" s="1"/>
  <c r="A209" i="43" s="1"/>
  <c r="B206" i="43"/>
  <c r="B207" i="43" s="1"/>
  <c r="B208" i="43" s="1"/>
  <c r="B209" i="43" s="1"/>
  <c r="A192" i="43"/>
  <c r="A193" i="43" l="1"/>
  <c r="E84" i="47"/>
  <c r="J24" i="47"/>
  <c r="H38" i="47"/>
  <c r="F67" i="47"/>
  <c r="E28" i="47"/>
  <c r="K85" i="47"/>
  <c r="K68" i="47"/>
  <c r="H67" i="47"/>
  <c r="G51" i="47"/>
  <c r="R16" i="47"/>
  <c r="O8" i="47"/>
  <c r="L16" i="47"/>
  <c r="R56" i="47"/>
  <c r="F44" i="47"/>
  <c r="O36" i="47"/>
  <c r="D30" i="47"/>
  <c r="O71" i="47"/>
  <c r="Q70" i="47"/>
  <c r="O52" i="47"/>
  <c r="O39" i="47"/>
  <c r="N33" i="47"/>
  <c r="P56" i="47"/>
  <c r="K58" i="47"/>
  <c r="J28" i="47"/>
  <c r="G61" i="47"/>
  <c r="L46" i="47"/>
  <c r="G32" i="47"/>
  <c r="Q23" i="47"/>
  <c r="M35" i="47"/>
  <c r="F29" i="47"/>
  <c r="I16" i="47"/>
  <c r="D32" i="47"/>
  <c r="H39" i="47"/>
  <c r="R7" i="47"/>
  <c r="J5" i="47"/>
  <c r="L31" i="47"/>
  <c r="O40" i="47"/>
  <c r="D78" i="47"/>
  <c r="E78" i="47"/>
  <c r="Q81" i="47"/>
  <c r="G4" i="47"/>
  <c r="N22" i="47"/>
  <c r="L72" i="47"/>
  <c r="J67" i="47"/>
  <c r="I66" i="47"/>
  <c r="E23" i="47"/>
  <c r="K56" i="47"/>
  <c r="L79" i="47"/>
  <c r="M32" i="47"/>
  <c r="Q86" i="47"/>
  <c r="Q33" i="47"/>
  <c r="O12" i="47"/>
  <c r="F65" i="47"/>
  <c r="O33" i="47"/>
  <c r="R74" i="47"/>
  <c r="K26" i="47"/>
  <c r="G68" i="47"/>
  <c r="K71" i="47"/>
  <c r="Q3" i="47"/>
  <c r="M58" i="47"/>
  <c r="I77" i="47"/>
  <c r="D50" i="47"/>
  <c r="H29" i="47"/>
  <c r="D53" i="47"/>
  <c r="K70" i="47"/>
  <c r="F30" i="47"/>
  <c r="L70" i="47"/>
  <c r="I12" i="47"/>
  <c r="K76" i="47"/>
  <c r="K55" i="47"/>
  <c r="E48" i="47"/>
  <c r="H62" i="47"/>
  <c r="P55" i="47"/>
  <c r="E41" i="47"/>
  <c r="E20" i="47"/>
  <c r="K41" i="47"/>
  <c r="D83" i="47"/>
  <c r="I27" i="47"/>
  <c r="O83" i="47"/>
  <c r="J27" i="47"/>
  <c r="E83" i="47"/>
  <c r="P20" i="47"/>
  <c r="G69" i="47"/>
  <c r="M41" i="47"/>
  <c r="K69" i="47"/>
  <c r="J55" i="47"/>
  <c r="R6" i="47"/>
  <c r="D13" i="47"/>
  <c r="F76" i="47"/>
  <c r="P27" i="47"/>
  <c r="N83" i="47"/>
  <c r="G6" i="47"/>
  <c r="D27" i="47"/>
  <c r="L13" i="47"/>
  <c r="P13" i="47"/>
  <c r="M34" i="47"/>
  <c r="L6" i="47"/>
  <c r="H48" i="47"/>
  <c r="P76" i="47"/>
  <c r="F62" i="47"/>
  <c r="P62" i="47"/>
  <c r="R69" i="47"/>
  <c r="D48" i="47"/>
  <c r="P48" i="47"/>
  <c r="D6" i="47"/>
  <c r="G62" i="47"/>
  <c r="L48" i="47"/>
  <c r="L83" i="47"/>
  <c r="Q62" i="47"/>
  <c r="H41" i="47"/>
  <c r="O27" i="47"/>
  <c r="Q69" i="47"/>
  <c r="N27" i="47"/>
  <c r="P69" i="47"/>
  <c r="O76" i="47"/>
  <c r="G76" i="47"/>
  <c r="M62" i="47"/>
  <c r="L69" i="47"/>
  <c r="K6" i="47"/>
  <c r="H83" i="47"/>
  <c r="G20" i="47"/>
  <c r="E62" i="47"/>
  <c r="M48" i="47"/>
  <c r="G83" i="47"/>
  <c r="J34" i="47"/>
  <c r="E69" i="47"/>
  <c r="L76" i="47"/>
  <c r="R41" i="47"/>
  <c r="Q41" i="47"/>
  <c r="G27" i="47"/>
  <c r="G41" i="47"/>
  <c r="D76" i="47"/>
  <c r="L27" i="47"/>
  <c r="F41" i="47"/>
  <c r="H55" i="47"/>
  <c r="Q6" i="47"/>
  <c r="R27" i="47"/>
  <c r="M13" i="47"/>
  <c r="L41" i="47"/>
  <c r="O13" i="47"/>
  <c r="N62" i="47"/>
  <c r="O41" i="47"/>
  <c r="Q48" i="47"/>
  <c r="O6" i="47"/>
  <c r="F6" i="47"/>
  <c r="Q27" i="47"/>
  <c r="E6" i="47"/>
  <c r="H6" i="47"/>
  <c r="I83" i="47"/>
  <c r="K48" i="47"/>
  <c r="N55" i="47"/>
  <c r="Q83" i="47"/>
  <c r="I48" i="47"/>
  <c r="P6" i="47"/>
  <c r="D55" i="47"/>
  <c r="O55" i="47"/>
  <c r="F13" i="47"/>
  <c r="I62" i="47"/>
  <c r="M83" i="47"/>
  <c r="J76" i="47"/>
  <c r="H76" i="47"/>
  <c r="F83" i="47"/>
  <c r="J20" i="47"/>
  <c r="F48" i="47"/>
  <c r="J6" i="47"/>
  <c r="F34" i="47"/>
  <c r="M27" i="47"/>
  <c r="J48" i="47"/>
  <c r="K62" i="47"/>
  <c r="G13" i="47"/>
  <c r="L62" i="47"/>
  <c r="F55" i="47"/>
  <c r="R34" i="47"/>
  <c r="I13" i="47"/>
  <c r="M69" i="47"/>
  <c r="Q55" i="47"/>
  <c r="D34" i="47"/>
  <c r="D41" i="47"/>
  <c r="N6" i="47"/>
  <c r="O34" i="47"/>
  <c r="K83" i="47"/>
  <c r="N20" i="47"/>
  <c r="P41" i="47"/>
  <c r="F20" i="47"/>
  <c r="Q20" i="47"/>
  <c r="O20" i="47"/>
  <c r="E55" i="47"/>
  <c r="N13" i="47"/>
  <c r="J62" i="47"/>
  <c r="P83" i="47"/>
  <c r="N69" i="47"/>
  <c r="I6" i="47"/>
  <c r="M76" i="47"/>
  <c r="E34" i="47"/>
  <c r="H20" i="47"/>
  <c r="M20" i="47"/>
  <c r="P34" i="47"/>
  <c r="L34" i="47"/>
  <c r="I41" i="47"/>
  <c r="N76" i="47"/>
  <c r="E13" i="47"/>
  <c r="Q76" i="47"/>
  <c r="H13" i="47"/>
  <c r="J83" i="47"/>
  <c r="N34" i="47"/>
  <c r="D20" i="47"/>
  <c r="F27" i="47"/>
  <c r="L55" i="47"/>
  <c r="R62" i="47"/>
  <c r="R48" i="47"/>
  <c r="R20" i="47"/>
  <c r="H27" i="47"/>
  <c r="I20" i="47"/>
  <c r="R76" i="47"/>
  <c r="I55" i="47"/>
  <c r="K13" i="47"/>
  <c r="M55" i="47"/>
  <c r="G34" i="47"/>
  <c r="N48" i="47"/>
  <c r="E27" i="47"/>
  <c r="R13" i="47"/>
  <c r="K27" i="47"/>
  <c r="K20" i="47"/>
  <c r="H69" i="47"/>
  <c r="I69" i="47"/>
  <c r="K34" i="47"/>
  <c r="H34" i="47"/>
  <c r="N41" i="47"/>
  <c r="I76" i="47"/>
  <c r="R83" i="47"/>
  <c r="G48" i="47"/>
  <c r="G55" i="47"/>
  <c r="O48" i="47"/>
  <c r="E76" i="47"/>
  <c r="L20" i="47"/>
  <c r="I34" i="47"/>
  <c r="Q34" i="47"/>
  <c r="D62" i="47"/>
  <c r="Q13" i="47"/>
  <c r="F69" i="47"/>
  <c r="R55" i="47"/>
  <c r="M6" i="47"/>
  <c r="D69" i="47"/>
  <c r="J69" i="47"/>
  <c r="O69" i="47"/>
  <c r="O62" i="47"/>
  <c r="J13" i="47"/>
  <c r="J41" i="47"/>
  <c r="M47" i="47"/>
  <c r="N38" i="47" l="1"/>
  <c r="I28" i="47"/>
  <c r="J70" i="47"/>
  <c r="L3" i="47"/>
  <c r="N11" i="47"/>
  <c r="G75" i="47"/>
  <c r="N51" i="47"/>
  <c r="I49" i="47"/>
  <c r="F45" i="47"/>
  <c r="G72" i="47"/>
  <c r="N18" i="47"/>
  <c r="O61" i="47"/>
  <c r="O21" i="47"/>
  <c r="O44" i="47"/>
  <c r="H85" i="47"/>
  <c r="G40" i="47"/>
  <c r="R36" i="47"/>
  <c r="M25" i="47"/>
  <c r="F23" i="47"/>
  <c r="G57" i="47"/>
  <c r="D86" i="47"/>
  <c r="P78" i="47"/>
  <c r="E15" i="47"/>
  <c r="D70" i="47"/>
  <c r="D74" i="47"/>
  <c r="I36" i="47"/>
  <c r="D12" i="47"/>
  <c r="E3" i="47"/>
  <c r="P52" i="47"/>
  <c r="H19" i="47"/>
  <c r="E51" i="47"/>
  <c r="N7" i="47"/>
  <c r="E85" i="47"/>
  <c r="P64" i="47"/>
  <c r="M42" i="47"/>
  <c r="F84" i="47"/>
  <c r="R28" i="47"/>
  <c r="M77" i="47"/>
  <c r="P25" i="47"/>
  <c r="L43" i="47"/>
  <c r="E30" i="47"/>
  <c r="O63" i="47"/>
  <c r="P4" i="47"/>
  <c r="P51" i="47"/>
  <c r="R29" i="47"/>
  <c r="F38" i="47"/>
  <c r="P58" i="47"/>
  <c r="E71" i="47"/>
  <c r="F39" i="47"/>
  <c r="Q36" i="47"/>
  <c r="I4" i="47"/>
  <c r="Q71" i="47"/>
  <c r="D45" i="47"/>
  <c r="I64" i="47"/>
  <c r="G79" i="47"/>
  <c r="R64" i="47"/>
  <c r="M33" i="47"/>
  <c r="P31" i="47"/>
  <c r="E12" i="47"/>
  <c r="R15" i="47"/>
  <c r="H10" i="47"/>
  <c r="J14" i="47"/>
  <c r="Q51" i="47"/>
  <c r="L17" i="47"/>
  <c r="M16" i="47"/>
  <c r="D35" i="47"/>
  <c r="K14" i="47"/>
  <c r="R3" i="47"/>
  <c r="H50" i="47"/>
  <c r="N68" i="47"/>
  <c r="Q29" i="47"/>
  <c r="L65" i="47"/>
  <c r="H73" i="47"/>
  <c r="J10" i="47"/>
  <c r="I35" i="47"/>
  <c r="G10" i="47"/>
  <c r="G37" i="47"/>
  <c r="G60" i="47"/>
  <c r="Q28" i="47"/>
  <c r="M49" i="47"/>
  <c r="D14" i="47"/>
  <c r="J17" i="47"/>
  <c r="E70" i="47"/>
  <c r="E49" i="47"/>
  <c r="K51" i="47"/>
  <c r="E56" i="47"/>
  <c r="M26" i="47"/>
  <c r="K45" i="47"/>
  <c r="H82" i="47"/>
  <c r="H43" i="47"/>
  <c r="L61" i="47"/>
  <c r="F5" i="47"/>
  <c r="F77" i="47"/>
  <c r="D77" i="47"/>
  <c r="N52" i="47"/>
  <c r="P71" i="47"/>
  <c r="E37" i="47"/>
  <c r="M21" i="47"/>
  <c r="D80" i="47"/>
  <c r="F9" i="47"/>
  <c r="D28" i="47"/>
  <c r="J68" i="47"/>
  <c r="R19" i="47"/>
  <c r="L58" i="47"/>
  <c r="D59" i="47"/>
  <c r="E18" i="47"/>
  <c r="K25" i="47"/>
  <c r="O64" i="47"/>
  <c r="O50" i="47"/>
  <c r="D81" i="47"/>
  <c r="G42" i="47"/>
  <c r="R81" i="47"/>
  <c r="I84" i="47"/>
  <c r="H53" i="47"/>
  <c r="F19" i="47"/>
  <c r="J74" i="47"/>
  <c r="P15" i="47"/>
  <c r="D17" i="47"/>
  <c r="N59" i="47"/>
  <c r="M61" i="47"/>
  <c r="H18" i="47"/>
  <c r="J22" i="47"/>
  <c r="H7" i="47"/>
  <c r="L53" i="47"/>
  <c r="R78" i="47"/>
  <c r="J40" i="47"/>
  <c r="M71" i="47"/>
  <c r="H31" i="47"/>
  <c r="F82" i="47"/>
  <c r="R40" i="47"/>
  <c r="G82" i="47"/>
  <c r="H16" i="47"/>
  <c r="L75" i="47"/>
  <c r="Q56" i="47"/>
  <c r="K78" i="47"/>
  <c r="R84" i="47"/>
  <c r="F78" i="47"/>
  <c r="P44" i="47"/>
  <c r="N73" i="47"/>
  <c r="E7" i="47"/>
  <c r="H36" i="47"/>
  <c r="J9" i="47"/>
  <c r="I50" i="47"/>
  <c r="F75" i="47"/>
  <c r="R23" i="47"/>
  <c r="H51" i="47"/>
  <c r="R10" i="47"/>
  <c r="N53" i="47"/>
  <c r="G84" i="47"/>
  <c r="H79" i="47"/>
  <c r="K64" i="47"/>
  <c r="L29" i="47"/>
  <c r="R14" i="47"/>
  <c r="E29" i="47"/>
  <c r="F28" i="47"/>
  <c r="P73" i="47"/>
  <c r="M14" i="47"/>
  <c r="Q17" i="47"/>
  <c r="O45" i="47"/>
  <c r="M45" i="47"/>
  <c r="L21" i="47"/>
  <c r="M50" i="47"/>
  <c r="J26" i="47"/>
  <c r="L4" i="47"/>
  <c r="D23" i="47"/>
  <c r="L19" i="47"/>
  <c r="L64" i="47"/>
  <c r="M40" i="47"/>
  <c r="H40" i="47"/>
  <c r="I30" i="47"/>
  <c r="R50" i="47"/>
  <c r="E26" i="47"/>
  <c r="K24" i="47"/>
  <c r="G28" i="47"/>
  <c r="K47" i="47"/>
  <c r="H60" i="47"/>
  <c r="O18" i="47"/>
  <c r="G36" i="47"/>
  <c r="H65" i="47"/>
  <c r="G23" i="47"/>
  <c r="N32" i="47"/>
  <c r="E67" i="47"/>
  <c r="J53" i="47"/>
  <c r="O59" i="47"/>
  <c r="O14" i="47"/>
  <c r="K15" i="47"/>
  <c r="D79" i="47"/>
  <c r="H26" i="47"/>
  <c r="N50" i="47"/>
  <c r="E59" i="47"/>
  <c r="Q22" i="47"/>
  <c r="Q38" i="47"/>
  <c r="F70" i="47"/>
  <c r="J33" i="47"/>
  <c r="G24" i="47"/>
  <c r="P50" i="47"/>
  <c r="G50" i="47"/>
  <c r="H33" i="47"/>
  <c r="L22" i="47"/>
  <c r="L74" i="47"/>
  <c r="H54" i="47"/>
  <c r="J61" i="47"/>
  <c r="J31" i="47"/>
  <c r="P28" i="47"/>
  <c r="E66" i="47"/>
  <c r="I32" i="47"/>
  <c r="P84" i="47"/>
  <c r="F49" i="47"/>
  <c r="O81" i="47"/>
  <c r="H22" i="47"/>
  <c r="F52" i="47"/>
  <c r="I82" i="47"/>
  <c r="F15" i="47"/>
  <c r="J58" i="47"/>
  <c r="P23" i="47"/>
  <c r="F66" i="47"/>
  <c r="H81" i="47"/>
  <c r="O51" i="47"/>
  <c r="J59" i="47"/>
  <c r="M7" i="47"/>
  <c r="M64" i="47"/>
  <c r="M11" i="47"/>
  <c r="H37" i="47"/>
  <c r="I22" i="47"/>
  <c r="J64" i="47"/>
  <c r="Q9" i="47"/>
  <c r="O79" i="47"/>
  <c r="P3" i="47"/>
  <c r="J16" i="47"/>
  <c r="J7" i="47"/>
  <c r="I61" i="47"/>
  <c r="N19" i="47"/>
  <c r="R46" i="47"/>
  <c r="R79" i="47"/>
  <c r="M8" i="47"/>
  <c r="N47" i="47"/>
  <c r="E86" i="47"/>
  <c r="H44" i="47"/>
  <c r="D37" i="47"/>
  <c r="F37" i="47"/>
  <c r="I78" i="47"/>
  <c r="F36" i="47"/>
  <c r="H49" i="47"/>
  <c r="M15" i="47"/>
  <c r="P22" i="47"/>
  <c r="H14" i="47"/>
  <c r="F59" i="47"/>
  <c r="G53" i="47"/>
  <c r="P61" i="47"/>
  <c r="R42" i="47"/>
  <c r="J35" i="47"/>
  <c r="H47" i="47"/>
  <c r="G44" i="47"/>
  <c r="K50" i="47"/>
  <c r="D11" i="47"/>
  <c r="D19" i="47"/>
  <c r="R32" i="47"/>
  <c r="P7" i="47"/>
  <c r="K22" i="47"/>
  <c r="K73" i="47"/>
  <c r="K32" i="47"/>
  <c r="Q35" i="47"/>
  <c r="Q8" i="47"/>
  <c r="N64" i="47"/>
  <c r="M74" i="47"/>
  <c r="H21" i="47"/>
  <c r="H23" i="47"/>
  <c r="P45" i="47"/>
  <c r="E46" i="47"/>
  <c r="N85" i="47"/>
  <c r="E53" i="47"/>
  <c r="I7" i="47"/>
  <c r="G52" i="47"/>
  <c r="R75" i="47"/>
  <c r="R30" i="47"/>
  <c r="Q12" i="47"/>
  <c r="I51" i="47"/>
  <c r="E50" i="47"/>
  <c r="Q60" i="47"/>
  <c r="Q5" i="47"/>
  <c r="E35" i="47"/>
  <c r="F63" i="47"/>
  <c r="O56" i="47"/>
  <c r="K72" i="47"/>
  <c r="O26" i="47"/>
  <c r="Q42" i="47"/>
  <c r="Q75" i="47"/>
  <c r="N26" i="47"/>
  <c r="J82" i="47"/>
  <c r="G39" i="47"/>
  <c r="D29" i="47"/>
  <c r="Q24" i="47"/>
  <c r="H35" i="47"/>
  <c r="L71" i="47"/>
  <c r="G18" i="47"/>
  <c r="J21" i="47"/>
  <c r="Q40" i="47"/>
  <c r="P67" i="47"/>
  <c r="D44" i="47"/>
  <c r="N8" i="47"/>
  <c r="R71" i="47"/>
  <c r="F17" i="47"/>
  <c r="R54" i="47"/>
  <c r="G58" i="47"/>
  <c r="Q79" i="47"/>
  <c r="R61" i="47"/>
  <c r="Q84" i="47"/>
  <c r="Q7" i="47"/>
  <c r="M68" i="47"/>
  <c r="J12" i="47"/>
  <c r="Q44" i="47"/>
  <c r="N71" i="47"/>
  <c r="P59" i="47"/>
  <c r="E79" i="47"/>
  <c r="D67" i="47"/>
  <c r="O9" i="47"/>
  <c r="P18" i="47"/>
  <c r="R53" i="47"/>
  <c r="I19" i="47"/>
  <c r="H86" i="47"/>
  <c r="R39" i="47"/>
  <c r="P39" i="47"/>
  <c r="K38" i="47"/>
  <c r="E8" i="47"/>
  <c r="I56" i="47"/>
  <c r="G86" i="47"/>
  <c r="E31" i="47"/>
  <c r="M18" i="47"/>
  <c r="Q54" i="47"/>
  <c r="K43" i="47"/>
  <c r="H84" i="47"/>
  <c r="L56" i="47"/>
  <c r="E64" i="47"/>
  <c r="P86" i="47"/>
  <c r="K46" i="47"/>
  <c r="P54" i="47"/>
  <c r="E4" i="47"/>
  <c r="F73" i="47"/>
  <c r="O19" i="47"/>
  <c r="N86" i="47"/>
  <c r="E38" i="47"/>
  <c r="M72" i="47"/>
  <c r="L18" i="47"/>
  <c r="G45" i="47"/>
  <c r="D63" i="47"/>
  <c r="E42" i="47"/>
  <c r="R86" i="47"/>
  <c r="Q63" i="47"/>
  <c r="K8" i="47"/>
  <c r="H74" i="47"/>
  <c r="G11" i="47"/>
  <c r="H32" i="47"/>
  <c r="O73" i="47"/>
  <c r="N79" i="47"/>
  <c r="N10" i="47"/>
  <c r="J25" i="47"/>
  <c r="L40" i="47"/>
  <c r="P81" i="47"/>
  <c r="L73" i="47"/>
  <c r="F4" i="47"/>
  <c r="G65" i="47"/>
  <c r="H64" i="47"/>
  <c r="L81" i="47"/>
  <c r="J30" i="47"/>
  <c r="P46" i="47"/>
  <c r="H17" i="47"/>
  <c r="M59" i="47"/>
  <c r="L51" i="47"/>
  <c r="M73" i="47"/>
  <c r="I18" i="47"/>
  <c r="Q46" i="47"/>
  <c r="P24" i="47"/>
  <c r="M38" i="47"/>
  <c r="J43" i="47"/>
  <c r="K21" i="47"/>
  <c r="G73" i="47"/>
  <c r="I31" i="47"/>
  <c r="E9" i="47"/>
  <c r="F51" i="47"/>
  <c r="O58" i="47"/>
  <c r="L33" i="47"/>
  <c r="N5" i="47"/>
  <c r="Q66" i="47"/>
  <c r="M12" i="47"/>
  <c r="L24" i="47"/>
  <c r="F58" i="47"/>
  <c r="Q11" i="47"/>
  <c r="O5" i="47"/>
  <c r="M66" i="47"/>
  <c r="O72" i="47"/>
  <c r="E81" i="47"/>
  <c r="I9" i="47"/>
  <c r="K36" i="47"/>
  <c r="R26" i="47"/>
  <c r="F35" i="47"/>
  <c r="D84" i="47"/>
  <c r="N46" i="47"/>
  <c r="I21" i="47"/>
  <c r="M65" i="47"/>
  <c r="R37" i="47"/>
  <c r="D68" i="47"/>
  <c r="D49" i="47"/>
  <c r="R73" i="47"/>
  <c r="K18" i="47"/>
  <c r="L12" i="47"/>
  <c r="I70" i="47"/>
  <c r="E74" i="47"/>
  <c r="R77" i="47"/>
  <c r="J75" i="47"/>
  <c r="Q19" i="47"/>
  <c r="J78" i="47"/>
  <c r="F40" i="47"/>
  <c r="J60" i="47"/>
  <c r="K84" i="47"/>
  <c r="K4" i="47"/>
  <c r="H75" i="47"/>
  <c r="E68" i="47"/>
  <c r="Q85" i="47"/>
  <c r="O16" i="47"/>
  <c r="I14" i="47"/>
  <c r="Q25" i="47"/>
  <c r="K3" i="47"/>
  <c r="M31" i="47"/>
  <c r="K52" i="47"/>
  <c r="N43" i="47"/>
  <c r="P80" i="47"/>
  <c r="M19" i="47"/>
  <c r="O7" i="47"/>
  <c r="E43" i="47"/>
  <c r="F53" i="47"/>
  <c r="I68" i="47"/>
  <c r="R59" i="47"/>
  <c r="G16" i="47"/>
  <c r="H30" i="47"/>
  <c r="N78" i="47"/>
  <c r="F86" i="47"/>
  <c r="J4" i="47"/>
  <c r="H68" i="47"/>
  <c r="G66" i="47"/>
  <c r="Q65" i="47"/>
  <c r="F46" i="47"/>
  <c r="F10" i="47"/>
  <c r="O11" i="47"/>
  <c r="L32" i="47"/>
  <c r="Q73" i="47"/>
  <c r="M63" i="47"/>
  <c r="I65" i="47"/>
  <c r="M52" i="47"/>
  <c r="K40" i="47"/>
  <c r="I86" i="47"/>
  <c r="N77" i="47"/>
  <c r="K5" i="47"/>
  <c r="J45" i="47"/>
  <c r="O25" i="47"/>
  <c r="M43" i="47"/>
  <c r="Q57" i="47"/>
  <c r="L8" i="47"/>
  <c r="J51" i="47"/>
  <c r="E60" i="47"/>
  <c r="G19" i="47"/>
  <c r="O75" i="47"/>
  <c r="P16" i="47"/>
  <c r="G7" i="47"/>
  <c r="F64" i="47"/>
  <c r="M86" i="47"/>
  <c r="K37" i="47"/>
  <c r="L60" i="47"/>
  <c r="K74" i="47"/>
  <c r="R70" i="47"/>
  <c r="E65" i="47"/>
  <c r="G21" i="47"/>
  <c r="K7" i="47"/>
  <c r="L50" i="47"/>
  <c r="F18" i="47"/>
  <c r="M82" i="47"/>
  <c r="M44" i="47"/>
  <c r="E73" i="47"/>
  <c r="I39" i="47"/>
  <c r="F68" i="47"/>
  <c r="R52" i="47"/>
  <c r="O29" i="47"/>
  <c r="N12" i="47"/>
  <c r="R21" i="47"/>
  <c r="K81" i="47"/>
  <c r="K28" i="47"/>
  <c r="D58" i="47"/>
  <c r="O82" i="47"/>
  <c r="L66" i="47"/>
  <c r="G25" i="47"/>
  <c r="O60" i="47"/>
  <c r="D38" i="47"/>
  <c r="I10" i="47"/>
  <c r="E58" i="47"/>
  <c r="L25" i="47"/>
  <c r="J44" i="47"/>
  <c r="N57" i="47"/>
  <c r="P57" i="47"/>
  <c r="L39" i="47"/>
  <c r="D5" i="47"/>
  <c r="Q14" i="47"/>
  <c r="H72" i="47"/>
  <c r="P11" i="47"/>
  <c r="L30" i="47"/>
  <c r="R68" i="47"/>
  <c r="Q45" i="47"/>
  <c r="D10" i="47"/>
  <c r="Q16" i="47"/>
  <c r="J39" i="47"/>
  <c r="K86" i="47"/>
  <c r="D7" i="47"/>
  <c r="M22" i="47"/>
  <c r="I26" i="47"/>
  <c r="P26" i="47"/>
  <c r="O42" i="47"/>
  <c r="I67" i="47"/>
  <c r="P5" i="47"/>
  <c r="N75" i="47"/>
  <c r="E32" i="47"/>
  <c r="P75" i="47"/>
  <c r="P17" i="47"/>
  <c r="Q43" i="47"/>
  <c r="P65" i="47"/>
  <c r="K39" i="47"/>
  <c r="Q53" i="47"/>
  <c r="O37" i="47"/>
  <c r="K23" i="47"/>
  <c r="P35" i="47"/>
  <c r="I42" i="47"/>
  <c r="E25" i="47"/>
  <c r="G78" i="47"/>
  <c r="N14" i="47"/>
  <c r="M75" i="47"/>
  <c r="H52" i="47"/>
  <c r="R8" i="47"/>
  <c r="L5" i="47"/>
  <c r="H57" i="47"/>
  <c r="R24" i="47"/>
  <c r="O54" i="47"/>
  <c r="N82" i="47"/>
  <c r="J84" i="47"/>
  <c r="H80" i="47"/>
  <c r="P10" i="47"/>
  <c r="P79" i="47"/>
  <c r="I46" i="47"/>
  <c r="H78" i="47"/>
  <c r="N28" i="47"/>
  <c r="E80" i="47"/>
  <c r="D56" i="47"/>
  <c r="R72" i="47"/>
  <c r="I73" i="47"/>
  <c r="F80" i="47"/>
  <c r="Q31" i="47"/>
  <c r="N44" i="47"/>
  <c r="Q68" i="47"/>
  <c r="E11" i="47"/>
  <c r="L45" i="47"/>
  <c r="F57" i="47"/>
  <c r="L10" i="47"/>
  <c r="N40" i="47"/>
  <c r="K79" i="47"/>
  <c r="O86" i="47"/>
  <c r="D39" i="47"/>
  <c r="J63" i="47"/>
  <c r="D47" i="47"/>
  <c r="I63" i="47"/>
  <c r="J15" i="47"/>
  <c r="J3" i="47"/>
  <c r="R11" i="47"/>
  <c r="G74" i="47"/>
  <c r="M81" i="47"/>
  <c r="G49" i="47"/>
  <c r="N70" i="47"/>
  <c r="Q39" i="47"/>
  <c r="G43" i="47"/>
  <c r="G5" i="47"/>
  <c r="K31" i="47"/>
  <c r="E19" i="47"/>
  <c r="D4" i="47"/>
  <c r="P77" i="47"/>
  <c r="L84" i="47"/>
  <c r="M57" i="47"/>
  <c r="H56" i="47"/>
  <c r="F14" i="47"/>
  <c r="J77" i="47"/>
  <c r="N25" i="47"/>
  <c r="J38" i="47"/>
  <c r="I43" i="47"/>
  <c r="L80" i="47"/>
  <c r="P32" i="47"/>
  <c r="D15" i="47"/>
  <c r="R67" i="47"/>
  <c r="P63" i="47"/>
  <c r="J37" i="47"/>
  <c r="M36" i="47"/>
  <c r="D22" i="47"/>
  <c r="M28" i="47"/>
  <c r="H11" i="47"/>
  <c r="M29" i="47"/>
  <c r="K65" i="47"/>
  <c r="G63" i="47"/>
  <c r="I60" i="47"/>
  <c r="J57" i="47"/>
  <c r="O49" i="47"/>
  <c r="F26" i="47"/>
  <c r="Q77" i="47"/>
  <c r="N63" i="47"/>
  <c r="M85" i="47"/>
  <c r="D24" i="47"/>
  <c r="P38" i="47"/>
  <c r="E22" i="47"/>
  <c r="I29" i="47"/>
  <c r="L15" i="47"/>
  <c r="R65" i="47"/>
  <c r="G31" i="47"/>
  <c r="D33" i="47"/>
  <c r="P12" i="47"/>
  <c r="P30" i="47"/>
  <c r="M54" i="47"/>
  <c r="K57" i="47"/>
  <c r="D72" i="47"/>
  <c r="J85" i="47"/>
  <c r="D57" i="47"/>
  <c r="O31" i="47"/>
  <c r="M10" i="47"/>
  <c r="I75" i="47"/>
  <c r="R35" i="47"/>
  <c r="R9" i="47"/>
  <c r="H46" i="47"/>
  <c r="R80" i="47"/>
  <c r="I79" i="47"/>
  <c r="F60" i="47"/>
  <c r="N58" i="47"/>
  <c r="H63" i="47"/>
  <c r="N4" i="47"/>
  <c r="J23" i="47"/>
  <c r="J42" i="47"/>
  <c r="Q37" i="47"/>
  <c r="H4" i="47"/>
  <c r="M60" i="47"/>
  <c r="J19" i="47"/>
  <c r="K17" i="47"/>
  <c r="E45" i="47"/>
  <c r="H9" i="47"/>
  <c r="H8" i="47"/>
  <c r="Q59" i="47"/>
  <c r="Q32" i="47"/>
  <c r="O4" i="47"/>
  <c r="J80" i="47"/>
  <c r="I40" i="47"/>
  <c r="J65" i="47"/>
  <c r="Q50" i="47"/>
  <c r="P74" i="47"/>
  <c r="K19" i="47"/>
  <c r="O57" i="47"/>
  <c r="O77" i="47"/>
  <c r="I59" i="47"/>
  <c r="L82" i="47"/>
  <c r="J36" i="47"/>
  <c r="F50" i="47"/>
  <c r="K77" i="47"/>
  <c r="G54" i="47"/>
  <c r="I74" i="47"/>
  <c r="L23" i="47"/>
  <c r="R60" i="47"/>
  <c r="H77" i="47"/>
  <c r="P82" i="47"/>
  <c r="I71" i="47"/>
  <c r="E17" i="47"/>
  <c r="L77" i="47"/>
  <c r="G3" i="47"/>
  <c r="N66" i="47"/>
  <c r="E39" i="47"/>
  <c r="I45" i="47"/>
  <c r="K54" i="47"/>
  <c r="P21" i="47"/>
  <c r="I24" i="47"/>
  <c r="L37" i="47"/>
  <c r="J46" i="47"/>
  <c r="P33" i="47"/>
  <c r="L86" i="47"/>
  <c r="F79" i="47"/>
  <c r="I37" i="47"/>
  <c r="F16" i="47"/>
  <c r="R82" i="47"/>
  <c r="K35" i="47"/>
  <c r="L59" i="47"/>
  <c r="I58" i="47"/>
  <c r="M3" i="47"/>
  <c r="N80" i="47"/>
  <c r="J50" i="47"/>
  <c r="G77" i="47"/>
  <c r="O3" i="47"/>
  <c r="N60" i="47"/>
  <c r="E24" i="47"/>
  <c r="G85" i="47"/>
  <c r="Q82" i="47"/>
  <c r="N39" i="47"/>
  <c r="N3" i="47"/>
  <c r="N42" i="47"/>
  <c r="G80" i="47"/>
  <c r="F24" i="47"/>
  <c r="M37" i="47"/>
  <c r="G56" i="47"/>
  <c r="N15" i="47"/>
  <c r="N65" i="47"/>
  <c r="F25" i="47"/>
  <c r="R47" i="47"/>
  <c r="L85" i="47"/>
  <c r="F21" i="47"/>
  <c r="O66" i="47"/>
  <c r="J47" i="47"/>
  <c r="Q4" i="47"/>
  <c r="N36" i="47"/>
  <c r="N31" i="47"/>
  <c r="I23" i="47"/>
  <c r="O15" i="47"/>
  <c r="M67" i="47"/>
  <c r="P36" i="47"/>
  <c r="L78" i="47"/>
  <c r="O47" i="47"/>
  <c r="D71" i="47"/>
  <c r="R12" i="47"/>
  <c r="Q47" i="47"/>
  <c r="L26" i="47"/>
  <c r="D9" i="47"/>
  <c r="I25" i="47"/>
  <c r="K12" i="47"/>
  <c r="F42" i="47"/>
  <c r="F71" i="47"/>
  <c r="L52" i="47"/>
  <c r="L54" i="47"/>
  <c r="D18" i="47"/>
  <c r="G70" i="47"/>
  <c r="R85" i="47"/>
  <c r="F7" i="47"/>
  <c r="E16" i="47"/>
  <c r="L68" i="47"/>
  <c r="K60" i="47"/>
  <c r="N29" i="47"/>
  <c r="R43" i="47"/>
  <c r="K67" i="47"/>
  <c r="I38" i="47"/>
  <c r="N61" i="47"/>
  <c r="M23" i="47"/>
  <c r="J71" i="47"/>
  <c r="N35" i="47"/>
  <c r="G29" i="47"/>
  <c r="Q26" i="47"/>
  <c r="H45" i="47"/>
  <c r="K63" i="47"/>
  <c r="O23" i="47"/>
  <c r="P60" i="47"/>
  <c r="L28" i="47"/>
  <c r="K29" i="47"/>
  <c r="Q72" i="47"/>
  <c r="H58" i="47"/>
  <c r="E52" i="47"/>
  <c r="O80" i="47"/>
  <c r="M56" i="47"/>
  <c r="O17" i="47"/>
  <c r="I80" i="47"/>
  <c r="P68" i="47"/>
  <c r="R38" i="47"/>
  <c r="R17" i="47"/>
  <c r="L67" i="47"/>
  <c r="D43" i="47"/>
  <c r="J18" i="47"/>
  <c r="G17" i="47"/>
  <c r="D16" i="47"/>
  <c r="D61" i="47"/>
  <c r="G35" i="47"/>
  <c r="J72" i="47"/>
  <c r="L57" i="47"/>
  <c r="P70" i="47"/>
  <c r="M51" i="47"/>
  <c r="N16" i="47"/>
  <c r="K66" i="47"/>
  <c r="F43" i="47"/>
  <c r="G12" i="47"/>
  <c r="M46" i="47"/>
  <c r="I11" i="47"/>
  <c r="G71" i="47"/>
  <c r="M53" i="47"/>
  <c r="G22" i="47"/>
  <c r="L11" i="47"/>
  <c r="I44" i="47"/>
  <c r="D73" i="47"/>
  <c r="I3" i="47"/>
  <c r="N84" i="47"/>
  <c r="N56" i="47"/>
  <c r="G38" i="47"/>
  <c r="H66" i="47"/>
  <c r="J32" i="47"/>
  <c r="J49" i="47"/>
  <c r="K9" i="47"/>
  <c r="K11" i="47"/>
  <c r="L38" i="47"/>
  <c r="R45" i="47"/>
  <c r="L7" i="47"/>
  <c r="N54" i="47"/>
  <c r="N74" i="47"/>
  <c r="P49" i="47"/>
  <c r="I54" i="47"/>
  <c r="D26" i="47"/>
  <c r="K80" i="47"/>
  <c r="R31" i="47"/>
  <c r="N49" i="47"/>
  <c r="L14" i="47"/>
  <c r="L35" i="47"/>
  <c r="J86" i="47"/>
  <c r="O68" i="47"/>
  <c r="N24" i="47"/>
  <c r="N23" i="47"/>
  <c r="K59" i="47"/>
  <c r="M17" i="47"/>
  <c r="K42" i="47"/>
  <c r="P19" i="47"/>
  <c r="O67" i="47"/>
  <c r="M9" i="47"/>
  <c r="P42" i="47"/>
  <c r="D75" i="47"/>
  <c r="Q78" i="47"/>
  <c r="H28" i="47"/>
  <c r="G14" i="47"/>
  <c r="Q15" i="47"/>
  <c r="P43" i="47"/>
  <c r="E72" i="47"/>
  <c r="M24" i="47"/>
  <c r="P66" i="47"/>
  <c r="O10" i="47"/>
  <c r="R33" i="47"/>
  <c r="H59" i="47"/>
  <c r="H12" i="47"/>
  <c r="K61" i="47"/>
  <c r="D46" i="47"/>
  <c r="I8" i="47"/>
  <c r="R49" i="47"/>
  <c r="M78" i="47"/>
  <c r="P37" i="47"/>
  <c r="D42" i="47"/>
  <c r="F56" i="47"/>
  <c r="F3" i="47"/>
  <c r="L63" i="47"/>
  <c r="L49" i="47"/>
  <c r="O70" i="47"/>
  <c r="I81" i="47"/>
  <c r="E63" i="47"/>
  <c r="G59" i="47"/>
  <c r="D3" i="47"/>
  <c r="G67" i="47"/>
  <c r="O22" i="47"/>
  <c r="O30" i="47"/>
  <c r="Q52" i="47"/>
  <c r="D52" i="47"/>
  <c r="F32" i="47"/>
  <c r="D66" i="47"/>
  <c r="E21" i="47"/>
  <c r="N72" i="47"/>
  <c r="F12" i="47"/>
  <c r="K49" i="47"/>
  <c r="D40" i="47"/>
  <c r="I15" i="47"/>
  <c r="G9" i="47"/>
  <c r="J56" i="47"/>
  <c r="Q18" i="47"/>
  <c r="P85" i="47"/>
  <c r="F61" i="47"/>
  <c r="R4" i="47"/>
  <c r="K16" i="47"/>
  <c r="G8" i="47"/>
  <c r="H5" i="47"/>
  <c r="M80" i="47"/>
  <c r="G15" i="47"/>
  <c r="R63" i="47"/>
  <c r="D82" i="47"/>
  <c r="F74" i="47"/>
  <c r="I72" i="47"/>
  <c r="O32" i="47"/>
  <c r="Q21" i="47"/>
  <c r="R18" i="47"/>
  <c r="D60" i="47"/>
  <c r="G47" i="47"/>
  <c r="F81" i="47"/>
  <c r="H15" i="47"/>
  <c r="E44" i="47"/>
  <c r="H3" i="47"/>
  <c r="F54" i="47"/>
  <c r="L36" i="47"/>
  <c r="D31" i="47"/>
  <c r="Q80" i="47"/>
  <c r="Q49" i="47"/>
  <c r="M79" i="47"/>
  <c r="E82" i="47"/>
  <c r="N30" i="47"/>
  <c r="F33" i="47"/>
  <c r="D8" i="47"/>
  <c r="O43" i="47"/>
  <c r="E47" i="47"/>
  <c r="N67" i="47"/>
  <c r="E10" i="47"/>
  <c r="R22" i="47"/>
  <c r="G64" i="47"/>
  <c r="M4" i="47"/>
  <c r="L44" i="47"/>
  <c r="M70" i="47"/>
  <c r="R5" i="47"/>
  <c r="N81" i="47"/>
  <c r="Q10" i="47"/>
  <c r="F22" i="47"/>
  <c r="D64" i="47"/>
  <c r="J54" i="47"/>
  <c r="O78" i="47"/>
  <c r="M30" i="47"/>
  <c r="R51" i="47"/>
  <c r="O85" i="47"/>
  <c r="F31" i="47"/>
  <c r="I53" i="47"/>
  <c r="M39" i="47"/>
  <c r="O28" i="47"/>
  <c r="L47" i="47"/>
  <c r="G81" i="47"/>
  <c r="Q64" i="47"/>
  <c r="E40" i="47"/>
  <c r="D85" i="47"/>
  <c r="N45" i="47"/>
  <c r="E57" i="47"/>
  <c r="D65" i="47"/>
  <c r="P40" i="47"/>
  <c r="D25" i="47"/>
  <c r="J66" i="47"/>
  <c r="O53" i="47"/>
  <c r="Q58" i="47"/>
  <c r="K30" i="47"/>
  <c r="F8" i="47"/>
  <c r="H71" i="47"/>
  <c r="K10" i="47"/>
  <c r="E75" i="47"/>
  <c r="I33" i="47"/>
  <c r="M5" i="47"/>
  <c r="I47" i="47"/>
  <c r="L42" i="47"/>
  <c r="G26" i="47"/>
  <c r="D36" i="47"/>
  <c r="O35" i="47"/>
  <c r="I85" i="47"/>
  <c r="I57" i="47"/>
  <c r="N37" i="47"/>
  <c r="I52" i="47"/>
  <c r="K44" i="47"/>
  <c r="K75" i="47"/>
  <c r="Q74" i="47"/>
  <c r="K53" i="47"/>
  <c r="Q67" i="47"/>
  <c r="G30" i="47"/>
  <c r="O24" i="47"/>
  <c r="F85" i="47"/>
  <c r="N17" i="47"/>
  <c r="H25" i="47"/>
  <c r="P8" i="47"/>
  <c r="J11" i="47"/>
  <c r="Q30" i="47"/>
  <c r="Q61" i="47"/>
  <c r="E54" i="47"/>
  <c r="H61" i="47"/>
  <c r="P53" i="47"/>
  <c r="R58" i="47"/>
  <c r="R66" i="47"/>
  <c r="G46" i="47"/>
  <c r="O65" i="47"/>
  <c r="J81" i="47"/>
  <c r="J73" i="47"/>
  <c r="E77" i="47"/>
  <c r="D21" i="47"/>
  <c r="O38" i="47"/>
  <c r="N9" i="47"/>
  <c r="N21" i="47"/>
  <c r="J79" i="47"/>
  <c r="O46" i="47"/>
  <c r="E61" i="47"/>
  <c r="I17" i="47"/>
  <c r="F72" i="47"/>
  <c r="G33" i="47"/>
  <c r="M84" i="47"/>
  <c r="H42" i="47"/>
  <c r="P47" i="47"/>
  <c r="K82" i="47"/>
  <c r="K33" i="47"/>
  <c r="E5" i="47"/>
  <c r="E33" i="47"/>
  <c r="I5" i="47"/>
  <c r="O84" i="47"/>
  <c r="L9" i="47"/>
  <c r="P72" i="47"/>
  <c r="P14" i="47"/>
  <c r="P29" i="47"/>
  <c r="F47" i="47"/>
  <c r="R44" i="47"/>
  <c r="R25" i="47"/>
  <c r="J8" i="47"/>
  <c r="J52" i="47"/>
  <c r="F11" i="47"/>
  <c r="E36" i="47"/>
  <c r="E14" i="47"/>
  <c r="P9" i="47"/>
  <c r="H24" i="47"/>
  <c r="R57" i="47"/>
  <c r="D54" i="47"/>
  <c r="H70" i="47"/>
  <c r="O74" i="47"/>
  <c r="D51" i="47"/>
  <c r="J29" i="47"/>
</calcChain>
</file>

<file path=xl/sharedStrings.xml><?xml version="1.0" encoding="utf-8"?>
<sst xmlns="http://schemas.openxmlformats.org/spreadsheetml/2006/main" count="345" uniqueCount="93">
  <si>
    <t>marc</t>
  </si>
  <si>
    <t>karim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</si>
  <si>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</si>
  <si>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</si>
  <si>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</si>
  <si>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</si>
  <si>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</si>
  <si>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</si>
  <si>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</si>
  <si>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</si>
  <si>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</si>
  <si>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</si>
  <si>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</si>
  <si>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</si>
  <si>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</si>
  <si>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</si>
  <si>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</si>
  <si>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</si>
  <si>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</si>
  <si>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</si>
  <si>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</si>
  <si>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</si>
  <si>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</si>
  <si>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</si>
  <si>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</si>
  <si>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</si>
  <si>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</si>
  <si>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</si>
  <si>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</si>
  <si>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</si>
  <si>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</si>
  <si>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</si>
  <si>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</si>
  <si>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</si>
  <si>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</si>
  <si>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</si>
  <si>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</si>
  <si>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ABS</t>
  </si>
  <si>
    <t>MAL</t>
  </si>
  <si>
    <t>CON</t>
  </si>
  <si>
    <t>Mois</t>
  </si>
  <si>
    <t>Fin de Mois</t>
  </si>
  <si>
    <t>heures</t>
  </si>
  <si>
    <t>jours</t>
  </si>
  <si>
    <t>&lt; 7 heures</t>
  </si>
  <si>
    <t>Colonne2</t>
  </si>
  <si>
    <t>Moustapha</t>
  </si>
  <si>
    <t>Jérémy M</t>
  </si>
  <si>
    <t>Marouan</t>
  </si>
  <si>
    <t>Medhi</t>
  </si>
  <si>
    <t>Woihide</t>
  </si>
  <si>
    <t>Noé</t>
  </si>
  <si>
    <t>Joris</t>
  </si>
  <si>
    <t>Jean-pierre</t>
  </si>
  <si>
    <t>Jean-Luc</t>
  </si>
  <si>
    <t>Mickael</t>
  </si>
  <si>
    <t>Said</t>
  </si>
  <si>
    <t>Benjamin</t>
  </si>
  <si>
    <t>Rachid</t>
  </si>
  <si>
    <t>Mohamed</t>
  </si>
  <si>
    <t>Monhammadou</t>
  </si>
  <si>
    <t>Mickael2</t>
  </si>
  <si>
    <t>Isabelle</t>
  </si>
  <si>
    <t>Tony</t>
  </si>
  <si>
    <t>Morgan</t>
  </si>
  <si>
    <t>Abdelhalim</t>
  </si>
  <si>
    <t>Sambou</t>
  </si>
  <si>
    <t>Djibi</t>
  </si>
  <si>
    <t>Guillaume</t>
  </si>
  <si>
    <t>Amandine</t>
  </si>
  <si>
    <t>andrew</t>
  </si>
  <si>
    <t>aurélie</t>
  </si>
  <si>
    <t>Jean-Louis</t>
  </si>
  <si>
    <t>Jonathan</t>
  </si>
  <si>
    <t>Jérome</t>
  </si>
  <si>
    <t>Jérome2</t>
  </si>
  <si>
    <t>Jérome3</t>
  </si>
  <si>
    <t>Jérome4</t>
  </si>
  <si>
    <t>Alexis</t>
  </si>
  <si>
    <t>Swann</t>
  </si>
  <si>
    <t>Thomas</t>
  </si>
  <si>
    <t>Christopher</t>
  </si>
  <si>
    <t>Johnny</t>
  </si>
  <si>
    <t>Jason</t>
  </si>
  <si>
    <t>Thomas3</t>
  </si>
  <si>
    <t>Thomas2</t>
  </si>
  <si>
    <t>Hani</t>
  </si>
  <si>
    <t>Didier</t>
  </si>
  <si>
    <t>JP</t>
  </si>
  <si>
    <t>Jeff</t>
  </si>
  <si>
    <t>Pascal</t>
  </si>
  <si>
    <t xml:space="preserve">Fabien </t>
  </si>
  <si>
    <t>Ludovic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</si>
</sst>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  <numFmt numFmtId="169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68" fontId="23" fillId="0" borderId="0" xfId="0" applyNumberFormat="1" applyFont="1" applyBorder="1" applyAlignment="1"/>
    <xf numFmtId="0" fontId="24" fillId="23" borderId="0" xfId="0" applyFont="1" applyFill="1" applyBorder="1" applyAlignment="1"/>
    <xf numFmtId="0" fontId="23" fillId="26" borderId="0" xfId="0" applyFont="1" applyFill="1" applyBorder="1" applyAlignment="1"/>
    <xf numFmtId="0" fontId="23" fillId="24" borderId="0" xfId="0" applyFont="1" applyFill="1" applyBorder="1" applyAlignment="1"/>
    <xf numFmtId="0" fontId="0" fillId="25" borderId="0" xfId="0" applyFill="1" applyAlignment="1"/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9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9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9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5" fillId="0" borderId="10" xfId="0" applyFont="1" applyBorder="1"/>
    <xf numFmtId="0" fontId="25" fillId="0" borderId="0" xfId="0" applyFont="1" applyBorder="1"/>
    <xf numFmtId="0" fontId="0" fillId="0" borderId="0" xfId="0" applyBorder="1" applyAlignment="1">
      <alignment horizont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0" fontId="1" fillId="0" borderId="0" xfId="0" applyFont="1" applyFill="1" applyAlignment="1">
      <alignment vertical="center"/>
    </xf>
    <xf numFmtId="166" fontId="1" fillId="0" borderId="1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24" borderId="0" xfId="0" applyFill="1" applyBorder="1" applyProtection="1">
      <protection locked="0"/>
    </xf>
    <xf numFmtId="0" fontId="20" fillId="24" borderId="0" xfId="0" applyFont="1" applyFill="1" applyBorder="1" applyAlignment="1" applyProtection="1">
      <alignment horizontal="center" vertical="center"/>
      <protection locked="0"/>
    </xf>
    <xf numFmtId="165" fontId="20" fillId="24" borderId="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2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Fill="1" applyAlignment="1" applyProtection="1">
      <alignment horizontal="center" vertical="center"/>
    </xf>
    <xf numFmtId="165" fontId="0" fillId="0" borderId="0" xfId="0" applyNumberFormat="1" applyFont="1" applyFill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 xr:uid="{00000000-0005-0000-0000-00001C000000}"/>
    <cellStyle name="Insatisfaisant" xfId="30" builtinId="27" customBuiltin="1"/>
    <cellStyle name="Neutre" xfId="31" builtinId="28" customBuiltin="1"/>
    <cellStyle name="Normal" xfId="0" builtinId="0"/>
    <cellStyle name="Normal 2" xfId="32" xr:uid="{00000000-0005-0000-0000-000020000000}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 xr:uid="{00000000-0005-0000-0000-00002B000000}"/>
  </cellStyles>
  <dxfs count="2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o" displayName="Tablo" ref="A1:BM209" totalsRowShown="0" headerRowDxfId="67" dataDxfId="66" tableBorderDxfId="65">
  <tableColumns count="65">
    <tableColumn id="1" xr3:uid="{00000000-0010-0000-0000-000001000000}" name="Mois" dataDxfId="64">
      <calculatedColumnFormula>IF(ISNUMBER(Tablo[[#This Row],[JOUR]]),DATE(YEAR(Tablo[[#This Row],[JOUR]]),MONTH(Tablo[[#This Row],[JOUR]])+1,0),A1)</calculatedColumnFormula>
    </tableColumn>
    <tableColumn id="2" xr3:uid="{00000000-0010-0000-0000-000002000000}" name="SEMAINE" dataDxfId="63">
      <calculatedColumnFormula>IF(ISNUMBER(Tablo[[#This Row],[JOUR]]),INT(MOD(INT((Tablo[[#This Row],[JOUR]]-2)/7)+3/5,52+5/28))+1,B1)</calculatedColumnFormula>
    </tableColumn>
    <tableColumn id="3" xr3:uid="{00000000-0010-0000-0000-000003000000}" name="JOUR" dataDxfId="62"/>
    <tableColumn id="4" xr3:uid="{00000000-0010-0000-0000-000004000000}" name="Moustapha" dataDxfId="61"/>
    <tableColumn id="5" xr3:uid="{00000000-0010-0000-0000-000005000000}" name="marc" dataDxfId="60"/>
    <tableColumn id="6" xr3:uid="{00000000-0010-0000-0000-000006000000}" name="Jérémy M" dataDxfId="59"/>
    <tableColumn id="7" xr3:uid="{00000000-0010-0000-0000-000007000000}" name="ursula" dataDxfId="58"/>
    <tableColumn id="8" xr3:uid="{00000000-0010-0000-0000-000008000000}" name="carl" dataDxfId="57"/>
    <tableColumn id="9" xr3:uid="{00000000-0010-0000-0000-000009000000}" name="sandie" dataDxfId="56"/>
    <tableColumn id="10" xr3:uid="{00000000-0010-0000-0000-00000A000000}" name="wissem" dataDxfId="55"/>
    <tableColumn id="11" xr3:uid="{00000000-0010-0000-0000-00000B000000}" name="julien" dataDxfId="54"/>
    <tableColumn id="12" xr3:uid="{00000000-0010-0000-0000-00000C000000}" name="Marouan" dataDxfId="53"/>
    <tableColumn id="13" xr3:uid="{00000000-0010-0000-0000-00000D000000}" name="jérémy" dataDxfId="52"/>
    <tableColumn id="14" xr3:uid="{00000000-0010-0000-0000-00000E000000}" name="gregory" dataDxfId="51"/>
    <tableColumn id="15" xr3:uid="{00000000-0010-0000-0000-00000F000000}" name="Medhi" dataDxfId="50"/>
    <tableColumn id="16" xr3:uid="{00000000-0010-0000-0000-000010000000}" name="Woihide" dataDxfId="49"/>
    <tableColumn id="17" xr3:uid="{00000000-0010-0000-0000-000011000000}" name="Noé" dataDxfId="48"/>
    <tableColumn id="18" xr3:uid="{00000000-0010-0000-0000-000012000000}" name="Joris" dataDxfId="47"/>
    <tableColumn id="31" xr3:uid="{32F3685E-7C88-47E9-86B9-12357BB99683}" name="Jean-pierre" dataDxfId="46"/>
    <tableColumn id="30" xr3:uid="{870FAB49-6A8C-4D75-8992-12C093BD0775}" name="sébastien" dataDxfId="45"/>
    <tableColumn id="29" xr3:uid="{319E3CFB-45FB-4D7A-9DCC-850C4697BE03}" name="aymeric" dataDxfId="44"/>
    <tableColumn id="28" xr3:uid="{4A7A98B0-0B27-4693-AE68-795084E44BC2}" name="jean" dataDxfId="43"/>
    <tableColumn id="27" xr3:uid="{03082319-9C8E-4E00-B784-463E11425C85}" name="Jean-Luc" dataDxfId="42"/>
    <tableColumn id="26" xr3:uid="{DB293738-F8D5-4DC5-ACE2-2009BBE12715}" name="Mickael" dataDxfId="41"/>
    <tableColumn id="25" xr3:uid="{6657E44A-0DFA-420A-A28E-1483730CB18C}" name="Colonne2" dataDxfId="40"/>
    <tableColumn id="24" xr3:uid="{DA713171-FCDF-480B-8FA1-0C0771B65025}" name="Said" dataDxfId="39"/>
    <tableColumn id="23" xr3:uid="{D036FD8F-0F23-486E-93CD-92C25E3F9FD4}" name="Benjamin" dataDxfId="38"/>
    <tableColumn id="22" xr3:uid="{2066EFEB-412B-4534-9CBB-6D977CB77571}" name="Rachid" dataDxfId="37"/>
    <tableColumn id="21" xr3:uid="{BA769AD0-E0BC-4BFB-800D-CE27202228D0}" name="Mohamed" dataDxfId="36"/>
    <tableColumn id="20" xr3:uid="{5BE2BD3C-F362-4BB4-BD47-F2DA5B8A6DF8}" name="Monhammadou" dataDxfId="35"/>
    <tableColumn id="19" xr3:uid="{00000000-0010-0000-0000-000013000000}" name="Mickael2" dataDxfId="34"/>
    <tableColumn id="32" xr3:uid="{5053AE9A-ED84-43DE-B028-05877ACA798F}" name="Isabelle" dataDxfId="33"/>
    <tableColumn id="33" xr3:uid="{E50423A4-F386-4E1C-A8E1-694736112CCB}" name="Tony" dataDxfId="32"/>
    <tableColumn id="34" xr3:uid="{5A9D7504-9C2C-47F6-9EE8-83641FCFDB99}" name="Morgan" dataDxfId="31"/>
    <tableColumn id="35" xr3:uid="{2633E129-FA5E-44D6-8F44-CC1127799259}" name="Abdelhalim" dataDxfId="30"/>
    <tableColumn id="36" xr3:uid="{B8991A40-7036-4D58-B86C-7A9473ECCECF}" name="Sambou" dataDxfId="29"/>
    <tableColumn id="37" xr3:uid="{5140531E-4C3E-4F6C-8114-8E8C61F24311}" name="Djibi" dataDxfId="28"/>
    <tableColumn id="38" xr3:uid="{2E18F3B1-7555-45F1-B416-32005BE75152}" name="laetitia" dataDxfId="27"/>
    <tableColumn id="39" xr3:uid="{31C2A34D-4B26-426E-9408-ED5464CE98D5}" name="Guillaume" dataDxfId="26"/>
    <tableColumn id="40" xr3:uid="{57A34BAC-7240-4FFD-A5AF-E8020391D8BB}" name="Amandine" dataDxfId="25"/>
    <tableColumn id="41" xr3:uid="{42445B3B-C01B-4B0E-AE65-7DC027F64E3B}" name="virginie" dataDxfId="24"/>
    <tableColumn id="42" xr3:uid="{D2E11877-3C00-4B78-8A1E-B6054F54E2CE}" name="david" dataDxfId="23"/>
    <tableColumn id="43" xr3:uid="{94405B82-FD49-490E-9CA2-352FA130E7C2}" name="andrew" dataDxfId="22"/>
    <tableColumn id="44" xr3:uid="{BDE8E747-9C28-41CF-9402-1D2547D79080}" name="aurélie" dataDxfId="21"/>
    <tableColumn id="45" xr3:uid="{F77D75B5-4775-43DE-A7B7-EFFC15C4107E}" name="Jean-Louis" dataDxfId="20"/>
    <tableColumn id="46" xr3:uid="{5B94F4A9-886E-4289-8A54-A63D991761F8}" name="Jonathan" dataDxfId="19"/>
    <tableColumn id="47" xr3:uid="{D3D1B505-7A1D-4AB0-BEED-631766ED2DED}" name="Jérome" dataDxfId="18"/>
    <tableColumn id="48" xr3:uid="{76ED6B47-5E98-41B4-85A1-19B51F728DCA}" name="Jérome2" dataDxfId="17"/>
    <tableColumn id="49" xr3:uid="{DB3B8963-C0FA-47B9-A624-DBBA5AD701B8}" name="Jérome3" dataDxfId="16"/>
    <tableColumn id="50" xr3:uid="{31F8A7F5-1160-488F-B76D-FF414BD99652}" name="Jérome4" dataDxfId="15"/>
    <tableColumn id="51" xr3:uid="{4C1B788D-EFC5-4F6D-98D8-57A0575685AA}" name="Alexis" dataDxfId="14"/>
    <tableColumn id="52" xr3:uid="{779DCC0A-CBD8-4BE1-92DB-18B60989B2A7}" name="Swann" dataDxfId="13"/>
    <tableColumn id="53" xr3:uid="{418208A6-7257-49B7-8648-F01E829E7EF3}" name="Thomas" dataDxfId="12"/>
    <tableColumn id="54" xr3:uid="{50100B7A-4E1B-4B8C-85C2-BF40E5D97330}" name="Christopher" dataDxfId="11"/>
    <tableColumn id="55" xr3:uid="{3E654554-6EFD-4817-939C-88A76C6088F2}" name="Johnny" dataDxfId="10"/>
    <tableColumn id="56" xr3:uid="{6277DA37-ED60-4B1A-B45B-FE38DC4C5944}" name="Jason" dataDxfId="9"/>
    <tableColumn id="57" xr3:uid="{18DD9ED1-6D19-434A-8514-D4184BC026A5}" name="Thomas3" dataDxfId="8"/>
    <tableColumn id="58" xr3:uid="{DAAB886D-2655-42DA-B5DA-06D332F30FA2}" name="Thomas2" dataDxfId="7"/>
    <tableColumn id="59" xr3:uid="{8D9C1581-F540-4C8D-871A-BEB387EC1AF0}" name="Hani" dataDxfId="6"/>
    <tableColumn id="60" xr3:uid="{CF916E7A-52C7-4EAE-A38F-1C18216A14E2}" name="Didier" dataDxfId="5"/>
    <tableColumn id="61" xr3:uid="{5680547A-1982-4642-B88D-C38251B353BF}" name="JP" dataDxfId="4"/>
    <tableColumn id="62" xr3:uid="{4CE3C05D-F83F-4E4E-BC4A-F1F01D3AC4DB}" name="Jeff" dataDxfId="3"/>
    <tableColumn id="63" xr3:uid="{392EF314-3787-42E6-8AB1-F3DBF621861F}" name="Pascal" dataDxfId="2"/>
    <tableColumn id="64" xr3:uid="{FEB33736-8268-4A7B-83E0-51F3BC414C0C}" name="Fabien " dataDxfId="1"/>
    <tableColumn id="65" xr3:uid="{2B73F9E7-1C1B-4506-B62A-9BB183CC85A1}" name="Ludovi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09"/>
  <sheetViews>
    <sheetView showZeros="0" tabSelected="1" zoomScale="90" zoomScaleNormal="90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J8" sqref="J8"/>
    </sheetView>
  </sheetViews>
  <sheetFormatPr baseColWidth="10" defaultColWidth="6.85546875" defaultRowHeight="12.75" x14ac:dyDescent="0.2"/>
  <cols>
    <col min="1" max="1" width="11.85546875" style="12" customWidth="1"/>
    <col min="2" max="2" width="14.28515625" style="12" bestFit="1" customWidth="1"/>
    <col min="3" max="3" width="33.28515625" style="38" customWidth="1"/>
    <col min="4" max="4" width="10.85546875" style="12" bestFit="1" customWidth="1"/>
    <col min="5" max="5" width="10.42578125" style="53" bestFit="1" customWidth="1"/>
    <col min="6" max="6" width="11.42578125" style="53" bestFit="1" customWidth="1"/>
    <col min="7" max="7" width="9.140625" style="53" bestFit="1" customWidth="1"/>
    <col min="8" max="8" width="11.85546875" style="53" bestFit="1" customWidth="1"/>
    <col min="9" max="9" width="12.85546875" style="53" bestFit="1" customWidth="1"/>
    <col min="10" max="10" width="10.85546875" style="53" bestFit="1" customWidth="1"/>
    <col min="11" max="11" width="12" style="53" bestFit="1" customWidth="1"/>
    <col min="12" max="12" width="12.85546875" style="53" bestFit="1" customWidth="1"/>
    <col min="13" max="13" width="14.42578125" style="53" bestFit="1" customWidth="1"/>
    <col min="14" max="14" width="13.140625" style="53" bestFit="1" customWidth="1"/>
    <col min="15" max="15" width="9.7109375" style="53" bestFit="1" customWidth="1"/>
    <col min="16" max="16" width="11.85546875" style="53" bestFit="1" customWidth="1"/>
    <col min="17" max="17" width="12.5703125" style="53" bestFit="1" customWidth="1"/>
    <col min="18" max="18" width="10.85546875" style="53" bestFit="1" customWidth="1"/>
    <col min="19" max="30" width="10.85546875" style="53" customWidth="1"/>
    <col min="31" max="31" width="12" style="12" bestFit="1" customWidth="1"/>
    <col min="32" max="16384" width="6.85546875" style="12"/>
  </cols>
  <sheetData>
    <row r="1" spans="1:65" ht="13.5" thickBot="1" x14ac:dyDescent="0.25">
      <c r="A1" s="12" t="s">
        <v>40</v>
      </c>
      <c r="B1" s="12" t="s">
        <v>16</v>
      </c>
      <c r="C1" s="38" t="s">
        <v>15</v>
      </c>
      <c r="D1" s="12" t="s">
        <v>46</v>
      </c>
      <c r="E1" s="53" t="s">
        <v>0</v>
      </c>
      <c r="F1" s="53" t="s">
        <v>47</v>
      </c>
      <c r="G1" s="53" t="s">
        <v>2</v>
      </c>
      <c r="H1" s="53" t="s">
        <v>3</v>
      </c>
      <c r="I1" s="53" t="s">
        <v>4</v>
      </c>
      <c r="J1" s="53" t="s">
        <v>5</v>
      </c>
      <c r="K1" s="53" t="s">
        <v>6</v>
      </c>
      <c r="L1" s="53" t="s">
        <v>48</v>
      </c>
      <c r="M1" s="53" t="s">
        <v>7</v>
      </c>
      <c r="N1" s="53" t="s">
        <v>8</v>
      </c>
      <c r="O1" s="53" t="s">
        <v>49</v>
      </c>
      <c r="P1" s="53" t="s">
        <v>50</v>
      </c>
      <c r="Q1" s="53" t="s">
        <v>51</v>
      </c>
      <c r="R1" s="53" t="s">
        <v>52</v>
      </c>
      <c r="S1" s="53" t="s">
        <v>53</v>
      </c>
      <c r="T1" s="53" t="s">
        <v>9</v>
      </c>
      <c r="U1" s="53" t="s">
        <v>10</v>
      </c>
      <c r="V1" s="53" t="s">
        <v>11</v>
      </c>
      <c r="W1" s="53" t="s">
        <v>54</v>
      </c>
      <c r="X1" s="53" t="s">
        <v>55</v>
      </c>
      <c r="Y1" s="53" t="s">
        <v>45</v>
      </c>
      <c r="Z1" s="53" t="s">
        <v>56</v>
      </c>
      <c r="AA1" s="53" t="s">
        <v>57</v>
      </c>
      <c r="AB1" s="53" t="s">
        <v>58</v>
      </c>
      <c r="AC1" s="53" t="s">
        <v>59</v>
      </c>
      <c r="AD1" s="53" t="s">
        <v>60</v>
      </c>
      <c r="AE1" s="13" t="s">
        <v>61</v>
      </c>
      <c r="AF1" s="57" t="s">
        <v>62</v>
      </c>
      <c r="AG1" s="57" t="s">
        <v>63</v>
      </c>
      <c r="AH1" s="57" t="s">
        <v>64</v>
      </c>
      <c r="AI1" s="57" t="s">
        <v>65</v>
      </c>
      <c r="AJ1" s="57" t="s">
        <v>66</v>
      </c>
      <c r="AK1" s="57" t="s">
        <v>67</v>
      </c>
      <c r="AL1" s="57" t="s">
        <v>12</v>
      </c>
      <c r="AM1" s="57" t="s">
        <v>68</v>
      </c>
      <c r="AN1" s="57" t="s">
        <v>69</v>
      </c>
      <c r="AO1" s="57" t="s">
        <v>13</v>
      </c>
      <c r="AP1" s="57" t="s">
        <v>14</v>
      </c>
      <c r="AQ1" s="57" t="s">
        <v>70</v>
      </c>
      <c r="AR1" s="57" t="s">
        <v>71</v>
      </c>
      <c r="AS1" s="57" t="s">
        <v>72</v>
      </c>
      <c r="AT1" s="57" t="s">
        <v>73</v>
      </c>
      <c r="AU1" s="57" t="s">
        <v>74</v>
      </c>
      <c r="AV1" s="57" t="s">
        <v>75</v>
      </c>
      <c r="AW1" s="57" t="s">
        <v>76</v>
      </c>
      <c r="AX1" s="57" t="s">
        <v>77</v>
      </c>
      <c r="AY1" s="57" t="s">
        <v>78</v>
      </c>
      <c r="AZ1" s="57" t="s">
        <v>79</v>
      </c>
      <c r="BA1" s="57" t="s">
        <v>80</v>
      </c>
      <c r="BB1" s="57" t="s">
        <v>81</v>
      </c>
      <c r="BC1" s="57" t="s">
        <v>82</v>
      </c>
      <c r="BD1" s="57" t="s">
        <v>83</v>
      </c>
      <c r="BE1" s="57" t="s">
        <v>84</v>
      </c>
      <c r="BF1" s="57" t="s">
        <v>85</v>
      </c>
      <c r="BG1" s="57" t="s">
        <v>86</v>
      </c>
      <c r="BH1" s="57" t="s">
        <v>87</v>
      </c>
      <c r="BI1" s="57" t="s">
        <v>88</v>
      </c>
      <c r="BJ1" s="57" t="s">
        <v>89</v>
      </c>
      <c r="BK1" s="57" t="s">
        <v>90</v>
      </c>
      <c r="BL1" s="57" t="s">
        <v>91</v>
      </c>
      <c r="BM1" s="57" t="s">
        <v>92</v>
      </c>
    </row>
    <row r="2" spans="1:65" x14ac:dyDescent="0.2">
      <c r="A2" s="14">
        <f>IF(ISNUMBER(Tablo[[#This Row],[JOUR]]),DATE(YEAR(Tablo[[#This Row],[JOUR]]),MONTH(Tablo[[#This Row],[JOUR]])+1,0),#REF!)</f>
        <v>43131</v>
      </c>
      <c r="B2" s="15">
        <f>IF(ISNUMBER(Tablo[[#This Row],[JOUR]]),INT(MOD(INT((Tablo[[#This Row],[JOUR]]-2)/7)+3/5,52+5/28))+1,#REF!)</f>
        <v>1</v>
      </c>
      <c r="C2" s="39">
        <v>43102</v>
      </c>
      <c r="D2" s="4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42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</row>
    <row r="3" spans="1:65" x14ac:dyDescent="0.2">
      <c r="A3" s="16">
        <f>IF(ISNUMBER(Tablo[[#This Row],[JOUR]]),DATE(YEAR(Tablo[[#This Row],[JOUR]]),MONTH(Tablo[[#This Row],[JOUR]])+1,0),A2)</f>
        <v>43131</v>
      </c>
      <c r="B3" s="17">
        <f>IF(ISNUMBER(Tablo[[#This Row],[JOUR]]),INT(MOD(INT((Tablo[[#This Row],[JOUR]]-2)/7)+3/5,52+5/28))+1,B2)</f>
        <v>1</v>
      </c>
      <c r="C3" s="40">
        <f>C2+1</f>
        <v>43103</v>
      </c>
      <c r="D3" s="4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43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</row>
    <row r="4" spans="1:65" x14ac:dyDescent="0.2">
      <c r="A4" s="16">
        <f>IF(ISNUMBER(Tablo[[#This Row],[JOUR]]),DATE(YEAR(Tablo[[#This Row],[JOUR]]),MONTH(Tablo[[#This Row],[JOUR]])+1,0),A3)</f>
        <v>43131</v>
      </c>
      <c r="B4" s="17">
        <f>IF(ISNUMBER(Tablo[[#This Row],[JOUR]]),INT(MOD(INT((Tablo[[#This Row],[JOUR]]-2)/7)+3/5,52+5/28))+1,B3)</f>
        <v>1</v>
      </c>
      <c r="C4" s="40">
        <f t="shared" ref="C4:C6" si="0">C3+1</f>
        <v>43104</v>
      </c>
      <c r="D4" s="4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43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</row>
    <row r="5" spans="1:65" x14ac:dyDescent="0.2">
      <c r="A5" s="16">
        <f>IF(ISNUMBER(Tablo[[#This Row],[JOUR]]),DATE(YEAR(Tablo[[#This Row],[JOUR]]),MONTH(Tablo[[#This Row],[JOUR]])+1,0),A4)</f>
        <v>43131</v>
      </c>
      <c r="B5" s="17">
        <f>IF(ISNUMBER(Tablo[[#This Row],[JOUR]]),INT(MOD(INT((Tablo[[#This Row],[JOUR]]-2)/7)+3/5,52+5/28))+1,B4)</f>
        <v>1</v>
      </c>
      <c r="C5" s="40">
        <f t="shared" si="0"/>
        <v>43105</v>
      </c>
      <c r="D5" s="4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43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</row>
    <row r="6" spans="1:65" x14ac:dyDescent="0.2">
      <c r="A6" s="16">
        <f>IF(ISNUMBER(Tablo[[#This Row],[JOUR]]),DATE(YEAR(Tablo[[#This Row],[JOUR]]),MONTH(Tablo[[#This Row],[JOUR]])+1,0),A5)</f>
        <v>43131</v>
      </c>
      <c r="B6" s="17">
        <f>IF(ISNUMBER(Tablo[[#This Row],[JOUR]]),INT(MOD(INT((Tablo[[#This Row],[JOUR]]-2)/7)+3/5,52+5/28))+1,B5)</f>
        <v>1</v>
      </c>
      <c r="C6" s="40">
        <f t="shared" si="0"/>
        <v>43106</v>
      </c>
      <c r="D6" s="4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43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</row>
    <row r="7" spans="1:65" x14ac:dyDescent="0.2">
      <c r="A7" s="16">
        <f>IF(ISNUMBER(Tablo[[#This Row],[JOUR]]),DATE(YEAR(Tablo[[#This Row],[JOUR]]),MONTH(Tablo[[#This Row],[JOUR]])+1,0),A6)</f>
        <v>43131</v>
      </c>
      <c r="B7" s="17">
        <f>IF(ISNUMBER(Tablo[[#This Row],[JOUR]]),INT(MOD(INT((Tablo[[#This Row],[JOUR]]-2)/7)+3/5,52+5/28))+1,B6)</f>
        <v>1</v>
      </c>
      <c r="C7" s="40" t="s">
        <v>17</v>
      </c>
      <c r="D7" s="49">
        <f>SUM(D2:D6)</f>
        <v>0</v>
      </c>
      <c r="E7" s="49">
        <f t="shared" ref="E7:R7" si="1">SUM(E2:E6)</f>
        <v>0</v>
      </c>
      <c r="F7" s="49">
        <f t="shared" si="1"/>
        <v>0</v>
      </c>
      <c r="G7" s="49">
        <f t="shared" si="1"/>
        <v>0</v>
      </c>
      <c r="H7" s="49">
        <f t="shared" si="1"/>
        <v>0</v>
      </c>
      <c r="I7" s="49">
        <f t="shared" si="1"/>
        <v>0</v>
      </c>
      <c r="J7" s="49">
        <f t="shared" si="1"/>
        <v>0</v>
      </c>
      <c r="K7" s="49">
        <f t="shared" si="1"/>
        <v>0</v>
      </c>
      <c r="L7" s="49">
        <f t="shared" si="1"/>
        <v>0</v>
      </c>
      <c r="M7" s="49">
        <f t="shared" si="1"/>
        <v>0</v>
      </c>
      <c r="N7" s="49">
        <f t="shared" si="1"/>
        <v>0</v>
      </c>
      <c r="O7" s="49">
        <f t="shared" si="1"/>
        <v>0</v>
      </c>
      <c r="P7" s="49">
        <f t="shared" si="1"/>
        <v>0</v>
      </c>
      <c r="Q7" s="49">
        <f t="shared" si="1"/>
        <v>0</v>
      </c>
      <c r="R7" s="49">
        <f t="shared" si="1"/>
        <v>0</v>
      </c>
      <c r="S7" s="49">
        <f t="shared" ref="S7:AD7" si="2">SUM(S2:S6)</f>
        <v>0</v>
      </c>
      <c r="T7" s="49">
        <f t="shared" si="2"/>
        <v>0</v>
      </c>
      <c r="U7" s="49">
        <f t="shared" si="2"/>
        <v>0</v>
      </c>
      <c r="V7" s="49">
        <f t="shared" si="2"/>
        <v>0</v>
      </c>
      <c r="W7" s="49">
        <f t="shared" si="2"/>
        <v>0</v>
      </c>
      <c r="X7" s="49">
        <f t="shared" si="2"/>
        <v>0</v>
      </c>
      <c r="Y7" s="49">
        <f t="shared" si="2"/>
        <v>0</v>
      </c>
      <c r="Z7" s="49">
        <f t="shared" si="2"/>
        <v>0</v>
      </c>
      <c r="AA7" s="49">
        <f t="shared" si="2"/>
        <v>0</v>
      </c>
      <c r="AB7" s="49">
        <f t="shared" si="2"/>
        <v>0</v>
      </c>
      <c r="AC7" s="49">
        <f t="shared" si="2"/>
        <v>0</v>
      </c>
      <c r="AD7" s="49">
        <f t="shared" si="2"/>
        <v>0</v>
      </c>
      <c r="AE7" s="50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</row>
    <row r="8" spans="1:65" x14ac:dyDescent="0.2">
      <c r="A8" s="16">
        <f>IF(ISNUMBER(Tablo[[#This Row],[JOUR]]),DATE(YEAR(Tablo[[#This Row],[JOUR]]),MONTH(Tablo[[#This Row],[JOUR]])+1,0),A7)</f>
        <v>43131</v>
      </c>
      <c r="B8" s="17">
        <f>IF(ISNUMBER(Tablo[[#This Row],[JOUR]]),INT(MOD(INT((Tablo[[#This Row],[JOUR]]-2)/7)+3/5,52+5/28))+1,B7)</f>
        <v>1</v>
      </c>
      <c r="C8" s="40" t="s">
        <v>18</v>
      </c>
      <c r="D8" s="49">
        <f>MIN(D7,35)</f>
        <v>0</v>
      </c>
      <c r="E8" s="49">
        <f t="shared" ref="E8:R8" si="3">MIN(E7,35)</f>
        <v>0</v>
      </c>
      <c r="F8" s="49">
        <f t="shared" si="3"/>
        <v>0</v>
      </c>
      <c r="G8" s="49">
        <f t="shared" si="3"/>
        <v>0</v>
      </c>
      <c r="H8" s="49">
        <f t="shared" si="3"/>
        <v>0</v>
      </c>
      <c r="I8" s="49">
        <f t="shared" si="3"/>
        <v>0</v>
      </c>
      <c r="J8" s="49">
        <f t="shared" si="3"/>
        <v>0</v>
      </c>
      <c r="K8" s="49">
        <f t="shared" si="3"/>
        <v>0</v>
      </c>
      <c r="L8" s="49">
        <f t="shared" si="3"/>
        <v>0</v>
      </c>
      <c r="M8" s="49">
        <f t="shared" si="3"/>
        <v>0</v>
      </c>
      <c r="N8" s="49">
        <f t="shared" si="3"/>
        <v>0</v>
      </c>
      <c r="O8" s="49">
        <f t="shared" si="3"/>
        <v>0</v>
      </c>
      <c r="P8" s="49">
        <f t="shared" si="3"/>
        <v>0</v>
      </c>
      <c r="Q8" s="49">
        <f t="shared" si="3"/>
        <v>0</v>
      </c>
      <c r="R8" s="49">
        <f t="shared" si="3"/>
        <v>0</v>
      </c>
      <c r="S8" s="49">
        <f t="shared" ref="S8:AD8" si="4">MIN(S7,35)</f>
        <v>0</v>
      </c>
      <c r="T8" s="49">
        <f t="shared" si="4"/>
        <v>0</v>
      </c>
      <c r="U8" s="49">
        <f t="shared" si="4"/>
        <v>0</v>
      </c>
      <c r="V8" s="49">
        <f t="shared" si="4"/>
        <v>0</v>
      </c>
      <c r="W8" s="49">
        <f t="shared" si="4"/>
        <v>0</v>
      </c>
      <c r="X8" s="49">
        <f t="shared" si="4"/>
        <v>0</v>
      </c>
      <c r="Y8" s="49">
        <f t="shared" si="4"/>
        <v>0</v>
      </c>
      <c r="Z8" s="49">
        <f t="shared" si="4"/>
        <v>0</v>
      </c>
      <c r="AA8" s="49">
        <f t="shared" si="4"/>
        <v>0</v>
      </c>
      <c r="AB8" s="49">
        <f t="shared" si="4"/>
        <v>0</v>
      </c>
      <c r="AC8" s="49">
        <f t="shared" si="4"/>
        <v>0</v>
      </c>
      <c r="AD8" s="49">
        <f t="shared" si="4"/>
        <v>0</v>
      </c>
      <c r="AE8" s="50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</row>
    <row r="9" spans="1:65" ht="13.5" thickBot="1" x14ac:dyDescent="0.25">
      <c r="A9" s="18">
        <f>IF(ISNUMBER(Tablo[[#This Row],[JOUR]]),DATE(YEAR(Tablo[[#This Row],[JOUR]]),MONTH(Tablo[[#This Row],[JOUR]])+1,0),A8)</f>
        <v>43131</v>
      </c>
      <c r="B9" s="19">
        <f>IF(ISNUMBER(Tablo[[#This Row],[JOUR]]),INT(MOD(INT((Tablo[[#This Row],[JOUR]]-2)/7)+3/5,52+5/28))+1,B8)</f>
        <v>1</v>
      </c>
      <c r="C9" s="41" t="s">
        <v>19</v>
      </c>
      <c r="D9" s="51">
        <f>D7-D8</f>
        <v>0</v>
      </c>
      <c r="E9" s="51">
        <f t="shared" ref="E9:R9" si="5">E7-E8</f>
        <v>0</v>
      </c>
      <c r="F9" s="51">
        <f t="shared" si="5"/>
        <v>0</v>
      </c>
      <c r="G9" s="51">
        <f t="shared" si="5"/>
        <v>0</v>
      </c>
      <c r="H9" s="51">
        <f t="shared" si="5"/>
        <v>0</v>
      </c>
      <c r="I9" s="51">
        <f t="shared" si="5"/>
        <v>0</v>
      </c>
      <c r="J9" s="51">
        <f t="shared" si="5"/>
        <v>0</v>
      </c>
      <c r="K9" s="51">
        <f t="shared" si="5"/>
        <v>0</v>
      </c>
      <c r="L9" s="51">
        <f t="shared" si="5"/>
        <v>0</v>
      </c>
      <c r="M9" s="51">
        <f t="shared" si="5"/>
        <v>0</v>
      </c>
      <c r="N9" s="51">
        <f t="shared" si="5"/>
        <v>0</v>
      </c>
      <c r="O9" s="51">
        <f t="shared" si="5"/>
        <v>0</v>
      </c>
      <c r="P9" s="51">
        <f t="shared" si="5"/>
        <v>0</v>
      </c>
      <c r="Q9" s="51">
        <f t="shared" si="5"/>
        <v>0</v>
      </c>
      <c r="R9" s="51">
        <f t="shared" si="5"/>
        <v>0</v>
      </c>
      <c r="S9" s="51">
        <f t="shared" ref="S9:AD9" si="6">S7-S8</f>
        <v>0</v>
      </c>
      <c r="T9" s="51">
        <f t="shared" si="6"/>
        <v>0</v>
      </c>
      <c r="U9" s="51">
        <f t="shared" si="6"/>
        <v>0</v>
      </c>
      <c r="V9" s="51">
        <f t="shared" si="6"/>
        <v>0</v>
      </c>
      <c r="W9" s="51">
        <f t="shared" si="6"/>
        <v>0</v>
      </c>
      <c r="X9" s="51">
        <f t="shared" si="6"/>
        <v>0</v>
      </c>
      <c r="Y9" s="51">
        <f t="shared" si="6"/>
        <v>0</v>
      </c>
      <c r="Z9" s="51">
        <f t="shared" si="6"/>
        <v>0</v>
      </c>
      <c r="AA9" s="51">
        <f t="shared" si="6"/>
        <v>0</v>
      </c>
      <c r="AB9" s="51">
        <f t="shared" si="6"/>
        <v>0</v>
      </c>
      <c r="AC9" s="51">
        <f t="shared" si="6"/>
        <v>0</v>
      </c>
      <c r="AD9" s="51">
        <f t="shared" si="6"/>
        <v>0</v>
      </c>
      <c r="AE9" s="52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spans="1:65" x14ac:dyDescent="0.2">
      <c r="A10" s="14">
        <f>IF(ISNUMBER(Tablo[[#This Row],[JOUR]]),DATE(YEAR(Tablo[[#This Row],[JOUR]]),MONTH(Tablo[[#This Row],[JOUR]])+1,0),A9)</f>
        <v>43131</v>
      </c>
      <c r="B10" s="15">
        <f>IF(ISNUMBER(Tablo[[#This Row],[JOUR]]),INT(MOD(INT((Tablo[[#This Row],[JOUR]]-2)/7)+3/5,52+5/28))+1,B9)</f>
        <v>2</v>
      </c>
      <c r="C10" s="39">
        <f>C2+7</f>
        <v>43109</v>
      </c>
      <c r="D10" s="4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42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</row>
    <row r="11" spans="1:65" x14ac:dyDescent="0.2">
      <c r="A11" s="16">
        <f>IF(ISNUMBER(Tablo[[#This Row],[JOUR]]),DATE(YEAR(Tablo[[#This Row],[JOUR]]),MONTH(Tablo[[#This Row],[JOUR]])+1,0),A10)</f>
        <v>43131</v>
      </c>
      <c r="B11" s="17">
        <f>IF(ISNUMBER(Tablo[[#This Row],[JOUR]]),INT(MOD(INT((Tablo[[#This Row],[JOUR]]-2)/7)+3/5,52+5/28))+1,B10)</f>
        <v>2</v>
      </c>
      <c r="C11" s="40">
        <f>C10+1</f>
        <v>43110</v>
      </c>
      <c r="D11" s="4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43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</row>
    <row r="12" spans="1:65" x14ac:dyDescent="0.2">
      <c r="A12" s="16">
        <f>IF(ISNUMBER(Tablo[[#This Row],[JOUR]]),DATE(YEAR(Tablo[[#This Row],[JOUR]]),MONTH(Tablo[[#This Row],[JOUR]])+1,0),A11)</f>
        <v>43131</v>
      </c>
      <c r="B12" s="17">
        <f>IF(ISNUMBER(Tablo[[#This Row],[JOUR]]),INT(MOD(INT((Tablo[[#This Row],[JOUR]]-2)/7)+3/5,52+5/28))+1,B11)</f>
        <v>2</v>
      </c>
      <c r="C12" s="40">
        <f t="shared" ref="C12:C14" si="7">C11+1</f>
        <v>43111</v>
      </c>
      <c r="D12" s="4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43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</row>
    <row r="13" spans="1:65" x14ac:dyDescent="0.2">
      <c r="A13" s="16">
        <f>IF(ISNUMBER(Tablo[[#This Row],[JOUR]]),DATE(YEAR(Tablo[[#This Row],[JOUR]]),MONTH(Tablo[[#This Row],[JOUR]])+1,0),A12)</f>
        <v>43131</v>
      </c>
      <c r="B13" s="17">
        <f>IF(ISNUMBER(Tablo[[#This Row],[JOUR]]),INT(MOD(INT((Tablo[[#This Row],[JOUR]]-2)/7)+3/5,52+5/28))+1,B12)</f>
        <v>2</v>
      </c>
      <c r="C13" s="40">
        <f t="shared" si="7"/>
        <v>43112</v>
      </c>
      <c r="D13" s="4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43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spans="1:65" x14ac:dyDescent="0.2">
      <c r="A14" s="16">
        <f>IF(ISNUMBER(Tablo[[#This Row],[JOUR]]),DATE(YEAR(Tablo[[#This Row],[JOUR]]),MONTH(Tablo[[#This Row],[JOUR]])+1,0),A13)</f>
        <v>43131</v>
      </c>
      <c r="B14" s="17">
        <f>IF(ISNUMBER(Tablo[[#This Row],[JOUR]]),INT(MOD(INT((Tablo[[#This Row],[JOUR]]-2)/7)+3/5,52+5/28))+1,B13)</f>
        <v>2</v>
      </c>
      <c r="C14" s="40">
        <f t="shared" si="7"/>
        <v>43113</v>
      </c>
      <c r="D14" s="4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43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spans="1:65" x14ac:dyDescent="0.2">
      <c r="A15" s="16">
        <f>IF(ISNUMBER(Tablo[[#This Row],[JOUR]]),DATE(YEAR(Tablo[[#This Row],[JOUR]]),MONTH(Tablo[[#This Row],[JOUR]])+1,0),A14)</f>
        <v>43131</v>
      </c>
      <c r="B15" s="17">
        <f>IF(ISNUMBER(Tablo[[#This Row],[JOUR]]),INT(MOD(INT((Tablo[[#This Row],[JOUR]]-2)/7)+3/5,52+5/28))+1,B14)</f>
        <v>2</v>
      </c>
      <c r="C15" s="40" t="s">
        <v>17</v>
      </c>
      <c r="D15" s="49">
        <f>SUM(D10:D14)</f>
        <v>0</v>
      </c>
      <c r="E15" s="49">
        <f t="shared" ref="E15:R15" si="8">SUM(E10:E14)</f>
        <v>0</v>
      </c>
      <c r="F15" s="49">
        <f t="shared" si="8"/>
        <v>0</v>
      </c>
      <c r="G15" s="49">
        <f t="shared" si="8"/>
        <v>0</v>
      </c>
      <c r="H15" s="49">
        <f t="shared" si="8"/>
        <v>0</v>
      </c>
      <c r="I15" s="49">
        <f t="shared" si="8"/>
        <v>0</v>
      </c>
      <c r="J15" s="49">
        <f t="shared" si="8"/>
        <v>0</v>
      </c>
      <c r="K15" s="49">
        <f t="shared" si="8"/>
        <v>0</v>
      </c>
      <c r="L15" s="49">
        <f t="shared" si="8"/>
        <v>0</v>
      </c>
      <c r="M15" s="49">
        <f t="shared" si="8"/>
        <v>0</v>
      </c>
      <c r="N15" s="49">
        <f t="shared" si="8"/>
        <v>0</v>
      </c>
      <c r="O15" s="49">
        <f t="shared" si="8"/>
        <v>0</v>
      </c>
      <c r="P15" s="49">
        <f t="shared" si="8"/>
        <v>0</v>
      </c>
      <c r="Q15" s="49">
        <f t="shared" si="8"/>
        <v>0</v>
      </c>
      <c r="R15" s="49">
        <f t="shared" si="8"/>
        <v>0</v>
      </c>
      <c r="S15" s="49">
        <f t="shared" ref="S15:AD15" si="9">SUM(S10:S14)</f>
        <v>0</v>
      </c>
      <c r="T15" s="49">
        <f t="shared" si="9"/>
        <v>0</v>
      </c>
      <c r="U15" s="49">
        <f t="shared" si="9"/>
        <v>0</v>
      </c>
      <c r="V15" s="49">
        <f t="shared" si="9"/>
        <v>0</v>
      </c>
      <c r="W15" s="49">
        <f t="shared" si="9"/>
        <v>0</v>
      </c>
      <c r="X15" s="49">
        <f t="shared" si="9"/>
        <v>0</v>
      </c>
      <c r="Y15" s="49">
        <f t="shared" si="9"/>
        <v>0</v>
      </c>
      <c r="Z15" s="49">
        <f t="shared" si="9"/>
        <v>0</v>
      </c>
      <c r="AA15" s="49">
        <f t="shared" si="9"/>
        <v>0</v>
      </c>
      <c r="AB15" s="49">
        <f t="shared" si="9"/>
        <v>0</v>
      </c>
      <c r="AC15" s="49">
        <f t="shared" si="9"/>
        <v>0</v>
      </c>
      <c r="AD15" s="49">
        <f t="shared" si="9"/>
        <v>0</v>
      </c>
      <c r="AE15" s="50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spans="1:65" x14ac:dyDescent="0.2">
      <c r="A16" s="16">
        <f>IF(ISNUMBER(Tablo[[#This Row],[JOUR]]),DATE(YEAR(Tablo[[#This Row],[JOUR]]),MONTH(Tablo[[#This Row],[JOUR]])+1,0),A15)</f>
        <v>43131</v>
      </c>
      <c r="B16" s="17">
        <f>IF(ISNUMBER(Tablo[[#This Row],[JOUR]]),INT(MOD(INT((Tablo[[#This Row],[JOUR]]-2)/7)+3/5,52+5/28))+1,B15)</f>
        <v>2</v>
      </c>
      <c r="C16" s="40" t="s">
        <v>18</v>
      </c>
      <c r="D16" s="49">
        <f>MIN(D15,35)</f>
        <v>0</v>
      </c>
      <c r="E16" s="49">
        <f t="shared" ref="E16:R16" si="10">MIN(E15,35)</f>
        <v>0</v>
      </c>
      <c r="F16" s="49">
        <f t="shared" si="10"/>
        <v>0</v>
      </c>
      <c r="G16" s="49">
        <f t="shared" si="10"/>
        <v>0</v>
      </c>
      <c r="H16" s="49">
        <f t="shared" si="10"/>
        <v>0</v>
      </c>
      <c r="I16" s="49">
        <f t="shared" si="10"/>
        <v>0</v>
      </c>
      <c r="J16" s="49">
        <f t="shared" si="10"/>
        <v>0</v>
      </c>
      <c r="K16" s="49">
        <f t="shared" si="10"/>
        <v>0</v>
      </c>
      <c r="L16" s="49">
        <f t="shared" si="10"/>
        <v>0</v>
      </c>
      <c r="M16" s="49">
        <f t="shared" si="10"/>
        <v>0</v>
      </c>
      <c r="N16" s="49">
        <f t="shared" si="10"/>
        <v>0</v>
      </c>
      <c r="O16" s="49">
        <f t="shared" si="10"/>
        <v>0</v>
      </c>
      <c r="P16" s="49">
        <f t="shared" si="10"/>
        <v>0</v>
      </c>
      <c r="Q16" s="49">
        <f t="shared" si="10"/>
        <v>0</v>
      </c>
      <c r="R16" s="49">
        <f t="shared" si="10"/>
        <v>0</v>
      </c>
      <c r="S16" s="49">
        <f t="shared" ref="S16:AD16" si="11">MIN(S15,35)</f>
        <v>0</v>
      </c>
      <c r="T16" s="49">
        <f t="shared" si="11"/>
        <v>0</v>
      </c>
      <c r="U16" s="49">
        <f t="shared" si="11"/>
        <v>0</v>
      </c>
      <c r="V16" s="49">
        <f t="shared" si="11"/>
        <v>0</v>
      </c>
      <c r="W16" s="49">
        <f t="shared" si="11"/>
        <v>0</v>
      </c>
      <c r="X16" s="49">
        <f t="shared" si="11"/>
        <v>0</v>
      </c>
      <c r="Y16" s="49">
        <f t="shared" si="11"/>
        <v>0</v>
      </c>
      <c r="Z16" s="49">
        <f t="shared" si="11"/>
        <v>0</v>
      </c>
      <c r="AA16" s="49">
        <f t="shared" si="11"/>
        <v>0</v>
      </c>
      <c r="AB16" s="49">
        <f t="shared" si="11"/>
        <v>0</v>
      </c>
      <c r="AC16" s="49">
        <f t="shared" si="11"/>
        <v>0</v>
      </c>
      <c r="AD16" s="49">
        <f t="shared" si="11"/>
        <v>0</v>
      </c>
      <c r="AE16" s="50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spans="1:65" ht="13.5" thickBot="1" x14ac:dyDescent="0.25">
      <c r="A17" s="18">
        <f>IF(ISNUMBER(Tablo[[#This Row],[JOUR]]),DATE(YEAR(Tablo[[#This Row],[JOUR]]),MONTH(Tablo[[#This Row],[JOUR]])+1,0),A16)</f>
        <v>43131</v>
      </c>
      <c r="B17" s="19">
        <f>IF(ISNUMBER(Tablo[[#This Row],[JOUR]]),INT(MOD(INT((Tablo[[#This Row],[JOUR]]-2)/7)+3/5,52+5/28))+1,B16)</f>
        <v>2</v>
      </c>
      <c r="C17" s="41" t="s">
        <v>19</v>
      </c>
      <c r="D17" s="51">
        <f>D15-D16</f>
        <v>0</v>
      </c>
      <c r="E17" s="51">
        <f t="shared" ref="E17:R17" si="12">E15-E16</f>
        <v>0</v>
      </c>
      <c r="F17" s="51">
        <f t="shared" si="12"/>
        <v>0</v>
      </c>
      <c r="G17" s="51">
        <f t="shared" si="12"/>
        <v>0</v>
      </c>
      <c r="H17" s="51">
        <f t="shared" si="12"/>
        <v>0</v>
      </c>
      <c r="I17" s="51">
        <f t="shared" si="12"/>
        <v>0</v>
      </c>
      <c r="J17" s="51">
        <f t="shared" si="12"/>
        <v>0</v>
      </c>
      <c r="K17" s="51">
        <f t="shared" si="12"/>
        <v>0</v>
      </c>
      <c r="L17" s="51">
        <f t="shared" si="12"/>
        <v>0</v>
      </c>
      <c r="M17" s="51">
        <f t="shared" si="12"/>
        <v>0</v>
      </c>
      <c r="N17" s="51">
        <f t="shared" si="12"/>
        <v>0</v>
      </c>
      <c r="O17" s="51">
        <f t="shared" si="12"/>
        <v>0</v>
      </c>
      <c r="P17" s="51">
        <f t="shared" si="12"/>
        <v>0</v>
      </c>
      <c r="Q17" s="51">
        <f t="shared" si="12"/>
        <v>0</v>
      </c>
      <c r="R17" s="51">
        <f t="shared" si="12"/>
        <v>0</v>
      </c>
      <c r="S17" s="51">
        <f t="shared" ref="S17:AD17" si="13">S15-S16</f>
        <v>0</v>
      </c>
      <c r="T17" s="51">
        <f t="shared" si="13"/>
        <v>0</v>
      </c>
      <c r="U17" s="51">
        <f t="shared" si="13"/>
        <v>0</v>
      </c>
      <c r="V17" s="51">
        <f t="shared" si="13"/>
        <v>0</v>
      </c>
      <c r="W17" s="51">
        <f t="shared" si="13"/>
        <v>0</v>
      </c>
      <c r="X17" s="51">
        <f t="shared" si="13"/>
        <v>0</v>
      </c>
      <c r="Y17" s="51">
        <f t="shared" si="13"/>
        <v>0</v>
      </c>
      <c r="Z17" s="51">
        <f t="shared" si="13"/>
        <v>0</v>
      </c>
      <c r="AA17" s="51">
        <f t="shared" si="13"/>
        <v>0</v>
      </c>
      <c r="AB17" s="51">
        <f t="shared" si="13"/>
        <v>0</v>
      </c>
      <c r="AC17" s="51">
        <f t="shared" si="13"/>
        <v>0</v>
      </c>
      <c r="AD17" s="51">
        <f t="shared" si="13"/>
        <v>0</v>
      </c>
      <c r="AE17" s="52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spans="1:65" x14ac:dyDescent="0.2">
      <c r="A18" s="14">
        <f>IF(ISNUMBER(Tablo[[#This Row],[JOUR]]),DATE(YEAR(Tablo[[#This Row],[JOUR]]),MONTH(Tablo[[#This Row],[JOUR]])+1,0),A17)</f>
        <v>43131</v>
      </c>
      <c r="B18" s="15">
        <f>IF(ISNUMBER(Tablo[[#This Row],[JOUR]]),INT(MOD(INT((Tablo[[#This Row],[JOUR]]-2)/7)+3/5,52+5/28))+1,B17)</f>
        <v>3</v>
      </c>
      <c r="C18" s="39">
        <f>C10+7</f>
        <v>43116</v>
      </c>
      <c r="D18" s="4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42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spans="1:65" x14ac:dyDescent="0.2">
      <c r="A19" s="16">
        <f>IF(ISNUMBER(Tablo[[#This Row],[JOUR]]),DATE(YEAR(Tablo[[#This Row],[JOUR]]),MONTH(Tablo[[#This Row],[JOUR]])+1,0),A18)</f>
        <v>43131</v>
      </c>
      <c r="B19" s="17">
        <f>IF(ISNUMBER(Tablo[[#This Row],[JOUR]]),INT(MOD(INT((Tablo[[#This Row],[JOUR]]-2)/7)+3/5,52+5/28))+1,B18)</f>
        <v>3</v>
      </c>
      <c r="C19" s="40">
        <f>C18+1</f>
        <v>43117</v>
      </c>
      <c r="D19" s="4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43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spans="1:65" x14ac:dyDescent="0.2">
      <c r="A20" s="16">
        <f>IF(ISNUMBER(Tablo[[#This Row],[JOUR]]),DATE(YEAR(Tablo[[#This Row],[JOUR]]),MONTH(Tablo[[#This Row],[JOUR]])+1,0),A19)</f>
        <v>43131</v>
      </c>
      <c r="B20" s="17">
        <f>IF(ISNUMBER(Tablo[[#This Row],[JOUR]]),INT(MOD(INT((Tablo[[#This Row],[JOUR]]-2)/7)+3/5,52+5/28))+1,B19)</f>
        <v>3</v>
      </c>
      <c r="C20" s="40">
        <f t="shared" ref="C20:C22" si="14">C19+1</f>
        <v>43118</v>
      </c>
      <c r="D20" s="4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43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spans="1:65" x14ac:dyDescent="0.2">
      <c r="A21" s="16">
        <f>IF(ISNUMBER(Tablo[[#This Row],[JOUR]]),DATE(YEAR(Tablo[[#This Row],[JOUR]]),MONTH(Tablo[[#This Row],[JOUR]])+1,0),A20)</f>
        <v>43131</v>
      </c>
      <c r="B21" s="17">
        <f>IF(ISNUMBER(Tablo[[#This Row],[JOUR]]),INT(MOD(INT((Tablo[[#This Row],[JOUR]]-2)/7)+3/5,52+5/28))+1,B20)</f>
        <v>3</v>
      </c>
      <c r="C21" s="40">
        <f t="shared" si="14"/>
        <v>43119</v>
      </c>
      <c r="D21" s="4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43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spans="1:65" x14ac:dyDescent="0.2">
      <c r="A22" s="16">
        <f>IF(ISNUMBER(Tablo[[#This Row],[JOUR]]),DATE(YEAR(Tablo[[#This Row],[JOUR]]),MONTH(Tablo[[#This Row],[JOUR]])+1,0),A21)</f>
        <v>43131</v>
      </c>
      <c r="B22" s="17">
        <f>IF(ISNUMBER(Tablo[[#This Row],[JOUR]]),INT(MOD(INT((Tablo[[#This Row],[JOUR]]-2)/7)+3/5,52+5/28))+1,B21)</f>
        <v>3</v>
      </c>
      <c r="C22" s="40">
        <f t="shared" si="14"/>
        <v>43120</v>
      </c>
      <c r="D22" s="4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43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spans="1:65" x14ac:dyDescent="0.2">
      <c r="A23" s="16">
        <f>IF(ISNUMBER(Tablo[[#This Row],[JOUR]]),DATE(YEAR(Tablo[[#This Row],[JOUR]]),MONTH(Tablo[[#This Row],[JOUR]])+1,0),A22)</f>
        <v>43131</v>
      </c>
      <c r="B23" s="17">
        <f>IF(ISNUMBER(Tablo[[#This Row],[JOUR]]),INT(MOD(INT((Tablo[[#This Row],[JOUR]]-2)/7)+3/5,52+5/28))+1,B22)</f>
        <v>3</v>
      </c>
      <c r="C23" s="40" t="s">
        <v>17</v>
      </c>
      <c r="D23" s="49">
        <f>SUM(D18:D22)</f>
        <v>0</v>
      </c>
      <c r="E23" s="49">
        <f t="shared" ref="E23:R23" si="15">SUM(E18:E22)</f>
        <v>0</v>
      </c>
      <c r="F23" s="49">
        <f t="shared" si="15"/>
        <v>0</v>
      </c>
      <c r="G23" s="49">
        <f t="shared" si="15"/>
        <v>0</v>
      </c>
      <c r="H23" s="49">
        <f t="shared" si="15"/>
        <v>0</v>
      </c>
      <c r="I23" s="49">
        <f t="shared" si="15"/>
        <v>0</v>
      </c>
      <c r="J23" s="49">
        <f t="shared" si="15"/>
        <v>0</v>
      </c>
      <c r="K23" s="49">
        <f t="shared" si="15"/>
        <v>0</v>
      </c>
      <c r="L23" s="49">
        <f t="shared" si="15"/>
        <v>0</v>
      </c>
      <c r="M23" s="49">
        <f t="shared" si="15"/>
        <v>0</v>
      </c>
      <c r="N23" s="49">
        <f t="shared" si="15"/>
        <v>0</v>
      </c>
      <c r="O23" s="49">
        <f t="shared" si="15"/>
        <v>0</v>
      </c>
      <c r="P23" s="49">
        <f t="shared" si="15"/>
        <v>0</v>
      </c>
      <c r="Q23" s="49">
        <f t="shared" si="15"/>
        <v>0</v>
      </c>
      <c r="R23" s="49">
        <f t="shared" si="15"/>
        <v>0</v>
      </c>
      <c r="S23" s="49">
        <f t="shared" ref="S23:AD23" si="16">SUM(S18:S22)</f>
        <v>0</v>
      </c>
      <c r="T23" s="49">
        <f t="shared" si="16"/>
        <v>0</v>
      </c>
      <c r="U23" s="49">
        <f t="shared" si="16"/>
        <v>0</v>
      </c>
      <c r="V23" s="49">
        <f t="shared" si="16"/>
        <v>0</v>
      </c>
      <c r="W23" s="49">
        <f t="shared" si="16"/>
        <v>0</v>
      </c>
      <c r="X23" s="49">
        <f t="shared" si="16"/>
        <v>0</v>
      </c>
      <c r="Y23" s="49">
        <f t="shared" si="16"/>
        <v>0</v>
      </c>
      <c r="Z23" s="49">
        <f t="shared" si="16"/>
        <v>0</v>
      </c>
      <c r="AA23" s="49">
        <f t="shared" si="16"/>
        <v>0</v>
      </c>
      <c r="AB23" s="49">
        <f t="shared" si="16"/>
        <v>0</v>
      </c>
      <c r="AC23" s="49">
        <f t="shared" si="16"/>
        <v>0</v>
      </c>
      <c r="AD23" s="49">
        <f t="shared" si="16"/>
        <v>0</v>
      </c>
      <c r="AE23" s="50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spans="1:65" x14ac:dyDescent="0.2">
      <c r="A24" s="16">
        <f>IF(ISNUMBER(Tablo[[#This Row],[JOUR]]),DATE(YEAR(Tablo[[#This Row],[JOUR]]),MONTH(Tablo[[#This Row],[JOUR]])+1,0),A23)</f>
        <v>43131</v>
      </c>
      <c r="B24" s="17">
        <f>IF(ISNUMBER(Tablo[[#This Row],[JOUR]]),INT(MOD(INT((Tablo[[#This Row],[JOUR]]-2)/7)+3/5,52+5/28))+1,B23)</f>
        <v>3</v>
      </c>
      <c r="C24" s="40" t="s">
        <v>18</v>
      </c>
      <c r="D24" s="49">
        <f>MIN(D23,35)</f>
        <v>0</v>
      </c>
      <c r="E24" s="49">
        <f t="shared" ref="E24:R24" si="17">MIN(E23,35)</f>
        <v>0</v>
      </c>
      <c r="F24" s="49">
        <f t="shared" si="17"/>
        <v>0</v>
      </c>
      <c r="G24" s="49">
        <f t="shared" si="17"/>
        <v>0</v>
      </c>
      <c r="H24" s="49">
        <f t="shared" si="17"/>
        <v>0</v>
      </c>
      <c r="I24" s="49">
        <f t="shared" si="17"/>
        <v>0</v>
      </c>
      <c r="J24" s="49">
        <f t="shared" si="17"/>
        <v>0</v>
      </c>
      <c r="K24" s="49">
        <f t="shared" si="17"/>
        <v>0</v>
      </c>
      <c r="L24" s="49">
        <f t="shared" si="17"/>
        <v>0</v>
      </c>
      <c r="M24" s="49">
        <f t="shared" si="17"/>
        <v>0</v>
      </c>
      <c r="N24" s="49">
        <f t="shared" si="17"/>
        <v>0</v>
      </c>
      <c r="O24" s="49">
        <f t="shared" si="17"/>
        <v>0</v>
      </c>
      <c r="P24" s="49">
        <f t="shared" si="17"/>
        <v>0</v>
      </c>
      <c r="Q24" s="49">
        <f t="shared" si="17"/>
        <v>0</v>
      </c>
      <c r="R24" s="49">
        <f t="shared" si="17"/>
        <v>0</v>
      </c>
      <c r="S24" s="49">
        <f t="shared" ref="S24:AD24" si="18">MIN(S23,35)</f>
        <v>0</v>
      </c>
      <c r="T24" s="49">
        <f t="shared" si="18"/>
        <v>0</v>
      </c>
      <c r="U24" s="49">
        <f t="shared" si="18"/>
        <v>0</v>
      </c>
      <c r="V24" s="49">
        <f t="shared" si="18"/>
        <v>0</v>
      </c>
      <c r="W24" s="49">
        <f t="shared" si="18"/>
        <v>0</v>
      </c>
      <c r="X24" s="49">
        <f t="shared" si="18"/>
        <v>0</v>
      </c>
      <c r="Y24" s="49">
        <f t="shared" si="18"/>
        <v>0</v>
      </c>
      <c r="Z24" s="49">
        <f t="shared" si="18"/>
        <v>0</v>
      </c>
      <c r="AA24" s="49">
        <f t="shared" si="18"/>
        <v>0</v>
      </c>
      <c r="AB24" s="49">
        <f t="shared" si="18"/>
        <v>0</v>
      </c>
      <c r="AC24" s="49">
        <f t="shared" si="18"/>
        <v>0</v>
      </c>
      <c r="AD24" s="49">
        <f t="shared" si="18"/>
        <v>0</v>
      </c>
      <c r="AE24" s="50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spans="1:65" ht="13.5" thickBot="1" x14ac:dyDescent="0.25">
      <c r="A25" s="18">
        <f>IF(ISNUMBER(Tablo[[#This Row],[JOUR]]),DATE(YEAR(Tablo[[#This Row],[JOUR]]),MONTH(Tablo[[#This Row],[JOUR]])+1,0),A24)</f>
        <v>43131</v>
      </c>
      <c r="B25" s="19">
        <f>IF(ISNUMBER(Tablo[[#This Row],[JOUR]]),INT(MOD(INT((Tablo[[#This Row],[JOUR]]-2)/7)+3/5,52+5/28))+1,B24)</f>
        <v>3</v>
      </c>
      <c r="C25" s="41" t="s">
        <v>19</v>
      </c>
      <c r="D25" s="51">
        <f>D23-D24</f>
        <v>0</v>
      </c>
      <c r="E25" s="51">
        <f t="shared" ref="E25:R25" si="19">E23-E24</f>
        <v>0</v>
      </c>
      <c r="F25" s="51">
        <f t="shared" si="19"/>
        <v>0</v>
      </c>
      <c r="G25" s="51">
        <f t="shared" si="19"/>
        <v>0</v>
      </c>
      <c r="H25" s="51">
        <f t="shared" si="19"/>
        <v>0</v>
      </c>
      <c r="I25" s="51">
        <f t="shared" si="19"/>
        <v>0</v>
      </c>
      <c r="J25" s="51">
        <f t="shared" si="19"/>
        <v>0</v>
      </c>
      <c r="K25" s="51">
        <f t="shared" si="19"/>
        <v>0</v>
      </c>
      <c r="L25" s="51">
        <f t="shared" si="19"/>
        <v>0</v>
      </c>
      <c r="M25" s="51">
        <f t="shared" si="19"/>
        <v>0</v>
      </c>
      <c r="N25" s="51">
        <f t="shared" si="19"/>
        <v>0</v>
      </c>
      <c r="O25" s="51">
        <f t="shared" si="19"/>
        <v>0</v>
      </c>
      <c r="P25" s="51">
        <f t="shared" si="19"/>
        <v>0</v>
      </c>
      <c r="Q25" s="51">
        <f t="shared" si="19"/>
        <v>0</v>
      </c>
      <c r="R25" s="51">
        <f t="shared" si="19"/>
        <v>0</v>
      </c>
      <c r="S25" s="51">
        <f t="shared" ref="S25:AD25" si="20">S23-S24</f>
        <v>0</v>
      </c>
      <c r="T25" s="51">
        <f t="shared" si="20"/>
        <v>0</v>
      </c>
      <c r="U25" s="51">
        <f t="shared" si="20"/>
        <v>0</v>
      </c>
      <c r="V25" s="51">
        <f t="shared" si="20"/>
        <v>0</v>
      </c>
      <c r="W25" s="51">
        <f t="shared" si="20"/>
        <v>0</v>
      </c>
      <c r="X25" s="51">
        <f t="shared" si="20"/>
        <v>0</v>
      </c>
      <c r="Y25" s="51">
        <f t="shared" si="20"/>
        <v>0</v>
      </c>
      <c r="Z25" s="51">
        <f t="shared" si="20"/>
        <v>0</v>
      </c>
      <c r="AA25" s="51">
        <f t="shared" si="20"/>
        <v>0</v>
      </c>
      <c r="AB25" s="51">
        <f t="shared" si="20"/>
        <v>0</v>
      </c>
      <c r="AC25" s="51">
        <f t="shared" si="20"/>
        <v>0</v>
      </c>
      <c r="AD25" s="51">
        <f t="shared" si="20"/>
        <v>0</v>
      </c>
      <c r="AE25" s="52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</row>
    <row r="26" spans="1:65" x14ac:dyDescent="0.2">
      <c r="A26" s="14">
        <f>IF(ISNUMBER(Tablo[[#This Row],[JOUR]]),DATE(YEAR(Tablo[[#This Row],[JOUR]]),MONTH(Tablo[[#This Row],[JOUR]])+1,0),A25)</f>
        <v>43131</v>
      </c>
      <c r="B26" s="15">
        <f>IF(ISNUMBER(Tablo[[#This Row],[JOUR]]),INT(MOD(INT((Tablo[[#This Row],[JOUR]]-2)/7)+3/5,52+5/28))+1,B25)</f>
        <v>4</v>
      </c>
      <c r="C26" s="39">
        <f>C18+7</f>
        <v>43123</v>
      </c>
      <c r="D26" s="4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42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spans="1:65" x14ac:dyDescent="0.2">
      <c r="A27" s="16">
        <f>IF(ISNUMBER(Tablo[[#This Row],[JOUR]]),DATE(YEAR(Tablo[[#This Row],[JOUR]]),MONTH(Tablo[[#This Row],[JOUR]])+1,0),A26)</f>
        <v>43131</v>
      </c>
      <c r="B27" s="17">
        <f>IF(ISNUMBER(Tablo[[#This Row],[JOUR]]),INT(MOD(INT((Tablo[[#This Row],[JOUR]]-2)/7)+3/5,52+5/28))+1,B26)</f>
        <v>4</v>
      </c>
      <c r="C27" s="40">
        <f>C26+1</f>
        <v>43124</v>
      </c>
      <c r="D27" s="4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43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spans="1:65" x14ac:dyDescent="0.2">
      <c r="A28" s="16">
        <f>IF(ISNUMBER(Tablo[[#This Row],[JOUR]]),DATE(YEAR(Tablo[[#This Row],[JOUR]]),MONTH(Tablo[[#This Row],[JOUR]])+1,0),A27)</f>
        <v>43131</v>
      </c>
      <c r="B28" s="17">
        <f>IF(ISNUMBER(Tablo[[#This Row],[JOUR]]),INT(MOD(INT((Tablo[[#This Row],[JOUR]]-2)/7)+3/5,52+5/28))+1,B27)</f>
        <v>4</v>
      </c>
      <c r="C28" s="40">
        <f t="shared" ref="C28:C30" si="21">C27+1</f>
        <v>43125</v>
      </c>
      <c r="D28" s="4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43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spans="1:65" x14ac:dyDescent="0.2">
      <c r="A29" s="16">
        <f>IF(ISNUMBER(Tablo[[#This Row],[JOUR]]),DATE(YEAR(Tablo[[#This Row],[JOUR]]),MONTH(Tablo[[#This Row],[JOUR]])+1,0),A28)</f>
        <v>43131</v>
      </c>
      <c r="B29" s="17">
        <f>IF(ISNUMBER(Tablo[[#This Row],[JOUR]]),INT(MOD(INT((Tablo[[#This Row],[JOUR]]-2)/7)+3/5,52+5/28))+1,B28)</f>
        <v>4</v>
      </c>
      <c r="C29" s="40">
        <f t="shared" si="21"/>
        <v>43126</v>
      </c>
      <c r="D29" s="4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43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spans="1:65" x14ac:dyDescent="0.2">
      <c r="A30" s="16">
        <f>IF(ISNUMBER(Tablo[[#This Row],[JOUR]]),DATE(YEAR(Tablo[[#This Row],[JOUR]]),MONTH(Tablo[[#This Row],[JOUR]])+1,0),A29)</f>
        <v>43131</v>
      </c>
      <c r="B30" s="17">
        <f>IF(ISNUMBER(Tablo[[#This Row],[JOUR]]),INT(MOD(INT((Tablo[[#This Row],[JOUR]]-2)/7)+3/5,52+5/28))+1,B29)</f>
        <v>4</v>
      </c>
      <c r="C30" s="40">
        <f t="shared" si="21"/>
        <v>43127</v>
      </c>
      <c r="D30" s="4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43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spans="1:65" x14ac:dyDescent="0.2">
      <c r="A31" s="16">
        <f>IF(ISNUMBER(Tablo[[#This Row],[JOUR]]),DATE(YEAR(Tablo[[#This Row],[JOUR]]),MONTH(Tablo[[#This Row],[JOUR]])+1,0),A30)</f>
        <v>43131</v>
      </c>
      <c r="B31" s="17">
        <f>IF(ISNUMBER(Tablo[[#This Row],[JOUR]]),INT(MOD(INT((Tablo[[#This Row],[JOUR]]-2)/7)+3/5,52+5/28))+1,B30)</f>
        <v>4</v>
      </c>
      <c r="C31" s="40" t="s">
        <v>17</v>
      </c>
      <c r="D31" s="49">
        <f>SUM(D26:D30)</f>
        <v>0</v>
      </c>
      <c r="E31" s="49">
        <f t="shared" ref="E31:R31" si="22">SUM(E26:E30)</f>
        <v>0</v>
      </c>
      <c r="F31" s="49">
        <f t="shared" si="22"/>
        <v>0</v>
      </c>
      <c r="G31" s="49">
        <f t="shared" si="22"/>
        <v>0</v>
      </c>
      <c r="H31" s="49">
        <f t="shared" si="22"/>
        <v>0</v>
      </c>
      <c r="I31" s="49">
        <f t="shared" si="22"/>
        <v>0</v>
      </c>
      <c r="J31" s="49">
        <f t="shared" si="22"/>
        <v>0</v>
      </c>
      <c r="K31" s="49">
        <f t="shared" si="22"/>
        <v>0</v>
      </c>
      <c r="L31" s="49">
        <f t="shared" si="22"/>
        <v>0</v>
      </c>
      <c r="M31" s="49">
        <f t="shared" si="22"/>
        <v>0</v>
      </c>
      <c r="N31" s="49">
        <f t="shared" si="22"/>
        <v>0</v>
      </c>
      <c r="O31" s="49">
        <f t="shared" si="22"/>
        <v>0</v>
      </c>
      <c r="P31" s="49">
        <f t="shared" si="22"/>
        <v>0</v>
      </c>
      <c r="Q31" s="49">
        <f t="shared" si="22"/>
        <v>0</v>
      </c>
      <c r="R31" s="49">
        <f t="shared" si="22"/>
        <v>0</v>
      </c>
      <c r="S31" s="49">
        <f t="shared" ref="S31:AD31" si="23">SUM(S26:S30)</f>
        <v>0</v>
      </c>
      <c r="T31" s="49">
        <f t="shared" si="23"/>
        <v>0</v>
      </c>
      <c r="U31" s="49">
        <f t="shared" si="23"/>
        <v>0</v>
      </c>
      <c r="V31" s="49">
        <f t="shared" si="23"/>
        <v>0</v>
      </c>
      <c r="W31" s="49">
        <f t="shared" si="23"/>
        <v>0</v>
      </c>
      <c r="X31" s="49">
        <f t="shared" si="23"/>
        <v>0</v>
      </c>
      <c r="Y31" s="49">
        <f t="shared" si="23"/>
        <v>0</v>
      </c>
      <c r="Z31" s="49">
        <f t="shared" si="23"/>
        <v>0</v>
      </c>
      <c r="AA31" s="49">
        <f t="shared" si="23"/>
        <v>0</v>
      </c>
      <c r="AB31" s="49">
        <f t="shared" si="23"/>
        <v>0</v>
      </c>
      <c r="AC31" s="49">
        <f t="shared" si="23"/>
        <v>0</v>
      </c>
      <c r="AD31" s="49">
        <f t="shared" si="23"/>
        <v>0</v>
      </c>
      <c r="AE31" s="50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spans="1:65" x14ac:dyDescent="0.2">
      <c r="A32" s="16">
        <f>IF(ISNUMBER(Tablo[[#This Row],[JOUR]]),DATE(YEAR(Tablo[[#This Row],[JOUR]]),MONTH(Tablo[[#This Row],[JOUR]])+1,0),A31)</f>
        <v>43131</v>
      </c>
      <c r="B32" s="17">
        <f>IF(ISNUMBER(Tablo[[#This Row],[JOUR]]),INT(MOD(INT((Tablo[[#This Row],[JOUR]]-2)/7)+3/5,52+5/28))+1,B31)</f>
        <v>4</v>
      </c>
      <c r="C32" s="40" t="s">
        <v>18</v>
      </c>
      <c r="D32" s="49">
        <f>MIN(D31,35)</f>
        <v>0</v>
      </c>
      <c r="E32" s="49">
        <f t="shared" ref="E32:R32" si="24">MIN(E31,35)</f>
        <v>0</v>
      </c>
      <c r="F32" s="49">
        <f t="shared" si="24"/>
        <v>0</v>
      </c>
      <c r="G32" s="49">
        <f t="shared" si="24"/>
        <v>0</v>
      </c>
      <c r="H32" s="49">
        <f t="shared" si="24"/>
        <v>0</v>
      </c>
      <c r="I32" s="49">
        <f t="shared" si="24"/>
        <v>0</v>
      </c>
      <c r="J32" s="49">
        <f t="shared" si="24"/>
        <v>0</v>
      </c>
      <c r="K32" s="49">
        <f t="shared" si="24"/>
        <v>0</v>
      </c>
      <c r="L32" s="49">
        <f t="shared" si="24"/>
        <v>0</v>
      </c>
      <c r="M32" s="49">
        <f t="shared" si="24"/>
        <v>0</v>
      </c>
      <c r="N32" s="49">
        <f t="shared" si="24"/>
        <v>0</v>
      </c>
      <c r="O32" s="49">
        <f t="shared" si="24"/>
        <v>0</v>
      </c>
      <c r="P32" s="49">
        <f t="shared" si="24"/>
        <v>0</v>
      </c>
      <c r="Q32" s="49">
        <f t="shared" si="24"/>
        <v>0</v>
      </c>
      <c r="R32" s="49">
        <f t="shared" si="24"/>
        <v>0</v>
      </c>
      <c r="S32" s="49">
        <f t="shared" ref="S32:AD32" si="25">MIN(S31,35)</f>
        <v>0</v>
      </c>
      <c r="T32" s="49">
        <f t="shared" si="25"/>
        <v>0</v>
      </c>
      <c r="U32" s="49">
        <f t="shared" si="25"/>
        <v>0</v>
      </c>
      <c r="V32" s="49">
        <f t="shared" si="25"/>
        <v>0</v>
      </c>
      <c r="W32" s="49">
        <f t="shared" si="25"/>
        <v>0</v>
      </c>
      <c r="X32" s="49">
        <f t="shared" si="25"/>
        <v>0</v>
      </c>
      <c r="Y32" s="49">
        <f t="shared" si="25"/>
        <v>0</v>
      </c>
      <c r="Z32" s="49">
        <f t="shared" si="25"/>
        <v>0</v>
      </c>
      <c r="AA32" s="49">
        <f t="shared" si="25"/>
        <v>0</v>
      </c>
      <c r="AB32" s="49">
        <f t="shared" si="25"/>
        <v>0</v>
      </c>
      <c r="AC32" s="49">
        <f t="shared" si="25"/>
        <v>0</v>
      </c>
      <c r="AD32" s="49">
        <f t="shared" si="25"/>
        <v>0</v>
      </c>
      <c r="AE32" s="50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spans="1:65" ht="13.5" thickBot="1" x14ac:dyDescent="0.25">
      <c r="A33" s="18">
        <f>IF(ISNUMBER(Tablo[[#This Row],[JOUR]]),DATE(YEAR(Tablo[[#This Row],[JOUR]]),MONTH(Tablo[[#This Row],[JOUR]])+1,0),A32)</f>
        <v>43131</v>
      </c>
      <c r="B33" s="19">
        <f>IF(ISNUMBER(Tablo[[#This Row],[JOUR]]),INT(MOD(INT((Tablo[[#This Row],[JOUR]]-2)/7)+3/5,52+5/28))+1,B32)</f>
        <v>4</v>
      </c>
      <c r="C33" s="41" t="s">
        <v>19</v>
      </c>
      <c r="D33" s="51">
        <f>D31-D32</f>
        <v>0</v>
      </c>
      <c r="E33" s="51">
        <f t="shared" ref="E33:R33" si="26">E31-E32</f>
        <v>0</v>
      </c>
      <c r="F33" s="51">
        <f t="shared" si="26"/>
        <v>0</v>
      </c>
      <c r="G33" s="51">
        <f t="shared" si="26"/>
        <v>0</v>
      </c>
      <c r="H33" s="51">
        <f t="shared" si="26"/>
        <v>0</v>
      </c>
      <c r="I33" s="51">
        <f t="shared" si="26"/>
        <v>0</v>
      </c>
      <c r="J33" s="51">
        <f t="shared" si="26"/>
        <v>0</v>
      </c>
      <c r="K33" s="51">
        <f t="shared" si="26"/>
        <v>0</v>
      </c>
      <c r="L33" s="51">
        <f t="shared" si="26"/>
        <v>0</v>
      </c>
      <c r="M33" s="51">
        <f t="shared" si="26"/>
        <v>0</v>
      </c>
      <c r="N33" s="51">
        <f t="shared" si="26"/>
        <v>0</v>
      </c>
      <c r="O33" s="51">
        <f t="shared" si="26"/>
        <v>0</v>
      </c>
      <c r="P33" s="51">
        <f t="shared" si="26"/>
        <v>0</v>
      </c>
      <c r="Q33" s="51">
        <f t="shared" si="26"/>
        <v>0</v>
      </c>
      <c r="R33" s="51">
        <f t="shared" si="26"/>
        <v>0</v>
      </c>
      <c r="S33" s="51">
        <f t="shared" ref="S33:AD33" si="27">S31-S32</f>
        <v>0</v>
      </c>
      <c r="T33" s="51">
        <f t="shared" si="27"/>
        <v>0</v>
      </c>
      <c r="U33" s="51">
        <f t="shared" si="27"/>
        <v>0</v>
      </c>
      <c r="V33" s="51">
        <f t="shared" si="27"/>
        <v>0</v>
      </c>
      <c r="W33" s="51">
        <f t="shared" si="27"/>
        <v>0</v>
      </c>
      <c r="X33" s="51">
        <f t="shared" si="27"/>
        <v>0</v>
      </c>
      <c r="Y33" s="51">
        <f t="shared" si="27"/>
        <v>0</v>
      </c>
      <c r="Z33" s="51">
        <f t="shared" si="27"/>
        <v>0</v>
      </c>
      <c r="AA33" s="51">
        <f t="shared" si="27"/>
        <v>0</v>
      </c>
      <c r="AB33" s="51">
        <f t="shared" si="27"/>
        <v>0</v>
      </c>
      <c r="AC33" s="51">
        <f t="shared" si="27"/>
        <v>0</v>
      </c>
      <c r="AD33" s="51">
        <f t="shared" si="27"/>
        <v>0</v>
      </c>
      <c r="AE33" s="52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spans="1:65" x14ac:dyDescent="0.2">
      <c r="A34" s="14">
        <f>IF(ISNUMBER(Tablo[[#This Row],[JOUR]]),DATE(YEAR(Tablo[[#This Row],[JOUR]]),MONTH(Tablo[[#This Row],[JOUR]])+1,0),A33)</f>
        <v>43131</v>
      </c>
      <c r="B34" s="15">
        <f>IF(ISNUMBER(Tablo[[#This Row],[JOUR]]),INT(MOD(INT((Tablo[[#This Row],[JOUR]]-2)/7)+3/5,52+5/28))+1,B33)</f>
        <v>5</v>
      </c>
      <c r="C34" s="39">
        <f>C26+7</f>
        <v>43130</v>
      </c>
      <c r="D34" s="4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42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spans="1:65" x14ac:dyDescent="0.2">
      <c r="A35" s="16">
        <f>IF(ISNUMBER(Tablo[[#This Row],[JOUR]]),DATE(YEAR(Tablo[[#This Row],[JOUR]]),MONTH(Tablo[[#This Row],[JOUR]])+1,0),A34)</f>
        <v>43131</v>
      </c>
      <c r="B35" s="17">
        <f>IF(ISNUMBER(Tablo[[#This Row],[JOUR]]),INT(MOD(INT((Tablo[[#This Row],[JOUR]]-2)/7)+3/5,52+5/28))+1,B34)</f>
        <v>5</v>
      </c>
      <c r="C35" s="40">
        <f>C34+1</f>
        <v>43131</v>
      </c>
      <c r="D35" s="4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43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</row>
    <row r="36" spans="1:65" x14ac:dyDescent="0.2">
      <c r="A36" s="16">
        <f>IF(ISNUMBER(Tablo[[#This Row],[JOUR]]),DATE(YEAR(Tablo[[#This Row],[JOUR]]),MONTH(Tablo[[#This Row],[JOUR]])+1,0),A35)</f>
        <v>43159</v>
      </c>
      <c r="B36" s="17">
        <f>IF(ISNUMBER(Tablo[[#This Row],[JOUR]]),INT(MOD(INT((Tablo[[#This Row],[JOUR]]-2)/7)+3/5,52+5/28))+1,B35)</f>
        <v>5</v>
      </c>
      <c r="C36" s="40">
        <f t="shared" ref="C36:C38" si="28">C35+1</f>
        <v>43132</v>
      </c>
      <c r="D36" s="4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43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</row>
    <row r="37" spans="1:65" x14ac:dyDescent="0.2">
      <c r="A37" s="16">
        <f>IF(ISNUMBER(Tablo[[#This Row],[JOUR]]),DATE(YEAR(Tablo[[#This Row],[JOUR]]),MONTH(Tablo[[#This Row],[JOUR]])+1,0),A36)</f>
        <v>43159</v>
      </c>
      <c r="B37" s="17">
        <f>IF(ISNUMBER(Tablo[[#This Row],[JOUR]]),INT(MOD(INT((Tablo[[#This Row],[JOUR]]-2)/7)+3/5,52+5/28))+1,B36)</f>
        <v>5</v>
      </c>
      <c r="C37" s="40">
        <f t="shared" si="28"/>
        <v>43133</v>
      </c>
      <c r="D37" s="4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43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</row>
    <row r="38" spans="1:65" x14ac:dyDescent="0.2">
      <c r="A38" s="16">
        <f>IF(ISNUMBER(Tablo[[#This Row],[JOUR]]),DATE(YEAR(Tablo[[#This Row],[JOUR]]),MONTH(Tablo[[#This Row],[JOUR]])+1,0),A37)</f>
        <v>43159</v>
      </c>
      <c r="B38" s="17">
        <f>IF(ISNUMBER(Tablo[[#This Row],[JOUR]]),INT(MOD(INT((Tablo[[#This Row],[JOUR]]-2)/7)+3/5,52+5/28))+1,B37)</f>
        <v>5</v>
      </c>
      <c r="C38" s="40">
        <f t="shared" si="28"/>
        <v>43134</v>
      </c>
      <c r="D38" s="4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43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</row>
    <row r="39" spans="1:65" x14ac:dyDescent="0.2">
      <c r="A39" s="16">
        <f>IF(ISNUMBER(Tablo[[#This Row],[JOUR]]),DATE(YEAR(Tablo[[#This Row],[JOUR]]),MONTH(Tablo[[#This Row],[JOUR]])+1,0),A38)</f>
        <v>43159</v>
      </c>
      <c r="B39" s="17">
        <f>IF(ISNUMBER(Tablo[[#This Row],[JOUR]]),INT(MOD(INT((Tablo[[#This Row],[JOUR]]-2)/7)+3/5,52+5/28))+1,B38)</f>
        <v>5</v>
      </c>
      <c r="C39" s="40" t="s">
        <v>17</v>
      </c>
      <c r="D39" s="49">
        <f>SUM(D34:D38)</f>
        <v>0</v>
      </c>
      <c r="E39" s="49">
        <f t="shared" ref="E39:R39" si="29">SUM(E34:E38)</f>
        <v>0</v>
      </c>
      <c r="F39" s="49">
        <f t="shared" si="29"/>
        <v>0</v>
      </c>
      <c r="G39" s="49">
        <f t="shared" si="29"/>
        <v>0</v>
      </c>
      <c r="H39" s="49">
        <f t="shared" si="29"/>
        <v>0</v>
      </c>
      <c r="I39" s="49">
        <f t="shared" si="29"/>
        <v>0</v>
      </c>
      <c r="J39" s="49">
        <f t="shared" si="29"/>
        <v>0</v>
      </c>
      <c r="K39" s="49">
        <f t="shared" si="29"/>
        <v>0</v>
      </c>
      <c r="L39" s="49">
        <f t="shared" si="29"/>
        <v>0</v>
      </c>
      <c r="M39" s="49">
        <f t="shared" si="29"/>
        <v>0</v>
      </c>
      <c r="N39" s="49">
        <f t="shared" si="29"/>
        <v>0</v>
      </c>
      <c r="O39" s="49">
        <f t="shared" si="29"/>
        <v>0</v>
      </c>
      <c r="P39" s="49">
        <f t="shared" si="29"/>
        <v>0</v>
      </c>
      <c r="Q39" s="49">
        <f t="shared" si="29"/>
        <v>0</v>
      </c>
      <c r="R39" s="49">
        <f t="shared" si="29"/>
        <v>0</v>
      </c>
      <c r="S39" s="49">
        <f t="shared" ref="S39:AD39" si="30">SUM(S34:S38)</f>
        <v>0</v>
      </c>
      <c r="T39" s="49">
        <f t="shared" si="30"/>
        <v>0</v>
      </c>
      <c r="U39" s="49">
        <f t="shared" si="30"/>
        <v>0</v>
      </c>
      <c r="V39" s="49">
        <f t="shared" si="30"/>
        <v>0</v>
      </c>
      <c r="W39" s="49">
        <f t="shared" si="30"/>
        <v>0</v>
      </c>
      <c r="X39" s="49">
        <f t="shared" si="30"/>
        <v>0</v>
      </c>
      <c r="Y39" s="49">
        <f t="shared" si="30"/>
        <v>0</v>
      </c>
      <c r="Z39" s="49">
        <f t="shared" si="30"/>
        <v>0</v>
      </c>
      <c r="AA39" s="49">
        <f t="shared" si="30"/>
        <v>0</v>
      </c>
      <c r="AB39" s="49">
        <f t="shared" si="30"/>
        <v>0</v>
      </c>
      <c r="AC39" s="49">
        <f t="shared" si="30"/>
        <v>0</v>
      </c>
      <c r="AD39" s="49">
        <f t="shared" si="30"/>
        <v>0</v>
      </c>
      <c r="AE39" s="50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</row>
    <row r="40" spans="1:65" x14ac:dyDescent="0.2">
      <c r="A40" s="16">
        <f>IF(ISNUMBER(Tablo[[#This Row],[JOUR]]),DATE(YEAR(Tablo[[#This Row],[JOUR]]),MONTH(Tablo[[#This Row],[JOUR]])+1,0),A39)</f>
        <v>43159</v>
      </c>
      <c r="B40" s="17">
        <f>IF(ISNUMBER(Tablo[[#This Row],[JOUR]]),INT(MOD(INT((Tablo[[#This Row],[JOUR]]-2)/7)+3/5,52+5/28))+1,B39)</f>
        <v>5</v>
      </c>
      <c r="C40" s="40" t="s">
        <v>18</v>
      </c>
      <c r="D40" s="49">
        <f>MIN(D39,35)</f>
        <v>0</v>
      </c>
      <c r="E40" s="49">
        <f t="shared" ref="E40:R40" si="31">MIN(E39,35)</f>
        <v>0</v>
      </c>
      <c r="F40" s="49">
        <f t="shared" si="31"/>
        <v>0</v>
      </c>
      <c r="G40" s="49">
        <f t="shared" si="31"/>
        <v>0</v>
      </c>
      <c r="H40" s="49">
        <f t="shared" si="31"/>
        <v>0</v>
      </c>
      <c r="I40" s="49">
        <f t="shared" si="31"/>
        <v>0</v>
      </c>
      <c r="J40" s="49">
        <f t="shared" si="31"/>
        <v>0</v>
      </c>
      <c r="K40" s="49">
        <f t="shared" si="31"/>
        <v>0</v>
      </c>
      <c r="L40" s="49">
        <f t="shared" si="31"/>
        <v>0</v>
      </c>
      <c r="M40" s="49">
        <f t="shared" si="31"/>
        <v>0</v>
      </c>
      <c r="N40" s="49">
        <f t="shared" si="31"/>
        <v>0</v>
      </c>
      <c r="O40" s="49">
        <f t="shared" si="31"/>
        <v>0</v>
      </c>
      <c r="P40" s="49">
        <f t="shared" si="31"/>
        <v>0</v>
      </c>
      <c r="Q40" s="49">
        <f t="shared" si="31"/>
        <v>0</v>
      </c>
      <c r="R40" s="49">
        <f t="shared" si="31"/>
        <v>0</v>
      </c>
      <c r="S40" s="49">
        <f t="shared" ref="S40:AD40" si="32">MIN(S39,35)</f>
        <v>0</v>
      </c>
      <c r="T40" s="49">
        <f t="shared" si="32"/>
        <v>0</v>
      </c>
      <c r="U40" s="49">
        <f t="shared" si="32"/>
        <v>0</v>
      </c>
      <c r="V40" s="49">
        <f t="shared" si="32"/>
        <v>0</v>
      </c>
      <c r="W40" s="49">
        <f t="shared" si="32"/>
        <v>0</v>
      </c>
      <c r="X40" s="49">
        <f t="shared" si="32"/>
        <v>0</v>
      </c>
      <c r="Y40" s="49">
        <f t="shared" si="32"/>
        <v>0</v>
      </c>
      <c r="Z40" s="49">
        <f t="shared" si="32"/>
        <v>0</v>
      </c>
      <c r="AA40" s="49">
        <f t="shared" si="32"/>
        <v>0</v>
      </c>
      <c r="AB40" s="49">
        <f t="shared" si="32"/>
        <v>0</v>
      </c>
      <c r="AC40" s="49">
        <f t="shared" si="32"/>
        <v>0</v>
      </c>
      <c r="AD40" s="49">
        <f t="shared" si="32"/>
        <v>0</v>
      </c>
      <c r="AE40" s="50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</row>
    <row r="41" spans="1:65" ht="13.5" thickBot="1" x14ac:dyDescent="0.25">
      <c r="A41" s="18">
        <f>IF(ISNUMBER(Tablo[[#This Row],[JOUR]]),DATE(YEAR(Tablo[[#This Row],[JOUR]]),MONTH(Tablo[[#This Row],[JOUR]])+1,0),A40)</f>
        <v>43159</v>
      </c>
      <c r="B41" s="19">
        <f>IF(ISNUMBER(Tablo[[#This Row],[JOUR]]),INT(MOD(INT((Tablo[[#This Row],[JOUR]]-2)/7)+3/5,52+5/28))+1,B40)</f>
        <v>5</v>
      </c>
      <c r="C41" s="41" t="s">
        <v>19</v>
      </c>
      <c r="D41" s="51">
        <f>D39-D40</f>
        <v>0</v>
      </c>
      <c r="E41" s="51">
        <f t="shared" ref="E41:R41" si="33">E39-E40</f>
        <v>0</v>
      </c>
      <c r="F41" s="51">
        <f t="shared" si="33"/>
        <v>0</v>
      </c>
      <c r="G41" s="51">
        <f t="shared" si="33"/>
        <v>0</v>
      </c>
      <c r="H41" s="51">
        <f t="shared" si="33"/>
        <v>0</v>
      </c>
      <c r="I41" s="51">
        <f t="shared" si="33"/>
        <v>0</v>
      </c>
      <c r="J41" s="51">
        <f t="shared" si="33"/>
        <v>0</v>
      </c>
      <c r="K41" s="51">
        <f t="shared" si="33"/>
        <v>0</v>
      </c>
      <c r="L41" s="51">
        <f t="shared" si="33"/>
        <v>0</v>
      </c>
      <c r="M41" s="51">
        <f t="shared" si="33"/>
        <v>0</v>
      </c>
      <c r="N41" s="51">
        <f t="shared" si="33"/>
        <v>0</v>
      </c>
      <c r="O41" s="51">
        <f t="shared" si="33"/>
        <v>0</v>
      </c>
      <c r="P41" s="51">
        <f t="shared" si="33"/>
        <v>0</v>
      </c>
      <c r="Q41" s="51">
        <f t="shared" si="33"/>
        <v>0</v>
      </c>
      <c r="R41" s="51">
        <f t="shared" si="33"/>
        <v>0</v>
      </c>
      <c r="S41" s="51">
        <f t="shared" ref="S41:AD41" si="34">S39-S40</f>
        <v>0</v>
      </c>
      <c r="T41" s="51">
        <f t="shared" si="34"/>
        <v>0</v>
      </c>
      <c r="U41" s="51">
        <f t="shared" si="34"/>
        <v>0</v>
      </c>
      <c r="V41" s="51">
        <f t="shared" si="34"/>
        <v>0</v>
      </c>
      <c r="W41" s="51">
        <f t="shared" si="34"/>
        <v>0</v>
      </c>
      <c r="X41" s="51">
        <f t="shared" si="34"/>
        <v>0</v>
      </c>
      <c r="Y41" s="51">
        <f t="shared" si="34"/>
        <v>0</v>
      </c>
      <c r="Z41" s="51">
        <f t="shared" si="34"/>
        <v>0</v>
      </c>
      <c r="AA41" s="51">
        <f t="shared" si="34"/>
        <v>0</v>
      </c>
      <c r="AB41" s="51">
        <f t="shared" si="34"/>
        <v>0</v>
      </c>
      <c r="AC41" s="51">
        <f t="shared" si="34"/>
        <v>0</v>
      </c>
      <c r="AD41" s="51">
        <f t="shared" si="34"/>
        <v>0</v>
      </c>
      <c r="AE41" s="52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</row>
    <row r="42" spans="1:65" x14ac:dyDescent="0.2">
      <c r="A42" s="14">
        <f>IF(ISNUMBER(Tablo[[#This Row],[JOUR]]),DATE(YEAR(Tablo[[#This Row],[JOUR]]),MONTH(Tablo[[#This Row],[JOUR]])+1,0),A41)</f>
        <v>43159</v>
      </c>
      <c r="B42" s="15">
        <f>IF(ISNUMBER(Tablo[[#This Row],[JOUR]]),INT(MOD(INT((Tablo[[#This Row],[JOUR]]-2)/7)+3/5,52+5/28))+1,B41)</f>
        <v>6</v>
      </c>
      <c r="C42" s="39">
        <f>C34+7</f>
        <v>43137</v>
      </c>
      <c r="D42" s="4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42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</row>
    <row r="43" spans="1:65" x14ac:dyDescent="0.2">
      <c r="A43" s="16">
        <f>IF(ISNUMBER(Tablo[[#This Row],[JOUR]]),DATE(YEAR(Tablo[[#This Row],[JOUR]]),MONTH(Tablo[[#This Row],[JOUR]])+1,0),A42)</f>
        <v>43159</v>
      </c>
      <c r="B43" s="17">
        <f>IF(ISNUMBER(Tablo[[#This Row],[JOUR]]),INT(MOD(INT((Tablo[[#This Row],[JOUR]]-2)/7)+3/5,52+5/28))+1,B42)</f>
        <v>6</v>
      </c>
      <c r="C43" s="40">
        <f>C42+1</f>
        <v>43138</v>
      </c>
      <c r="D43" s="4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43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</row>
    <row r="44" spans="1:65" x14ac:dyDescent="0.2">
      <c r="A44" s="16">
        <f>IF(ISNUMBER(Tablo[[#This Row],[JOUR]]),DATE(YEAR(Tablo[[#This Row],[JOUR]]),MONTH(Tablo[[#This Row],[JOUR]])+1,0),A43)</f>
        <v>43159</v>
      </c>
      <c r="B44" s="17">
        <f>IF(ISNUMBER(Tablo[[#This Row],[JOUR]]),INT(MOD(INT((Tablo[[#This Row],[JOUR]]-2)/7)+3/5,52+5/28))+1,B43)</f>
        <v>6</v>
      </c>
      <c r="C44" s="40">
        <f t="shared" ref="C44:C46" si="35">C43+1</f>
        <v>43139</v>
      </c>
      <c r="D44" s="4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43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</row>
    <row r="45" spans="1:65" x14ac:dyDescent="0.2">
      <c r="A45" s="16">
        <f>IF(ISNUMBER(Tablo[[#This Row],[JOUR]]),DATE(YEAR(Tablo[[#This Row],[JOUR]]),MONTH(Tablo[[#This Row],[JOUR]])+1,0),A44)</f>
        <v>43159</v>
      </c>
      <c r="B45" s="17">
        <f>IF(ISNUMBER(Tablo[[#This Row],[JOUR]]),INT(MOD(INT((Tablo[[#This Row],[JOUR]]-2)/7)+3/5,52+5/28))+1,B44)</f>
        <v>6</v>
      </c>
      <c r="C45" s="40">
        <f t="shared" si="35"/>
        <v>43140</v>
      </c>
      <c r="D45" s="4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43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</row>
    <row r="46" spans="1:65" x14ac:dyDescent="0.2">
      <c r="A46" s="16">
        <f>IF(ISNUMBER(Tablo[[#This Row],[JOUR]]),DATE(YEAR(Tablo[[#This Row],[JOUR]]),MONTH(Tablo[[#This Row],[JOUR]])+1,0),A45)</f>
        <v>43159</v>
      </c>
      <c r="B46" s="17">
        <f>IF(ISNUMBER(Tablo[[#This Row],[JOUR]]),INT(MOD(INT((Tablo[[#This Row],[JOUR]]-2)/7)+3/5,52+5/28))+1,B45)</f>
        <v>6</v>
      </c>
      <c r="C46" s="40">
        <f t="shared" si="35"/>
        <v>43141</v>
      </c>
      <c r="D46" s="4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43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</row>
    <row r="47" spans="1:65" x14ac:dyDescent="0.2">
      <c r="A47" s="16">
        <f>IF(ISNUMBER(Tablo[[#This Row],[JOUR]]),DATE(YEAR(Tablo[[#This Row],[JOUR]]),MONTH(Tablo[[#This Row],[JOUR]])+1,0),A46)</f>
        <v>43159</v>
      </c>
      <c r="B47" s="17">
        <f>IF(ISNUMBER(Tablo[[#This Row],[JOUR]]),INT(MOD(INT((Tablo[[#This Row],[JOUR]]-2)/7)+3/5,52+5/28))+1,B46)</f>
        <v>6</v>
      </c>
      <c r="C47" s="40" t="s">
        <v>17</v>
      </c>
      <c r="D47" s="49">
        <f>SUM(D42:D46)</f>
        <v>0</v>
      </c>
      <c r="E47" s="49">
        <f t="shared" ref="E47:R47" si="36">SUM(E42:E46)</f>
        <v>0</v>
      </c>
      <c r="F47" s="49">
        <f t="shared" si="36"/>
        <v>0</v>
      </c>
      <c r="G47" s="49">
        <f t="shared" si="36"/>
        <v>0</v>
      </c>
      <c r="H47" s="49">
        <f t="shared" si="36"/>
        <v>0</v>
      </c>
      <c r="I47" s="49">
        <f t="shared" si="36"/>
        <v>0</v>
      </c>
      <c r="J47" s="49">
        <f t="shared" si="36"/>
        <v>0</v>
      </c>
      <c r="K47" s="49">
        <f t="shared" si="36"/>
        <v>0</v>
      </c>
      <c r="L47" s="49">
        <f t="shared" si="36"/>
        <v>0</v>
      </c>
      <c r="M47" s="49">
        <f t="shared" si="36"/>
        <v>0</v>
      </c>
      <c r="N47" s="49">
        <f t="shared" si="36"/>
        <v>0</v>
      </c>
      <c r="O47" s="49">
        <f t="shared" si="36"/>
        <v>0</v>
      </c>
      <c r="P47" s="49">
        <f t="shared" si="36"/>
        <v>0</v>
      </c>
      <c r="Q47" s="49">
        <f t="shared" si="36"/>
        <v>0</v>
      </c>
      <c r="R47" s="49">
        <f t="shared" si="36"/>
        <v>0</v>
      </c>
      <c r="S47" s="49">
        <f t="shared" ref="S47:AD47" si="37">SUM(S42:S46)</f>
        <v>0</v>
      </c>
      <c r="T47" s="49">
        <f t="shared" si="37"/>
        <v>0</v>
      </c>
      <c r="U47" s="49">
        <f t="shared" si="37"/>
        <v>0</v>
      </c>
      <c r="V47" s="49">
        <f t="shared" si="37"/>
        <v>0</v>
      </c>
      <c r="W47" s="49">
        <f t="shared" si="37"/>
        <v>0</v>
      </c>
      <c r="X47" s="49">
        <f t="shared" si="37"/>
        <v>0</v>
      </c>
      <c r="Y47" s="49">
        <f t="shared" si="37"/>
        <v>0</v>
      </c>
      <c r="Z47" s="49">
        <f t="shared" si="37"/>
        <v>0</v>
      </c>
      <c r="AA47" s="49">
        <f t="shared" si="37"/>
        <v>0</v>
      </c>
      <c r="AB47" s="49">
        <f t="shared" si="37"/>
        <v>0</v>
      </c>
      <c r="AC47" s="49">
        <f t="shared" si="37"/>
        <v>0</v>
      </c>
      <c r="AD47" s="49">
        <f t="shared" si="37"/>
        <v>0</v>
      </c>
      <c r="AE47" s="50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</row>
    <row r="48" spans="1:65" x14ac:dyDescent="0.2">
      <c r="A48" s="16">
        <f>IF(ISNUMBER(Tablo[[#This Row],[JOUR]]),DATE(YEAR(Tablo[[#This Row],[JOUR]]),MONTH(Tablo[[#This Row],[JOUR]])+1,0),A47)</f>
        <v>43159</v>
      </c>
      <c r="B48" s="17">
        <f>IF(ISNUMBER(Tablo[[#This Row],[JOUR]]),INT(MOD(INT((Tablo[[#This Row],[JOUR]]-2)/7)+3/5,52+5/28))+1,B47)</f>
        <v>6</v>
      </c>
      <c r="C48" s="40" t="s">
        <v>18</v>
      </c>
      <c r="D48" s="49">
        <f>MIN(D47,35)</f>
        <v>0</v>
      </c>
      <c r="E48" s="49">
        <f t="shared" ref="E48:R48" si="38">MIN(E47,35)</f>
        <v>0</v>
      </c>
      <c r="F48" s="49">
        <f t="shared" si="38"/>
        <v>0</v>
      </c>
      <c r="G48" s="49">
        <f t="shared" si="38"/>
        <v>0</v>
      </c>
      <c r="H48" s="49">
        <f t="shared" si="38"/>
        <v>0</v>
      </c>
      <c r="I48" s="49">
        <f t="shared" si="38"/>
        <v>0</v>
      </c>
      <c r="J48" s="49">
        <f t="shared" si="38"/>
        <v>0</v>
      </c>
      <c r="K48" s="49">
        <f t="shared" si="38"/>
        <v>0</v>
      </c>
      <c r="L48" s="49">
        <f t="shared" si="38"/>
        <v>0</v>
      </c>
      <c r="M48" s="49">
        <f t="shared" si="38"/>
        <v>0</v>
      </c>
      <c r="N48" s="49">
        <f t="shared" si="38"/>
        <v>0</v>
      </c>
      <c r="O48" s="49">
        <f t="shared" si="38"/>
        <v>0</v>
      </c>
      <c r="P48" s="49">
        <f t="shared" si="38"/>
        <v>0</v>
      </c>
      <c r="Q48" s="49">
        <f t="shared" si="38"/>
        <v>0</v>
      </c>
      <c r="R48" s="49">
        <f t="shared" si="38"/>
        <v>0</v>
      </c>
      <c r="S48" s="49">
        <f t="shared" ref="S48:AD48" si="39">MIN(S47,35)</f>
        <v>0</v>
      </c>
      <c r="T48" s="49">
        <f t="shared" si="39"/>
        <v>0</v>
      </c>
      <c r="U48" s="49">
        <f t="shared" si="39"/>
        <v>0</v>
      </c>
      <c r="V48" s="49">
        <f t="shared" si="39"/>
        <v>0</v>
      </c>
      <c r="W48" s="49">
        <f t="shared" si="39"/>
        <v>0</v>
      </c>
      <c r="X48" s="49">
        <f t="shared" si="39"/>
        <v>0</v>
      </c>
      <c r="Y48" s="49">
        <f t="shared" si="39"/>
        <v>0</v>
      </c>
      <c r="Z48" s="49">
        <f t="shared" si="39"/>
        <v>0</v>
      </c>
      <c r="AA48" s="49">
        <f t="shared" si="39"/>
        <v>0</v>
      </c>
      <c r="AB48" s="49">
        <f t="shared" si="39"/>
        <v>0</v>
      </c>
      <c r="AC48" s="49">
        <f t="shared" si="39"/>
        <v>0</v>
      </c>
      <c r="AD48" s="49">
        <f t="shared" si="39"/>
        <v>0</v>
      </c>
      <c r="AE48" s="50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</row>
    <row r="49" spans="1:65" ht="13.5" thickBot="1" x14ac:dyDescent="0.25">
      <c r="A49" s="18">
        <f>IF(ISNUMBER(Tablo[[#This Row],[JOUR]]),DATE(YEAR(Tablo[[#This Row],[JOUR]]),MONTH(Tablo[[#This Row],[JOUR]])+1,0),A48)</f>
        <v>43159</v>
      </c>
      <c r="B49" s="19">
        <f>IF(ISNUMBER(Tablo[[#This Row],[JOUR]]),INT(MOD(INT((Tablo[[#This Row],[JOUR]]-2)/7)+3/5,52+5/28))+1,B48)</f>
        <v>6</v>
      </c>
      <c r="C49" s="41" t="s">
        <v>19</v>
      </c>
      <c r="D49" s="51">
        <f>D47-D48</f>
        <v>0</v>
      </c>
      <c r="E49" s="51">
        <f t="shared" ref="E49:R49" si="40">E47-E48</f>
        <v>0</v>
      </c>
      <c r="F49" s="51">
        <f t="shared" si="40"/>
        <v>0</v>
      </c>
      <c r="G49" s="51">
        <f t="shared" si="40"/>
        <v>0</v>
      </c>
      <c r="H49" s="51">
        <f t="shared" si="40"/>
        <v>0</v>
      </c>
      <c r="I49" s="51">
        <f t="shared" si="40"/>
        <v>0</v>
      </c>
      <c r="J49" s="51">
        <f t="shared" si="40"/>
        <v>0</v>
      </c>
      <c r="K49" s="51">
        <f t="shared" si="40"/>
        <v>0</v>
      </c>
      <c r="L49" s="51">
        <f t="shared" si="40"/>
        <v>0</v>
      </c>
      <c r="M49" s="51">
        <f t="shared" si="40"/>
        <v>0</v>
      </c>
      <c r="N49" s="51">
        <f t="shared" si="40"/>
        <v>0</v>
      </c>
      <c r="O49" s="51">
        <f t="shared" si="40"/>
        <v>0</v>
      </c>
      <c r="P49" s="51">
        <f t="shared" si="40"/>
        <v>0</v>
      </c>
      <c r="Q49" s="51">
        <f t="shared" si="40"/>
        <v>0</v>
      </c>
      <c r="R49" s="51">
        <f t="shared" si="40"/>
        <v>0</v>
      </c>
      <c r="S49" s="51">
        <f t="shared" ref="S49:AD49" si="41">S47-S48</f>
        <v>0</v>
      </c>
      <c r="T49" s="51">
        <f t="shared" si="41"/>
        <v>0</v>
      </c>
      <c r="U49" s="51">
        <f t="shared" si="41"/>
        <v>0</v>
      </c>
      <c r="V49" s="51">
        <f t="shared" si="41"/>
        <v>0</v>
      </c>
      <c r="W49" s="51">
        <f t="shared" si="41"/>
        <v>0</v>
      </c>
      <c r="X49" s="51">
        <f t="shared" si="41"/>
        <v>0</v>
      </c>
      <c r="Y49" s="51">
        <f t="shared" si="41"/>
        <v>0</v>
      </c>
      <c r="Z49" s="51">
        <f t="shared" si="41"/>
        <v>0</v>
      </c>
      <c r="AA49" s="51">
        <f t="shared" si="41"/>
        <v>0</v>
      </c>
      <c r="AB49" s="51">
        <f t="shared" si="41"/>
        <v>0</v>
      </c>
      <c r="AC49" s="51">
        <f t="shared" si="41"/>
        <v>0</v>
      </c>
      <c r="AD49" s="51">
        <f t="shared" si="41"/>
        <v>0</v>
      </c>
      <c r="AE49" s="52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</row>
    <row r="50" spans="1:65" x14ac:dyDescent="0.2">
      <c r="A50" s="14">
        <f>IF(ISNUMBER(Tablo[[#This Row],[JOUR]]),DATE(YEAR(Tablo[[#This Row],[JOUR]]),MONTH(Tablo[[#This Row],[JOUR]])+1,0),A49)</f>
        <v>43159</v>
      </c>
      <c r="B50" s="15">
        <f>IF(ISNUMBER(Tablo[[#This Row],[JOUR]]),INT(MOD(INT((Tablo[[#This Row],[JOUR]]-2)/7)+3/5,52+5/28))+1,B49)</f>
        <v>7</v>
      </c>
      <c r="C50" s="39">
        <f>C42+7</f>
        <v>43144</v>
      </c>
      <c r="D50" s="4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42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</row>
    <row r="51" spans="1:65" x14ac:dyDescent="0.2">
      <c r="A51" s="16">
        <f>IF(ISNUMBER(Tablo[[#This Row],[JOUR]]),DATE(YEAR(Tablo[[#This Row],[JOUR]]),MONTH(Tablo[[#This Row],[JOUR]])+1,0),A50)</f>
        <v>43159</v>
      </c>
      <c r="B51" s="17">
        <f>IF(ISNUMBER(Tablo[[#This Row],[JOUR]]),INT(MOD(INT((Tablo[[#This Row],[JOUR]]-2)/7)+3/5,52+5/28))+1,B50)</f>
        <v>7</v>
      </c>
      <c r="C51" s="40">
        <f>C50+1</f>
        <v>43145</v>
      </c>
      <c r="D51" s="4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43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</row>
    <row r="52" spans="1:65" x14ac:dyDescent="0.2">
      <c r="A52" s="16">
        <f>IF(ISNUMBER(Tablo[[#This Row],[JOUR]]),DATE(YEAR(Tablo[[#This Row],[JOUR]]),MONTH(Tablo[[#This Row],[JOUR]])+1,0),A51)</f>
        <v>43159</v>
      </c>
      <c r="B52" s="17">
        <f>IF(ISNUMBER(Tablo[[#This Row],[JOUR]]),INT(MOD(INT((Tablo[[#This Row],[JOUR]]-2)/7)+3/5,52+5/28))+1,B51)</f>
        <v>7</v>
      </c>
      <c r="C52" s="40">
        <f t="shared" ref="C52:C54" si="42">C51+1</f>
        <v>43146</v>
      </c>
      <c r="D52" s="4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43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</row>
    <row r="53" spans="1:65" x14ac:dyDescent="0.2">
      <c r="A53" s="16">
        <f>IF(ISNUMBER(Tablo[[#This Row],[JOUR]]),DATE(YEAR(Tablo[[#This Row],[JOUR]]),MONTH(Tablo[[#This Row],[JOUR]])+1,0),A52)</f>
        <v>43159</v>
      </c>
      <c r="B53" s="17">
        <f>IF(ISNUMBER(Tablo[[#This Row],[JOUR]]),INT(MOD(INT((Tablo[[#This Row],[JOUR]]-2)/7)+3/5,52+5/28))+1,B52)</f>
        <v>7</v>
      </c>
      <c r="C53" s="40">
        <f t="shared" si="42"/>
        <v>43147</v>
      </c>
      <c r="D53" s="4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43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</row>
    <row r="54" spans="1:65" x14ac:dyDescent="0.2">
      <c r="A54" s="16">
        <f>IF(ISNUMBER(Tablo[[#This Row],[JOUR]]),DATE(YEAR(Tablo[[#This Row],[JOUR]]),MONTH(Tablo[[#This Row],[JOUR]])+1,0),A53)</f>
        <v>43159</v>
      </c>
      <c r="B54" s="17">
        <f>IF(ISNUMBER(Tablo[[#This Row],[JOUR]]),INT(MOD(INT((Tablo[[#This Row],[JOUR]]-2)/7)+3/5,52+5/28))+1,B53)</f>
        <v>7</v>
      </c>
      <c r="C54" s="40">
        <f t="shared" si="42"/>
        <v>43148</v>
      </c>
      <c r="D54" s="4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43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</row>
    <row r="55" spans="1:65" x14ac:dyDescent="0.2">
      <c r="A55" s="16">
        <f>IF(ISNUMBER(Tablo[[#This Row],[JOUR]]),DATE(YEAR(Tablo[[#This Row],[JOUR]]),MONTH(Tablo[[#This Row],[JOUR]])+1,0),A54)</f>
        <v>43159</v>
      </c>
      <c r="B55" s="17">
        <f>IF(ISNUMBER(Tablo[[#This Row],[JOUR]]),INT(MOD(INT((Tablo[[#This Row],[JOUR]]-2)/7)+3/5,52+5/28))+1,B54)</f>
        <v>7</v>
      </c>
      <c r="C55" s="40" t="s">
        <v>17</v>
      </c>
      <c r="D55" s="49">
        <f>SUM(D50:D54)</f>
        <v>0</v>
      </c>
      <c r="E55" s="49">
        <f t="shared" ref="E55:R55" si="43">SUM(E50:E54)</f>
        <v>0</v>
      </c>
      <c r="F55" s="49">
        <f t="shared" si="43"/>
        <v>0</v>
      </c>
      <c r="G55" s="49">
        <f t="shared" si="43"/>
        <v>0</v>
      </c>
      <c r="H55" s="49">
        <f t="shared" si="43"/>
        <v>0</v>
      </c>
      <c r="I55" s="49">
        <f t="shared" si="43"/>
        <v>0</v>
      </c>
      <c r="J55" s="49">
        <f t="shared" si="43"/>
        <v>0</v>
      </c>
      <c r="K55" s="49">
        <f t="shared" si="43"/>
        <v>0</v>
      </c>
      <c r="L55" s="49">
        <f t="shared" si="43"/>
        <v>0</v>
      </c>
      <c r="M55" s="49">
        <f t="shared" si="43"/>
        <v>0</v>
      </c>
      <c r="N55" s="49">
        <f t="shared" si="43"/>
        <v>0</v>
      </c>
      <c r="O55" s="49">
        <f t="shared" si="43"/>
        <v>0</v>
      </c>
      <c r="P55" s="49">
        <f t="shared" si="43"/>
        <v>0</v>
      </c>
      <c r="Q55" s="49">
        <f t="shared" si="43"/>
        <v>0</v>
      </c>
      <c r="R55" s="49">
        <f t="shared" si="43"/>
        <v>0</v>
      </c>
      <c r="S55" s="49">
        <f t="shared" ref="S55:AD55" si="44">SUM(S50:S54)</f>
        <v>0</v>
      </c>
      <c r="T55" s="49">
        <f t="shared" si="44"/>
        <v>0</v>
      </c>
      <c r="U55" s="49">
        <f t="shared" si="44"/>
        <v>0</v>
      </c>
      <c r="V55" s="49">
        <f t="shared" si="44"/>
        <v>0</v>
      </c>
      <c r="W55" s="49">
        <f t="shared" si="44"/>
        <v>0</v>
      </c>
      <c r="X55" s="49">
        <f t="shared" si="44"/>
        <v>0</v>
      </c>
      <c r="Y55" s="49">
        <f t="shared" si="44"/>
        <v>0</v>
      </c>
      <c r="Z55" s="49">
        <f t="shared" si="44"/>
        <v>0</v>
      </c>
      <c r="AA55" s="49">
        <f t="shared" si="44"/>
        <v>0</v>
      </c>
      <c r="AB55" s="49">
        <f t="shared" si="44"/>
        <v>0</v>
      </c>
      <c r="AC55" s="49">
        <f t="shared" si="44"/>
        <v>0</v>
      </c>
      <c r="AD55" s="49">
        <f t="shared" si="44"/>
        <v>0</v>
      </c>
      <c r="AE55" s="50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</row>
    <row r="56" spans="1:65" x14ac:dyDescent="0.2">
      <c r="A56" s="16">
        <f>IF(ISNUMBER(Tablo[[#This Row],[JOUR]]),DATE(YEAR(Tablo[[#This Row],[JOUR]]),MONTH(Tablo[[#This Row],[JOUR]])+1,0),A55)</f>
        <v>43159</v>
      </c>
      <c r="B56" s="17">
        <f>IF(ISNUMBER(Tablo[[#This Row],[JOUR]]),INT(MOD(INT((Tablo[[#This Row],[JOUR]]-2)/7)+3/5,52+5/28))+1,B55)</f>
        <v>7</v>
      </c>
      <c r="C56" s="40" t="s">
        <v>18</v>
      </c>
      <c r="D56" s="49">
        <f>MIN(D55,35)</f>
        <v>0</v>
      </c>
      <c r="E56" s="49">
        <f t="shared" ref="E56:R56" si="45">MIN(E55,35)</f>
        <v>0</v>
      </c>
      <c r="F56" s="49">
        <f t="shared" si="45"/>
        <v>0</v>
      </c>
      <c r="G56" s="49">
        <f t="shared" si="45"/>
        <v>0</v>
      </c>
      <c r="H56" s="49">
        <f t="shared" si="45"/>
        <v>0</v>
      </c>
      <c r="I56" s="49">
        <f t="shared" si="45"/>
        <v>0</v>
      </c>
      <c r="J56" s="49">
        <f t="shared" si="45"/>
        <v>0</v>
      </c>
      <c r="K56" s="49">
        <f t="shared" si="45"/>
        <v>0</v>
      </c>
      <c r="L56" s="49">
        <f t="shared" si="45"/>
        <v>0</v>
      </c>
      <c r="M56" s="49">
        <f t="shared" si="45"/>
        <v>0</v>
      </c>
      <c r="N56" s="49">
        <f t="shared" si="45"/>
        <v>0</v>
      </c>
      <c r="O56" s="49">
        <f t="shared" si="45"/>
        <v>0</v>
      </c>
      <c r="P56" s="49">
        <f t="shared" si="45"/>
        <v>0</v>
      </c>
      <c r="Q56" s="49">
        <f t="shared" si="45"/>
        <v>0</v>
      </c>
      <c r="R56" s="49">
        <f t="shared" si="45"/>
        <v>0</v>
      </c>
      <c r="S56" s="49">
        <f t="shared" ref="S56:AD56" si="46">MIN(S55,35)</f>
        <v>0</v>
      </c>
      <c r="T56" s="49">
        <f t="shared" si="46"/>
        <v>0</v>
      </c>
      <c r="U56" s="49">
        <f t="shared" si="46"/>
        <v>0</v>
      </c>
      <c r="V56" s="49">
        <f t="shared" si="46"/>
        <v>0</v>
      </c>
      <c r="W56" s="49">
        <f t="shared" si="46"/>
        <v>0</v>
      </c>
      <c r="X56" s="49">
        <f t="shared" si="46"/>
        <v>0</v>
      </c>
      <c r="Y56" s="49">
        <f t="shared" si="46"/>
        <v>0</v>
      </c>
      <c r="Z56" s="49">
        <f t="shared" si="46"/>
        <v>0</v>
      </c>
      <c r="AA56" s="49">
        <f t="shared" si="46"/>
        <v>0</v>
      </c>
      <c r="AB56" s="49">
        <f t="shared" si="46"/>
        <v>0</v>
      </c>
      <c r="AC56" s="49">
        <f t="shared" si="46"/>
        <v>0</v>
      </c>
      <c r="AD56" s="49">
        <f t="shared" si="46"/>
        <v>0</v>
      </c>
      <c r="AE56" s="50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</row>
    <row r="57" spans="1:65" ht="13.5" thickBot="1" x14ac:dyDescent="0.25">
      <c r="A57" s="18">
        <f>IF(ISNUMBER(Tablo[[#This Row],[JOUR]]),DATE(YEAR(Tablo[[#This Row],[JOUR]]),MONTH(Tablo[[#This Row],[JOUR]])+1,0),A56)</f>
        <v>43159</v>
      </c>
      <c r="B57" s="19">
        <f>IF(ISNUMBER(Tablo[[#This Row],[JOUR]]),INT(MOD(INT((Tablo[[#This Row],[JOUR]]-2)/7)+3/5,52+5/28))+1,B56)</f>
        <v>7</v>
      </c>
      <c r="C57" s="41" t="s">
        <v>19</v>
      </c>
      <c r="D57" s="51">
        <f>D55-D56</f>
        <v>0</v>
      </c>
      <c r="E57" s="51">
        <f t="shared" ref="E57:R57" si="47">E55-E56</f>
        <v>0</v>
      </c>
      <c r="F57" s="51">
        <f t="shared" si="47"/>
        <v>0</v>
      </c>
      <c r="G57" s="51">
        <f t="shared" si="47"/>
        <v>0</v>
      </c>
      <c r="H57" s="51">
        <f t="shared" si="47"/>
        <v>0</v>
      </c>
      <c r="I57" s="51">
        <f t="shared" si="47"/>
        <v>0</v>
      </c>
      <c r="J57" s="51">
        <f t="shared" si="47"/>
        <v>0</v>
      </c>
      <c r="K57" s="51">
        <f t="shared" si="47"/>
        <v>0</v>
      </c>
      <c r="L57" s="51">
        <f t="shared" si="47"/>
        <v>0</v>
      </c>
      <c r="M57" s="51">
        <f t="shared" si="47"/>
        <v>0</v>
      </c>
      <c r="N57" s="51">
        <f t="shared" si="47"/>
        <v>0</v>
      </c>
      <c r="O57" s="51">
        <f t="shared" si="47"/>
        <v>0</v>
      </c>
      <c r="P57" s="51">
        <f t="shared" si="47"/>
        <v>0</v>
      </c>
      <c r="Q57" s="51">
        <f t="shared" si="47"/>
        <v>0</v>
      </c>
      <c r="R57" s="51">
        <f t="shared" si="47"/>
        <v>0</v>
      </c>
      <c r="S57" s="51">
        <f t="shared" ref="S57:AD57" si="48">S55-S56</f>
        <v>0</v>
      </c>
      <c r="T57" s="51">
        <f t="shared" si="48"/>
        <v>0</v>
      </c>
      <c r="U57" s="51">
        <f t="shared" si="48"/>
        <v>0</v>
      </c>
      <c r="V57" s="51">
        <f t="shared" si="48"/>
        <v>0</v>
      </c>
      <c r="W57" s="51">
        <f t="shared" si="48"/>
        <v>0</v>
      </c>
      <c r="X57" s="51">
        <f t="shared" si="48"/>
        <v>0</v>
      </c>
      <c r="Y57" s="51">
        <f t="shared" si="48"/>
        <v>0</v>
      </c>
      <c r="Z57" s="51">
        <f t="shared" si="48"/>
        <v>0</v>
      </c>
      <c r="AA57" s="51">
        <f t="shared" si="48"/>
        <v>0</v>
      </c>
      <c r="AB57" s="51">
        <f t="shared" si="48"/>
        <v>0</v>
      </c>
      <c r="AC57" s="51">
        <f t="shared" si="48"/>
        <v>0</v>
      </c>
      <c r="AD57" s="51">
        <f t="shared" si="48"/>
        <v>0</v>
      </c>
      <c r="AE57" s="52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</row>
    <row r="58" spans="1:65" x14ac:dyDescent="0.2">
      <c r="A58" s="14">
        <f>IF(ISNUMBER(Tablo[[#This Row],[JOUR]]),DATE(YEAR(Tablo[[#This Row],[JOUR]]),MONTH(Tablo[[#This Row],[JOUR]])+1,0),A57)</f>
        <v>43159</v>
      </c>
      <c r="B58" s="15">
        <f>IF(ISNUMBER(Tablo[[#This Row],[JOUR]]),INT(MOD(INT((Tablo[[#This Row],[JOUR]]-2)/7)+3/5,52+5/28))+1,B57)</f>
        <v>8</v>
      </c>
      <c r="C58" s="39">
        <f>C50+7</f>
        <v>43151</v>
      </c>
      <c r="D58" s="4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42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</row>
    <row r="59" spans="1:65" x14ac:dyDescent="0.2">
      <c r="A59" s="16">
        <f>IF(ISNUMBER(Tablo[[#This Row],[JOUR]]),DATE(YEAR(Tablo[[#This Row],[JOUR]]),MONTH(Tablo[[#This Row],[JOUR]])+1,0),A58)</f>
        <v>43159</v>
      </c>
      <c r="B59" s="17">
        <f>IF(ISNUMBER(Tablo[[#This Row],[JOUR]]),INT(MOD(INT((Tablo[[#This Row],[JOUR]]-2)/7)+3/5,52+5/28))+1,B58)</f>
        <v>8</v>
      </c>
      <c r="C59" s="40">
        <f>C58+1</f>
        <v>43152</v>
      </c>
      <c r="D59" s="4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43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</row>
    <row r="60" spans="1:65" x14ac:dyDescent="0.2">
      <c r="A60" s="16">
        <f>IF(ISNUMBER(Tablo[[#This Row],[JOUR]]),DATE(YEAR(Tablo[[#This Row],[JOUR]]),MONTH(Tablo[[#This Row],[JOUR]])+1,0),A59)</f>
        <v>43159</v>
      </c>
      <c r="B60" s="17">
        <f>IF(ISNUMBER(Tablo[[#This Row],[JOUR]]),INT(MOD(INT((Tablo[[#This Row],[JOUR]]-2)/7)+3/5,52+5/28))+1,B59)</f>
        <v>8</v>
      </c>
      <c r="C60" s="40">
        <f t="shared" ref="C60:C62" si="49">C59+1</f>
        <v>43153</v>
      </c>
      <c r="D60" s="4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43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</row>
    <row r="61" spans="1:65" x14ac:dyDescent="0.2">
      <c r="A61" s="16">
        <f>IF(ISNUMBER(Tablo[[#This Row],[JOUR]]),DATE(YEAR(Tablo[[#This Row],[JOUR]]),MONTH(Tablo[[#This Row],[JOUR]])+1,0),A60)</f>
        <v>43159</v>
      </c>
      <c r="B61" s="17">
        <f>IF(ISNUMBER(Tablo[[#This Row],[JOUR]]),INT(MOD(INT((Tablo[[#This Row],[JOUR]]-2)/7)+3/5,52+5/28))+1,B60)</f>
        <v>8</v>
      </c>
      <c r="C61" s="40">
        <f t="shared" si="49"/>
        <v>43154</v>
      </c>
      <c r="D61" s="4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43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</row>
    <row r="62" spans="1:65" x14ac:dyDescent="0.2">
      <c r="A62" s="16">
        <f>IF(ISNUMBER(Tablo[[#This Row],[JOUR]]),DATE(YEAR(Tablo[[#This Row],[JOUR]]),MONTH(Tablo[[#This Row],[JOUR]])+1,0),A61)</f>
        <v>43159</v>
      </c>
      <c r="B62" s="17">
        <f>IF(ISNUMBER(Tablo[[#This Row],[JOUR]]),INT(MOD(INT((Tablo[[#This Row],[JOUR]]-2)/7)+3/5,52+5/28))+1,B61)</f>
        <v>8</v>
      </c>
      <c r="C62" s="40">
        <f t="shared" si="49"/>
        <v>43155</v>
      </c>
      <c r="D62" s="4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43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</row>
    <row r="63" spans="1:65" x14ac:dyDescent="0.2">
      <c r="A63" s="16">
        <f>IF(ISNUMBER(Tablo[[#This Row],[JOUR]]),DATE(YEAR(Tablo[[#This Row],[JOUR]]),MONTH(Tablo[[#This Row],[JOUR]])+1,0),A62)</f>
        <v>43159</v>
      </c>
      <c r="B63" s="17">
        <f>IF(ISNUMBER(Tablo[[#This Row],[JOUR]]),INT(MOD(INT((Tablo[[#This Row],[JOUR]]-2)/7)+3/5,52+5/28))+1,B62)</f>
        <v>8</v>
      </c>
      <c r="C63" s="40" t="s">
        <v>17</v>
      </c>
      <c r="D63" s="49">
        <f>SUM(D58:D62)</f>
        <v>0</v>
      </c>
      <c r="E63" s="49">
        <f t="shared" ref="E63:R63" si="50">SUM(E58:E62)</f>
        <v>0</v>
      </c>
      <c r="F63" s="49">
        <f t="shared" si="50"/>
        <v>0</v>
      </c>
      <c r="G63" s="49">
        <f t="shared" si="50"/>
        <v>0</v>
      </c>
      <c r="H63" s="49">
        <f t="shared" si="50"/>
        <v>0</v>
      </c>
      <c r="I63" s="49">
        <f t="shared" si="50"/>
        <v>0</v>
      </c>
      <c r="J63" s="49">
        <f t="shared" si="50"/>
        <v>0</v>
      </c>
      <c r="K63" s="49">
        <f t="shared" si="50"/>
        <v>0</v>
      </c>
      <c r="L63" s="49">
        <f t="shared" si="50"/>
        <v>0</v>
      </c>
      <c r="M63" s="49">
        <f t="shared" si="50"/>
        <v>0</v>
      </c>
      <c r="N63" s="49">
        <f t="shared" si="50"/>
        <v>0</v>
      </c>
      <c r="O63" s="49">
        <f t="shared" si="50"/>
        <v>0</v>
      </c>
      <c r="P63" s="49">
        <f t="shared" si="50"/>
        <v>0</v>
      </c>
      <c r="Q63" s="49">
        <f t="shared" si="50"/>
        <v>0</v>
      </c>
      <c r="R63" s="49">
        <f t="shared" si="50"/>
        <v>0</v>
      </c>
      <c r="S63" s="49">
        <f t="shared" ref="S63:AD63" si="51">SUM(S58:S62)</f>
        <v>0</v>
      </c>
      <c r="T63" s="49">
        <f t="shared" si="51"/>
        <v>0</v>
      </c>
      <c r="U63" s="49">
        <f t="shared" si="51"/>
        <v>0</v>
      </c>
      <c r="V63" s="49">
        <f t="shared" si="51"/>
        <v>0</v>
      </c>
      <c r="W63" s="49">
        <f t="shared" si="51"/>
        <v>0</v>
      </c>
      <c r="X63" s="49">
        <f t="shared" si="51"/>
        <v>0</v>
      </c>
      <c r="Y63" s="49">
        <f t="shared" si="51"/>
        <v>0</v>
      </c>
      <c r="Z63" s="49">
        <f t="shared" si="51"/>
        <v>0</v>
      </c>
      <c r="AA63" s="49">
        <f t="shared" si="51"/>
        <v>0</v>
      </c>
      <c r="AB63" s="49">
        <f t="shared" si="51"/>
        <v>0</v>
      </c>
      <c r="AC63" s="49">
        <f t="shared" si="51"/>
        <v>0</v>
      </c>
      <c r="AD63" s="49">
        <f t="shared" si="51"/>
        <v>0</v>
      </c>
      <c r="AE63" s="50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</row>
    <row r="64" spans="1:65" x14ac:dyDescent="0.2">
      <c r="A64" s="16">
        <f>IF(ISNUMBER(Tablo[[#This Row],[JOUR]]),DATE(YEAR(Tablo[[#This Row],[JOUR]]),MONTH(Tablo[[#This Row],[JOUR]])+1,0),A63)</f>
        <v>43159</v>
      </c>
      <c r="B64" s="17">
        <f>IF(ISNUMBER(Tablo[[#This Row],[JOUR]]),INT(MOD(INT((Tablo[[#This Row],[JOUR]]-2)/7)+3/5,52+5/28))+1,B63)</f>
        <v>8</v>
      </c>
      <c r="C64" s="40" t="s">
        <v>18</v>
      </c>
      <c r="D64" s="49">
        <f>MIN(D63,35)</f>
        <v>0</v>
      </c>
      <c r="E64" s="49">
        <f t="shared" ref="E64:R64" si="52">MIN(E63,35)</f>
        <v>0</v>
      </c>
      <c r="F64" s="49">
        <f t="shared" si="52"/>
        <v>0</v>
      </c>
      <c r="G64" s="49">
        <f t="shared" si="52"/>
        <v>0</v>
      </c>
      <c r="H64" s="49">
        <f t="shared" si="52"/>
        <v>0</v>
      </c>
      <c r="I64" s="49">
        <f t="shared" si="52"/>
        <v>0</v>
      </c>
      <c r="J64" s="49">
        <f t="shared" si="52"/>
        <v>0</v>
      </c>
      <c r="K64" s="49">
        <f t="shared" si="52"/>
        <v>0</v>
      </c>
      <c r="L64" s="49">
        <f t="shared" si="52"/>
        <v>0</v>
      </c>
      <c r="M64" s="49">
        <f t="shared" si="52"/>
        <v>0</v>
      </c>
      <c r="N64" s="49">
        <f t="shared" si="52"/>
        <v>0</v>
      </c>
      <c r="O64" s="49">
        <f t="shared" si="52"/>
        <v>0</v>
      </c>
      <c r="P64" s="49">
        <f t="shared" si="52"/>
        <v>0</v>
      </c>
      <c r="Q64" s="49">
        <f t="shared" si="52"/>
        <v>0</v>
      </c>
      <c r="R64" s="49">
        <f t="shared" si="52"/>
        <v>0</v>
      </c>
      <c r="S64" s="49">
        <f t="shared" ref="S64:AD64" si="53">MIN(S63,35)</f>
        <v>0</v>
      </c>
      <c r="T64" s="49">
        <f t="shared" si="53"/>
        <v>0</v>
      </c>
      <c r="U64" s="49">
        <f t="shared" si="53"/>
        <v>0</v>
      </c>
      <c r="V64" s="49">
        <f t="shared" si="53"/>
        <v>0</v>
      </c>
      <c r="W64" s="49">
        <f t="shared" si="53"/>
        <v>0</v>
      </c>
      <c r="X64" s="49">
        <f t="shared" si="53"/>
        <v>0</v>
      </c>
      <c r="Y64" s="49">
        <f t="shared" si="53"/>
        <v>0</v>
      </c>
      <c r="Z64" s="49">
        <f t="shared" si="53"/>
        <v>0</v>
      </c>
      <c r="AA64" s="49">
        <f t="shared" si="53"/>
        <v>0</v>
      </c>
      <c r="AB64" s="49">
        <f t="shared" si="53"/>
        <v>0</v>
      </c>
      <c r="AC64" s="49">
        <f t="shared" si="53"/>
        <v>0</v>
      </c>
      <c r="AD64" s="49">
        <f t="shared" si="53"/>
        <v>0</v>
      </c>
      <c r="AE64" s="50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</row>
    <row r="65" spans="1:65" ht="13.5" thickBot="1" x14ac:dyDescent="0.25">
      <c r="A65" s="18">
        <f>IF(ISNUMBER(Tablo[[#This Row],[JOUR]]),DATE(YEAR(Tablo[[#This Row],[JOUR]]),MONTH(Tablo[[#This Row],[JOUR]])+1,0),A64)</f>
        <v>43159</v>
      </c>
      <c r="B65" s="19">
        <f>IF(ISNUMBER(Tablo[[#This Row],[JOUR]]),INT(MOD(INT((Tablo[[#This Row],[JOUR]]-2)/7)+3/5,52+5/28))+1,B64)</f>
        <v>8</v>
      </c>
      <c r="C65" s="41" t="s">
        <v>19</v>
      </c>
      <c r="D65" s="51">
        <f>D63-D64</f>
        <v>0</v>
      </c>
      <c r="E65" s="51">
        <f t="shared" ref="E65:R65" si="54">E63-E64</f>
        <v>0</v>
      </c>
      <c r="F65" s="51">
        <f t="shared" si="54"/>
        <v>0</v>
      </c>
      <c r="G65" s="51">
        <f t="shared" si="54"/>
        <v>0</v>
      </c>
      <c r="H65" s="51">
        <f t="shared" si="54"/>
        <v>0</v>
      </c>
      <c r="I65" s="51">
        <f t="shared" si="54"/>
        <v>0</v>
      </c>
      <c r="J65" s="51">
        <f t="shared" si="54"/>
        <v>0</v>
      </c>
      <c r="K65" s="51">
        <f t="shared" si="54"/>
        <v>0</v>
      </c>
      <c r="L65" s="51">
        <f t="shared" si="54"/>
        <v>0</v>
      </c>
      <c r="M65" s="51">
        <f t="shared" si="54"/>
        <v>0</v>
      </c>
      <c r="N65" s="51">
        <f t="shared" si="54"/>
        <v>0</v>
      </c>
      <c r="O65" s="51">
        <f t="shared" si="54"/>
        <v>0</v>
      </c>
      <c r="P65" s="51">
        <f t="shared" si="54"/>
        <v>0</v>
      </c>
      <c r="Q65" s="51">
        <f t="shared" si="54"/>
        <v>0</v>
      </c>
      <c r="R65" s="51">
        <f t="shared" si="54"/>
        <v>0</v>
      </c>
      <c r="S65" s="51">
        <f t="shared" ref="S65:AD65" si="55">S63-S64</f>
        <v>0</v>
      </c>
      <c r="T65" s="51">
        <f t="shared" si="55"/>
        <v>0</v>
      </c>
      <c r="U65" s="51">
        <f t="shared" si="55"/>
        <v>0</v>
      </c>
      <c r="V65" s="51">
        <f t="shared" si="55"/>
        <v>0</v>
      </c>
      <c r="W65" s="51">
        <f t="shared" si="55"/>
        <v>0</v>
      </c>
      <c r="X65" s="51">
        <f t="shared" si="55"/>
        <v>0</v>
      </c>
      <c r="Y65" s="51">
        <f t="shared" si="55"/>
        <v>0</v>
      </c>
      <c r="Z65" s="51">
        <f t="shared" si="55"/>
        <v>0</v>
      </c>
      <c r="AA65" s="51">
        <f t="shared" si="55"/>
        <v>0</v>
      </c>
      <c r="AB65" s="51">
        <f t="shared" si="55"/>
        <v>0</v>
      </c>
      <c r="AC65" s="51">
        <f t="shared" si="55"/>
        <v>0</v>
      </c>
      <c r="AD65" s="51">
        <f t="shared" si="55"/>
        <v>0</v>
      </c>
      <c r="AE65" s="52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</row>
    <row r="66" spans="1:65" x14ac:dyDescent="0.2">
      <c r="A66" s="14">
        <f>IF(ISNUMBER(Tablo[[#This Row],[JOUR]]),DATE(YEAR(Tablo[[#This Row],[JOUR]]),MONTH(Tablo[[#This Row],[JOUR]])+1,0),A65)</f>
        <v>43159</v>
      </c>
      <c r="B66" s="15">
        <f>IF(ISNUMBER(Tablo[[#This Row],[JOUR]]),INT(MOD(INT((Tablo[[#This Row],[JOUR]]-2)/7)+3/5,52+5/28))+1,B65)</f>
        <v>9</v>
      </c>
      <c r="C66" s="39">
        <f>C58+7</f>
        <v>43158</v>
      </c>
      <c r="D66" s="4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42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</row>
    <row r="67" spans="1:65" x14ac:dyDescent="0.2">
      <c r="A67" s="16">
        <f>IF(ISNUMBER(Tablo[[#This Row],[JOUR]]),DATE(YEAR(Tablo[[#This Row],[JOUR]]),MONTH(Tablo[[#This Row],[JOUR]])+1,0),A66)</f>
        <v>43159</v>
      </c>
      <c r="B67" s="17">
        <f>IF(ISNUMBER(Tablo[[#This Row],[JOUR]]),INT(MOD(INT((Tablo[[#This Row],[JOUR]]-2)/7)+3/5,52+5/28))+1,B66)</f>
        <v>9</v>
      </c>
      <c r="C67" s="40">
        <f>C66+1</f>
        <v>43159</v>
      </c>
      <c r="D67" s="4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43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</row>
    <row r="68" spans="1:65" x14ac:dyDescent="0.2">
      <c r="A68" s="16">
        <f>IF(ISNUMBER(Tablo[[#This Row],[JOUR]]),DATE(YEAR(Tablo[[#This Row],[JOUR]]),MONTH(Tablo[[#This Row],[JOUR]])+1,0),A67)</f>
        <v>43190</v>
      </c>
      <c r="B68" s="17">
        <f>IF(ISNUMBER(Tablo[[#This Row],[JOUR]]),INT(MOD(INT((Tablo[[#This Row],[JOUR]]-2)/7)+3/5,52+5/28))+1,B67)</f>
        <v>9</v>
      </c>
      <c r="C68" s="40">
        <f t="shared" ref="C68:C70" si="56">C67+1</f>
        <v>43160</v>
      </c>
      <c r="D68" s="4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43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</row>
    <row r="69" spans="1:65" x14ac:dyDescent="0.2">
      <c r="A69" s="16">
        <f>IF(ISNUMBER(Tablo[[#This Row],[JOUR]]),DATE(YEAR(Tablo[[#This Row],[JOUR]]),MONTH(Tablo[[#This Row],[JOUR]])+1,0),A68)</f>
        <v>43190</v>
      </c>
      <c r="B69" s="17">
        <f>IF(ISNUMBER(Tablo[[#This Row],[JOUR]]),INT(MOD(INT((Tablo[[#This Row],[JOUR]]-2)/7)+3/5,52+5/28))+1,B68)</f>
        <v>9</v>
      </c>
      <c r="C69" s="40">
        <f t="shared" si="56"/>
        <v>43161</v>
      </c>
      <c r="D69" s="4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43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</row>
    <row r="70" spans="1:65" x14ac:dyDescent="0.2">
      <c r="A70" s="16">
        <f>IF(ISNUMBER(Tablo[[#This Row],[JOUR]]),DATE(YEAR(Tablo[[#This Row],[JOUR]]),MONTH(Tablo[[#This Row],[JOUR]])+1,0),A69)</f>
        <v>43190</v>
      </c>
      <c r="B70" s="17">
        <f>IF(ISNUMBER(Tablo[[#This Row],[JOUR]]),INT(MOD(INT((Tablo[[#This Row],[JOUR]]-2)/7)+3/5,52+5/28))+1,B69)</f>
        <v>9</v>
      </c>
      <c r="C70" s="40">
        <f t="shared" si="56"/>
        <v>43162</v>
      </c>
      <c r="D70" s="4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43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</row>
    <row r="71" spans="1:65" x14ac:dyDescent="0.2">
      <c r="A71" s="16">
        <f>IF(ISNUMBER(Tablo[[#This Row],[JOUR]]),DATE(YEAR(Tablo[[#This Row],[JOUR]]),MONTH(Tablo[[#This Row],[JOUR]])+1,0),A70)</f>
        <v>43190</v>
      </c>
      <c r="B71" s="17">
        <f>IF(ISNUMBER(Tablo[[#This Row],[JOUR]]),INT(MOD(INT((Tablo[[#This Row],[JOUR]]-2)/7)+3/5,52+5/28))+1,B70)</f>
        <v>9</v>
      </c>
      <c r="C71" s="40" t="s">
        <v>17</v>
      </c>
      <c r="D71" s="49">
        <f>SUM(D66:D70)</f>
        <v>0</v>
      </c>
      <c r="E71" s="49">
        <f t="shared" ref="E71:R71" si="57">SUM(E66:E70)</f>
        <v>0</v>
      </c>
      <c r="F71" s="49">
        <f t="shared" si="57"/>
        <v>0</v>
      </c>
      <c r="G71" s="49">
        <f t="shared" si="57"/>
        <v>0</v>
      </c>
      <c r="H71" s="49">
        <f t="shared" si="57"/>
        <v>0</v>
      </c>
      <c r="I71" s="49">
        <f t="shared" si="57"/>
        <v>0</v>
      </c>
      <c r="J71" s="49">
        <f t="shared" si="57"/>
        <v>0</v>
      </c>
      <c r="K71" s="49">
        <f t="shared" si="57"/>
        <v>0</v>
      </c>
      <c r="L71" s="49">
        <f t="shared" si="57"/>
        <v>0</v>
      </c>
      <c r="M71" s="49">
        <f t="shared" si="57"/>
        <v>0</v>
      </c>
      <c r="N71" s="49">
        <f t="shared" si="57"/>
        <v>0</v>
      </c>
      <c r="O71" s="49">
        <f t="shared" si="57"/>
        <v>0</v>
      </c>
      <c r="P71" s="49">
        <f t="shared" si="57"/>
        <v>0</v>
      </c>
      <c r="Q71" s="49">
        <f t="shared" si="57"/>
        <v>0</v>
      </c>
      <c r="R71" s="49">
        <f t="shared" si="57"/>
        <v>0</v>
      </c>
      <c r="S71" s="49">
        <f t="shared" ref="S71:AD71" si="58">SUM(S66:S70)</f>
        <v>0</v>
      </c>
      <c r="T71" s="49">
        <f t="shared" si="58"/>
        <v>0</v>
      </c>
      <c r="U71" s="49">
        <f t="shared" si="58"/>
        <v>0</v>
      </c>
      <c r="V71" s="49">
        <f t="shared" si="58"/>
        <v>0</v>
      </c>
      <c r="W71" s="49">
        <f t="shared" si="58"/>
        <v>0</v>
      </c>
      <c r="X71" s="49">
        <f t="shared" si="58"/>
        <v>0</v>
      </c>
      <c r="Y71" s="49">
        <f t="shared" si="58"/>
        <v>0</v>
      </c>
      <c r="Z71" s="49">
        <f t="shared" si="58"/>
        <v>0</v>
      </c>
      <c r="AA71" s="49">
        <f t="shared" si="58"/>
        <v>0</v>
      </c>
      <c r="AB71" s="49">
        <f t="shared" si="58"/>
        <v>0</v>
      </c>
      <c r="AC71" s="49">
        <f t="shared" si="58"/>
        <v>0</v>
      </c>
      <c r="AD71" s="49">
        <f t="shared" si="58"/>
        <v>0</v>
      </c>
      <c r="AE71" s="50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</row>
    <row r="72" spans="1:65" x14ac:dyDescent="0.2">
      <c r="A72" s="16">
        <f>IF(ISNUMBER(Tablo[[#This Row],[JOUR]]),DATE(YEAR(Tablo[[#This Row],[JOUR]]),MONTH(Tablo[[#This Row],[JOUR]])+1,0),A71)</f>
        <v>43190</v>
      </c>
      <c r="B72" s="17">
        <f>IF(ISNUMBER(Tablo[[#This Row],[JOUR]]),INT(MOD(INT((Tablo[[#This Row],[JOUR]]-2)/7)+3/5,52+5/28))+1,B71)</f>
        <v>9</v>
      </c>
      <c r="C72" s="40" t="s">
        <v>18</v>
      </c>
      <c r="D72" s="49">
        <f>MIN(D71,35)</f>
        <v>0</v>
      </c>
      <c r="E72" s="49">
        <f t="shared" ref="E72:R72" si="59">MIN(E71,35)</f>
        <v>0</v>
      </c>
      <c r="F72" s="49">
        <f t="shared" si="59"/>
        <v>0</v>
      </c>
      <c r="G72" s="49">
        <f t="shared" si="59"/>
        <v>0</v>
      </c>
      <c r="H72" s="49">
        <f t="shared" si="59"/>
        <v>0</v>
      </c>
      <c r="I72" s="49">
        <f t="shared" si="59"/>
        <v>0</v>
      </c>
      <c r="J72" s="49">
        <f t="shared" si="59"/>
        <v>0</v>
      </c>
      <c r="K72" s="49">
        <f t="shared" si="59"/>
        <v>0</v>
      </c>
      <c r="L72" s="49">
        <f t="shared" si="59"/>
        <v>0</v>
      </c>
      <c r="M72" s="49">
        <f t="shared" si="59"/>
        <v>0</v>
      </c>
      <c r="N72" s="49">
        <f t="shared" si="59"/>
        <v>0</v>
      </c>
      <c r="O72" s="49">
        <f t="shared" si="59"/>
        <v>0</v>
      </c>
      <c r="P72" s="49">
        <f t="shared" si="59"/>
        <v>0</v>
      </c>
      <c r="Q72" s="49">
        <f t="shared" si="59"/>
        <v>0</v>
      </c>
      <c r="R72" s="49">
        <f t="shared" si="59"/>
        <v>0</v>
      </c>
      <c r="S72" s="49">
        <f t="shared" ref="S72:AD72" si="60">MIN(S71,35)</f>
        <v>0</v>
      </c>
      <c r="T72" s="49">
        <f t="shared" si="60"/>
        <v>0</v>
      </c>
      <c r="U72" s="49">
        <f t="shared" si="60"/>
        <v>0</v>
      </c>
      <c r="V72" s="49">
        <f t="shared" si="60"/>
        <v>0</v>
      </c>
      <c r="W72" s="49">
        <f t="shared" si="60"/>
        <v>0</v>
      </c>
      <c r="X72" s="49">
        <f t="shared" si="60"/>
        <v>0</v>
      </c>
      <c r="Y72" s="49">
        <f t="shared" si="60"/>
        <v>0</v>
      </c>
      <c r="Z72" s="49">
        <f t="shared" si="60"/>
        <v>0</v>
      </c>
      <c r="AA72" s="49">
        <f t="shared" si="60"/>
        <v>0</v>
      </c>
      <c r="AB72" s="49">
        <f t="shared" si="60"/>
        <v>0</v>
      </c>
      <c r="AC72" s="49">
        <f t="shared" si="60"/>
        <v>0</v>
      </c>
      <c r="AD72" s="49">
        <f t="shared" si="60"/>
        <v>0</v>
      </c>
      <c r="AE72" s="50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</row>
    <row r="73" spans="1:65" ht="13.5" thickBot="1" x14ac:dyDescent="0.25">
      <c r="A73" s="18">
        <f>IF(ISNUMBER(Tablo[[#This Row],[JOUR]]),DATE(YEAR(Tablo[[#This Row],[JOUR]]),MONTH(Tablo[[#This Row],[JOUR]])+1,0),A72)</f>
        <v>43190</v>
      </c>
      <c r="B73" s="19">
        <f>IF(ISNUMBER(Tablo[[#This Row],[JOUR]]),INT(MOD(INT((Tablo[[#This Row],[JOUR]]-2)/7)+3/5,52+5/28))+1,B72)</f>
        <v>9</v>
      </c>
      <c r="C73" s="41" t="s">
        <v>19</v>
      </c>
      <c r="D73" s="51">
        <f>D71-D72</f>
        <v>0</v>
      </c>
      <c r="E73" s="51">
        <f t="shared" ref="E73:R73" si="61">E71-E72</f>
        <v>0</v>
      </c>
      <c r="F73" s="51">
        <f t="shared" si="61"/>
        <v>0</v>
      </c>
      <c r="G73" s="51">
        <f t="shared" si="61"/>
        <v>0</v>
      </c>
      <c r="H73" s="51">
        <f t="shared" si="61"/>
        <v>0</v>
      </c>
      <c r="I73" s="51">
        <f t="shared" si="61"/>
        <v>0</v>
      </c>
      <c r="J73" s="51">
        <f t="shared" si="61"/>
        <v>0</v>
      </c>
      <c r="K73" s="51">
        <f t="shared" si="61"/>
        <v>0</v>
      </c>
      <c r="L73" s="51">
        <f t="shared" si="61"/>
        <v>0</v>
      </c>
      <c r="M73" s="51">
        <f t="shared" si="61"/>
        <v>0</v>
      </c>
      <c r="N73" s="51">
        <f t="shared" si="61"/>
        <v>0</v>
      </c>
      <c r="O73" s="51">
        <f t="shared" si="61"/>
        <v>0</v>
      </c>
      <c r="P73" s="51">
        <f t="shared" si="61"/>
        <v>0</v>
      </c>
      <c r="Q73" s="51">
        <f t="shared" si="61"/>
        <v>0</v>
      </c>
      <c r="R73" s="51">
        <f t="shared" si="61"/>
        <v>0</v>
      </c>
      <c r="S73" s="51">
        <f t="shared" ref="S73:AD73" si="62">S71-S72</f>
        <v>0</v>
      </c>
      <c r="T73" s="51">
        <f t="shared" si="62"/>
        <v>0</v>
      </c>
      <c r="U73" s="51">
        <f t="shared" si="62"/>
        <v>0</v>
      </c>
      <c r="V73" s="51">
        <f t="shared" si="62"/>
        <v>0</v>
      </c>
      <c r="W73" s="51">
        <f t="shared" si="62"/>
        <v>0</v>
      </c>
      <c r="X73" s="51">
        <f t="shared" si="62"/>
        <v>0</v>
      </c>
      <c r="Y73" s="51">
        <f t="shared" si="62"/>
        <v>0</v>
      </c>
      <c r="Z73" s="51">
        <f t="shared" si="62"/>
        <v>0</v>
      </c>
      <c r="AA73" s="51">
        <f t="shared" si="62"/>
        <v>0</v>
      </c>
      <c r="AB73" s="51">
        <f t="shared" si="62"/>
        <v>0</v>
      </c>
      <c r="AC73" s="51">
        <f t="shared" si="62"/>
        <v>0</v>
      </c>
      <c r="AD73" s="51">
        <f t="shared" si="62"/>
        <v>0</v>
      </c>
      <c r="AE73" s="52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</row>
    <row r="74" spans="1:65" x14ac:dyDescent="0.2">
      <c r="A74" s="14">
        <f>IF(ISNUMBER(Tablo[[#This Row],[JOUR]]),DATE(YEAR(Tablo[[#This Row],[JOUR]]),MONTH(Tablo[[#This Row],[JOUR]])+1,0),A73)</f>
        <v>43190</v>
      </c>
      <c r="B74" s="15">
        <f>IF(ISNUMBER(Tablo[[#This Row],[JOUR]]),INT(MOD(INT((Tablo[[#This Row],[JOUR]]-2)/7)+3/5,52+5/28))+1,B73)</f>
        <v>10</v>
      </c>
      <c r="C74" s="39">
        <f>C66+7</f>
        <v>43165</v>
      </c>
      <c r="D74" s="4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42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</row>
    <row r="75" spans="1:65" x14ac:dyDescent="0.2">
      <c r="A75" s="16">
        <f>IF(ISNUMBER(Tablo[[#This Row],[JOUR]]),DATE(YEAR(Tablo[[#This Row],[JOUR]]),MONTH(Tablo[[#This Row],[JOUR]])+1,0),A74)</f>
        <v>43190</v>
      </c>
      <c r="B75" s="17">
        <f>IF(ISNUMBER(Tablo[[#This Row],[JOUR]]),INT(MOD(INT((Tablo[[#This Row],[JOUR]]-2)/7)+3/5,52+5/28))+1,B74)</f>
        <v>10</v>
      </c>
      <c r="C75" s="40">
        <f>C74+1</f>
        <v>43166</v>
      </c>
      <c r="D75" s="4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43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</row>
    <row r="76" spans="1:65" x14ac:dyDescent="0.2">
      <c r="A76" s="16">
        <f>IF(ISNUMBER(Tablo[[#This Row],[JOUR]]),DATE(YEAR(Tablo[[#This Row],[JOUR]]),MONTH(Tablo[[#This Row],[JOUR]])+1,0),A75)</f>
        <v>43190</v>
      </c>
      <c r="B76" s="17">
        <f>IF(ISNUMBER(Tablo[[#This Row],[JOUR]]),INT(MOD(INT((Tablo[[#This Row],[JOUR]]-2)/7)+3/5,52+5/28))+1,B75)</f>
        <v>10</v>
      </c>
      <c r="C76" s="40">
        <f t="shared" ref="C76:C78" si="63">C75+1</f>
        <v>43167</v>
      </c>
      <c r="D76" s="4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43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</row>
    <row r="77" spans="1:65" x14ac:dyDescent="0.2">
      <c r="A77" s="16">
        <f>IF(ISNUMBER(Tablo[[#This Row],[JOUR]]),DATE(YEAR(Tablo[[#This Row],[JOUR]]),MONTH(Tablo[[#This Row],[JOUR]])+1,0),A76)</f>
        <v>43190</v>
      </c>
      <c r="B77" s="17">
        <f>IF(ISNUMBER(Tablo[[#This Row],[JOUR]]),INT(MOD(INT((Tablo[[#This Row],[JOUR]]-2)/7)+3/5,52+5/28))+1,B76)</f>
        <v>10</v>
      </c>
      <c r="C77" s="40">
        <f t="shared" si="63"/>
        <v>43168</v>
      </c>
      <c r="D77" s="4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43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</row>
    <row r="78" spans="1:65" x14ac:dyDescent="0.2">
      <c r="A78" s="16">
        <f>IF(ISNUMBER(Tablo[[#This Row],[JOUR]]),DATE(YEAR(Tablo[[#This Row],[JOUR]]),MONTH(Tablo[[#This Row],[JOUR]])+1,0),A77)</f>
        <v>43190</v>
      </c>
      <c r="B78" s="17">
        <f>IF(ISNUMBER(Tablo[[#This Row],[JOUR]]),INT(MOD(INT((Tablo[[#This Row],[JOUR]]-2)/7)+3/5,52+5/28))+1,B77)</f>
        <v>10</v>
      </c>
      <c r="C78" s="40">
        <f t="shared" si="63"/>
        <v>43169</v>
      </c>
      <c r="D78" s="4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43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</row>
    <row r="79" spans="1:65" x14ac:dyDescent="0.2">
      <c r="A79" s="16">
        <f>IF(ISNUMBER(Tablo[[#This Row],[JOUR]]),DATE(YEAR(Tablo[[#This Row],[JOUR]]),MONTH(Tablo[[#This Row],[JOUR]])+1,0),A78)</f>
        <v>43190</v>
      </c>
      <c r="B79" s="17">
        <f>IF(ISNUMBER(Tablo[[#This Row],[JOUR]]),INT(MOD(INT((Tablo[[#This Row],[JOUR]]-2)/7)+3/5,52+5/28))+1,B78)</f>
        <v>10</v>
      </c>
      <c r="C79" s="40" t="s">
        <v>17</v>
      </c>
      <c r="D79" s="49">
        <f>SUM(D74:D78)</f>
        <v>0</v>
      </c>
      <c r="E79" s="49">
        <f t="shared" ref="E79:R79" si="64">SUM(E74:E78)</f>
        <v>0</v>
      </c>
      <c r="F79" s="49">
        <f t="shared" si="64"/>
        <v>0</v>
      </c>
      <c r="G79" s="49">
        <f t="shared" si="64"/>
        <v>0</v>
      </c>
      <c r="H79" s="49">
        <f t="shared" si="64"/>
        <v>0</v>
      </c>
      <c r="I79" s="49">
        <f t="shared" si="64"/>
        <v>0</v>
      </c>
      <c r="J79" s="49">
        <f t="shared" si="64"/>
        <v>0</v>
      </c>
      <c r="K79" s="49">
        <f t="shared" si="64"/>
        <v>0</v>
      </c>
      <c r="L79" s="49">
        <f t="shared" si="64"/>
        <v>0</v>
      </c>
      <c r="M79" s="49">
        <f t="shared" si="64"/>
        <v>0</v>
      </c>
      <c r="N79" s="49">
        <f t="shared" si="64"/>
        <v>0</v>
      </c>
      <c r="O79" s="49">
        <f t="shared" si="64"/>
        <v>0</v>
      </c>
      <c r="P79" s="49">
        <f t="shared" si="64"/>
        <v>0</v>
      </c>
      <c r="Q79" s="49">
        <f t="shared" si="64"/>
        <v>0</v>
      </c>
      <c r="R79" s="49">
        <f t="shared" si="64"/>
        <v>0</v>
      </c>
      <c r="S79" s="49">
        <f t="shared" ref="S79:AD79" si="65">SUM(S74:S78)</f>
        <v>0</v>
      </c>
      <c r="T79" s="49">
        <f t="shared" si="65"/>
        <v>0</v>
      </c>
      <c r="U79" s="49">
        <f t="shared" si="65"/>
        <v>0</v>
      </c>
      <c r="V79" s="49">
        <f t="shared" si="65"/>
        <v>0</v>
      </c>
      <c r="W79" s="49">
        <f t="shared" si="65"/>
        <v>0</v>
      </c>
      <c r="X79" s="49">
        <f t="shared" si="65"/>
        <v>0</v>
      </c>
      <c r="Y79" s="49">
        <f t="shared" si="65"/>
        <v>0</v>
      </c>
      <c r="Z79" s="49">
        <f t="shared" si="65"/>
        <v>0</v>
      </c>
      <c r="AA79" s="49">
        <f t="shared" si="65"/>
        <v>0</v>
      </c>
      <c r="AB79" s="49">
        <f t="shared" si="65"/>
        <v>0</v>
      </c>
      <c r="AC79" s="49">
        <f t="shared" si="65"/>
        <v>0</v>
      </c>
      <c r="AD79" s="49">
        <f t="shared" si="65"/>
        <v>0</v>
      </c>
      <c r="AE79" s="50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</row>
    <row r="80" spans="1:65" x14ac:dyDescent="0.2">
      <c r="A80" s="16">
        <f>IF(ISNUMBER(Tablo[[#This Row],[JOUR]]),DATE(YEAR(Tablo[[#This Row],[JOUR]]),MONTH(Tablo[[#This Row],[JOUR]])+1,0),A79)</f>
        <v>43190</v>
      </c>
      <c r="B80" s="17">
        <f>IF(ISNUMBER(Tablo[[#This Row],[JOUR]]),INT(MOD(INT((Tablo[[#This Row],[JOUR]]-2)/7)+3/5,52+5/28))+1,B79)</f>
        <v>10</v>
      </c>
      <c r="C80" s="40" t="s">
        <v>18</v>
      </c>
      <c r="D80" s="49">
        <f>MIN(D79,35)</f>
        <v>0</v>
      </c>
      <c r="E80" s="49">
        <f t="shared" ref="E80:R80" si="66">MIN(E79,35)</f>
        <v>0</v>
      </c>
      <c r="F80" s="49">
        <f t="shared" si="66"/>
        <v>0</v>
      </c>
      <c r="G80" s="49">
        <f t="shared" si="66"/>
        <v>0</v>
      </c>
      <c r="H80" s="49">
        <f t="shared" si="66"/>
        <v>0</v>
      </c>
      <c r="I80" s="49">
        <f t="shared" si="66"/>
        <v>0</v>
      </c>
      <c r="J80" s="49">
        <f t="shared" si="66"/>
        <v>0</v>
      </c>
      <c r="K80" s="49">
        <f t="shared" si="66"/>
        <v>0</v>
      </c>
      <c r="L80" s="49">
        <f t="shared" si="66"/>
        <v>0</v>
      </c>
      <c r="M80" s="49">
        <f t="shared" si="66"/>
        <v>0</v>
      </c>
      <c r="N80" s="49">
        <f t="shared" si="66"/>
        <v>0</v>
      </c>
      <c r="O80" s="49">
        <f t="shared" si="66"/>
        <v>0</v>
      </c>
      <c r="P80" s="49">
        <f t="shared" si="66"/>
        <v>0</v>
      </c>
      <c r="Q80" s="49">
        <f t="shared" si="66"/>
        <v>0</v>
      </c>
      <c r="R80" s="49">
        <f t="shared" si="66"/>
        <v>0</v>
      </c>
      <c r="S80" s="49">
        <f t="shared" ref="S80:AD80" si="67">MIN(S79,35)</f>
        <v>0</v>
      </c>
      <c r="T80" s="49">
        <f t="shared" si="67"/>
        <v>0</v>
      </c>
      <c r="U80" s="49">
        <f t="shared" si="67"/>
        <v>0</v>
      </c>
      <c r="V80" s="49">
        <f t="shared" si="67"/>
        <v>0</v>
      </c>
      <c r="W80" s="49">
        <f t="shared" si="67"/>
        <v>0</v>
      </c>
      <c r="X80" s="49">
        <f t="shared" si="67"/>
        <v>0</v>
      </c>
      <c r="Y80" s="49">
        <f t="shared" si="67"/>
        <v>0</v>
      </c>
      <c r="Z80" s="49">
        <f t="shared" si="67"/>
        <v>0</v>
      </c>
      <c r="AA80" s="49">
        <f t="shared" si="67"/>
        <v>0</v>
      </c>
      <c r="AB80" s="49">
        <f t="shared" si="67"/>
        <v>0</v>
      </c>
      <c r="AC80" s="49">
        <f t="shared" si="67"/>
        <v>0</v>
      </c>
      <c r="AD80" s="49">
        <f t="shared" si="67"/>
        <v>0</v>
      </c>
      <c r="AE80" s="50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</row>
    <row r="81" spans="1:65" ht="13.5" thickBot="1" x14ac:dyDescent="0.25">
      <c r="A81" s="18">
        <f>IF(ISNUMBER(Tablo[[#This Row],[JOUR]]),DATE(YEAR(Tablo[[#This Row],[JOUR]]),MONTH(Tablo[[#This Row],[JOUR]])+1,0),A80)</f>
        <v>43190</v>
      </c>
      <c r="B81" s="19">
        <f>IF(ISNUMBER(Tablo[[#This Row],[JOUR]]),INT(MOD(INT((Tablo[[#This Row],[JOUR]]-2)/7)+3/5,52+5/28))+1,B80)</f>
        <v>10</v>
      </c>
      <c r="C81" s="41" t="s">
        <v>19</v>
      </c>
      <c r="D81" s="51">
        <f>D79-D80</f>
        <v>0</v>
      </c>
      <c r="E81" s="51">
        <f t="shared" ref="E81:R81" si="68">E79-E80</f>
        <v>0</v>
      </c>
      <c r="F81" s="51">
        <f t="shared" si="68"/>
        <v>0</v>
      </c>
      <c r="G81" s="51">
        <f t="shared" si="68"/>
        <v>0</v>
      </c>
      <c r="H81" s="51">
        <f t="shared" si="68"/>
        <v>0</v>
      </c>
      <c r="I81" s="51">
        <f t="shared" si="68"/>
        <v>0</v>
      </c>
      <c r="J81" s="51">
        <f t="shared" si="68"/>
        <v>0</v>
      </c>
      <c r="K81" s="51">
        <f t="shared" si="68"/>
        <v>0</v>
      </c>
      <c r="L81" s="51">
        <f t="shared" si="68"/>
        <v>0</v>
      </c>
      <c r="M81" s="51">
        <f t="shared" si="68"/>
        <v>0</v>
      </c>
      <c r="N81" s="51">
        <f t="shared" si="68"/>
        <v>0</v>
      </c>
      <c r="O81" s="51">
        <f t="shared" si="68"/>
        <v>0</v>
      </c>
      <c r="P81" s="51">
        <f t="shared" si="68"/>
        <v>0</v>
      </c>
      <c r="Q81" s="51">
        <f t="shared" si="68"/>
        <v>0</v>
      </c>
      <c r="R81" s="51">
        <f t="shared" si="68"/>
        <v>0</v>
      </c>
      <c r="S81" s="51">
        <f t="shared" ref="S81:AD81" si="69">S79-S80</f>
        <v>0</v>
      </c>
      <c r="T81" s="51">
        <f t="shared" si="69"/>
        <v>0</v>
      </c>
      <c r="U81" s="51">
        <f t="shared" si="69"/>
        <v>0</v>
      </c>
      <c r="V81" s="51">
        <f t="shared" si="69"/>
        <v>0</v>
      </c>
      <c r="W81" s="51">
        <f t="shared" si="69"/>
        <v>0</v>
      </c>
      <c r="X81" s="51">
        <f t="shared" si="69"/>
        <v>0</v>
      </c>
      <c r="Y81" s="51">
        <f t="shared" si="69"/>
        <v>0</v>
      </c>
      <c r="Z81" s="51">
        <f t="shared" si="69"/>
        <v>0</v>
      </c>
      <c r="AA81" s="51">
        <f t="shared" si="69"/>
        <v>0</v>
      </c>
      <c r="AB81" s="51">
        <f t="shared" si="69"/>
        <v>0</v>
      </c>
      <c r="AC81" s="51">
        <f t="shared" si="69"/>
        <v>0</v>
      </c>
      <c r="AD81" s="51">
        <f t="shared" si="69"/>
        <v>0</v>
      </c>
      <c r="AE81" s="52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</row>
    <row r="82" spans="1:65" x14ac:dyDescent="0.2">
      <c r="A82" s="14">
        <f>IF(ISNUMBER(Tablo[[#This Row],[JOUR]]),DATE(YEAR(Tablo[[#This Row],[JOUR]]),MONTH(Tablo[[#This Row],[JOUR]])+1,0),A81)</f>
        <v>43190</v>
      </c>
      <c r="B82" s="15">
        <f>IF(ISNUMBER(Tablo[[#This Row],[JOUR]]),INT(MOD(INT((Tablo[[#This Row],[JOUR]]-2)/7)+3/5,52+5/28))+1,B81)</f>
        <v>11</v>
      </c>
      <c r="C82" s="39">
        <f>C74+7</f>
        <v>43172</v>
      </c>
      <c r="D82" s="4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42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</row>
    <row r="83" spans="1:65" x14ac:dyDescent="0.2">
      <c r="A83" s="16">
        <f>IF(ISNUMBER(Tablo[[#This Row],[JOUR]]),DATE(YEAR(Tablo[[#This Row],[JOUR]]),MONTH(Tablo[[#This Row],[JOUR]])+1,0),A82)</f>
        <v>43190</v>
      </c>
      <c r="B83" s="17">
        <f>IF(ISNUMBER(Tablo[[#This Row],[JOUR]]),INT(MOD(INT((Tablo[[#This Row],[JOUR]]-2)/7)+3/5,52+5/28))+1,B82)</f>
        <v>11</v>
      </c>
      <c r="C83" s="40">
        <f>C82+1</f>
        <v>43173</v>
      </c>
      <c r="D83" s="4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43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</row>
    <row r="84" spans="1:65" x14ac:dyDescent="0.2">
      <c r="A84" s="16">
        <f>IF(ISNUMBER(Tablo[[#This Row],[JOUR]]),DATE(YEAR(Tablo[[#This Row],[JOUR]]),MONTH(Tablo[[#This Row],[JOUR]])+1,0),A83)</f>
        <v>43190</v>
      </c>
      <c r="B84" s="17">
        <f>IF(ISNUMBER(Tablo[[#This Row],[JOUR]]),INT(MOD(INT((Tablo[[#This Row],[JOUR]]-2)/7)+3/5,52+5/28))+1,B83)</f>
        <v>11</v>
      </c>
      <c r="C84" s="40">
        <f t="shared" ref="C84:C86" si="70">C83+1</f>
        <v>43174</v>
      </c>
      <c r="D84" s="4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43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</row>
    <row r="85" spans="1:65" x14ac:dyDescent="0.2">
      <c r="A85" s="16">
        <f>IF(ISNUMBER(Tablo[[#This Row],[JOUR]]),DATE(YEAR(Tablo[[#This Row],[JOUR]]),MONTH(Tablo[[#This Row],[JOUR]])+1,0),A84)</f>
        <v>43190</v>
      </c>
      <c r="B85" s="17">
        <f>IF(ISNUMBER(Tablo[[#This Row],[JOUR]]),INT(MOD(INT((Tablo[[#This Row],[JOUR]]-2)/7)+3/5,52+5/28))+1,B84)</f>
        <v>11</v>
      </c>
      <c r="C85" s="40">
        <f t="shared" si="70"/>
        <v>43175</v>
      </c>
      <c r="D85" s="4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43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</row>
    <row r="86" spans="1:65" x14ac:dyDescent="0.2">
      <c r="A86" s="16">
        <f>IF(ISNUMBER(Tablo[[#This Row],[JOUR]]),DATE(YEAR(Tablo[[#This Row],[JOUR]]),MONTH(Tablo[[#This Row],[JOUR]])+1,0),A85)</f>
        <v>43190</v>
      </c>
      <c r="B86" s="17">
        <f>IF(ISNUMBER(Tablo[[#This Row],[JOUR]]),INT(MOD(INT((Tablo[[#This Row],[JOUR]]-2)/7)+3/5,52+5/28))+1,B85)</f>
        <v>11</v>
      </c>
      <c r="C86" s="40">
        <f t="shared" si="70"/>
        <v>43176</v>
      </c>
      <c r="D86" s="4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43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</row>
    <row r="87" spans="1:65" x14ac:dyDescent="0.2">
      <c r="A87" s="16">
        <f>IF(ISNUMBER(Tablo[[#This Row],[JOUR]]),DATE(YEAR(Tablo[[#This Row],[JOUR]]),MONTH(Tablo[[#This Row],[JOUR]])+1,0),A86)</f>
        <v>43190</v>
      </c>
      <c r="B87" s="17">
        <f>IF(ISNUMBER(Tablo[[#This Row],[JOUR]]),INT(MOD(INT((Tablo[[#This Row],[JOUR]]-2)/7)+3/5,52+5/28))+1,B86)</f>
        <v>11</v>
      </c>
      <c r="C87" s="40" t="s">
        <v>17</v>
      </c>
      <c r="D87" s="49">
        <f>SUM(D82:D86)</f>
        <v>0</v>
      </c>
      <c r="E87" s="49">
        <f t="shared" ref="E87:R87" si="71">SUM(E82:E86)</f>
        <v>0</v>
      </c>
      <c r="F87" s="49">
        <f t="shared" si="71"/>
        <v>0</v>
      </c>
      <c r="G87" s="49">
        <f t="shared" si="71"/>
        <v>0</v>
      </c>
      <c r="H87" s="49">
        <f t="shared" si="71"/>
        <v>0</v>
      </c>
      <c r="I87" s="49">
        <f t="shared" si="71"/>
        <v>0</v>
      </c>
      <c r="J87" s="49">
        <f t="shared" si="71"/>
        <v>0</v>
      </c>
      <c r="K87" s="49">
        <f t="shared" si="71"/>
        <v>0</v>
      </c>
      <c r="L87" s="49">
        <f t="shared" si="71"/>
        <v>0</v>
      </c>
      <c r="M87" s="49">
        <f t="shared" si="71"/>
        <v>0</v>
      </c>
      <c r="N87" s="49">
        <f t="shared" si="71"/>
        <v>0</v>
      </c>
      <c r="O87" s="49">
        <f t="shared" si="71"/>
        <v>0</v>
      </c>
      <c r="P87" s="49">
        <f t="shared" si="71"/>
        <v>0</v>
      </c>
      <c r="Q87" s="49">
        <f t="shared" si="71"/>
        <v>0</v>
      </c>
      <c r="R87" s="49">
        <f t="shared" si="71"/>
        <v>0</v>
      </c>
      <c r="S87" s="49">
        <f t="shared" ref="S87:AD87" si="72">SUM(S82:S86)</f>
        <v>0</v>
      </c>
      <c r="T87" s="49">
        <f t="shared" si="72"/>
        <v>0</v>
      </c>
      <c r="U87" s="49">
        <f t="shared" si="72"/>
        <v>0</v>
      </c>
      <c r="V87" s="49">
        <f t="shared" si="72"/>
        <v>0</v>
      </c>
      <c r="W87" s="49">
        <f t="shared" si="72"/>
        <v>0</v>
      </c>
      <c r="X87" s="49">
        <f t="shared" si="72"/>
        <v>0</v>
      </c>
      <c r="Y87" s="49">
        <f t="shared" si="72"/>
        <v>0</v>
      </c>
      <c r="Z87" s="49">
        <f t="shared" si="72"/>
        <v>0</v>
      </c>
      <c r="AA87" s="49">
        <f t="shared" si="72"/>
        <v>0</v>
      </c>
      <c r="AB87" s="49">
        <f t="shared" si="72"/>
        <v>0</v>
      </c>
      <c r="AC87" s="49">
        <f t="shared" si="72"/>
        <v>0</v>
      </c>
      <c r="AD87" s="49">
        <f t="shared" si="72"/>
        <v>0</v>
      </c>
      <c r="AE87" s="50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</row>
    <row r="88" spans="1:65" x14ac:dyDescent="0.2">
      <c r="A88" s="16">
        <f>IF(ISNUMBER(Tablo[[#This Row],[JOUR]]),DATE(YEAR(Tablo[[#This Row],[JOUR]]),MONTH(Tablo[[#This Row],[JOUR]])+1,0),A87)</f>
        <v>43190</v>
      </c>
      <c r="B88" s="17">
        <f>IF(ISNUMBER(Tablo[[#This Row],[JOUR]]),INT(MOD(INT((Tablo[[#This Row],[JOUR]]-2)/7)+3/5,52+5/28))+1,B87)</f>
        <v>11</v>
      </c>
      <c r="C88" s="40" t="s">
        <v>18</v>
      </c>
      <c r="D88" s="49">
        <f>MIN(D87,35)</f>
        <v>0</v>
      </c>
      <c r="E88" s="49">
        <f t="shared" ref="E88:R88" si="73">MIN(E87,35)</f>
        <v>0</v>
      </c>
      <c r="F88" s="49">
        <f t="shared" si="73"/>
        <v>0</v>
      </c>
      <c r="G88" s="49">
        <f t="shared" si="73"/>
        <v>0</v>
      </c>
      <c r="H88" s="49">
        <f t="shared" si="73"/>
        <v>0</v>
      </c>
      <c r="I88" s="49">
        <f t="shared" si="73"/>
        <v>0</v>
      </c>
      <c r="J88" s="49">
        <f t="shared" si="73"/>
        <v>0</v>
      </c>
      <c r="K88" s="49">
        <f t="shared" si="73"/>
        <v>0</v>
      </c>
      <c r="L88" s="49">
        <f t="shared" si="73"/>
        <v>0</v>
      </c>
      <c r="M88" s="49">
        <f t="shared" si="73"/>
        <v>0</v>
      </c>
      <c r="N88" s="49">
        <f t="shared" si="73"/>
        <v>0</v>
      </c>
      <c r="O88" s="49">
        <f t="shared" si="73"/>
        <v>0</v>
      </c>
      <c r="P88" s="49">
        <f t="shared" si="73"/>
        <v>0</v>
      </c>
      <c r="Q88" s="49">
        <f t="shared" si="73"/>
        <v>0</v>
      </c>
      <c r="R88" s="49">
        <f t="shared" si="73"/>
        <v>0</v>
      </c>
      <c r="S88" s="49">
        <f t="shared" ref="S88:AD88" si="74">MIN(S87,35)</f>
        <v>0</v>
      </c>
      <c r="T88" s="49">
        <f t="shared" si="74"/>
        <v>0</v>
      </c>
      <c r="U88" s="49">
        <f t="shared" si="74"/>
        <v>0</v>
      </c>
      <c r="V88" s="49">
        <f t="shared" si="74"/>
        <v>0</v>
      </c>
      <c r="W88" s="49">
        <f t="shared" si="74"/>
        <v>0</v>
      </c>
      <c r="X88" s="49">
        <f t="shared" si="74"/>
        <v>0</v>
      </c>
      <c r="Y88" s="49">
        <f t="shared" si="74"/>
        <v>0</v>
      </c>
      <c r="Z88" s="49">
        <f t="shared" si="74"/>
        <v>0</v>
      </c>
      <c r="AA88" s="49">
        <f t="shared" si="74"/>
        <v>0</v>
      </c>
      <c r="AB88" s="49">
        <f t="shared" si="74"/>
        <v>0</v>
      </c>
      <c r="AC88" s="49">
        <f t="shared" si="74"/>
        <v>0</v>
      </c>
      <c r="AD88" s="49">
        <f t="shared" si="74"/>
        <v>0</v>
      </c>
      <c r="AE88" s="50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</row>
    <row r="89" spans="1:65" ht="13.5" thickBot="1" x14ac:dyDescent="0.25">
      <c r="A89" s="18">
        <f>IF(ISNUMBER(Tablo[[#This Row],[JOUR]]),DATE(YEAR(Tablo[[#This Row],[JOUR]]),MONTH(Tablo[[#This Row],[JOUR]])+1,0),A88)</f>
        <v>43190</v>
      </c>
      <c r="B89" s="19">
        <f>IF(ISNUMBER(Tablo[[#This Row],[JOUR]]),INT(MOD(INT((Tablo[[#This Row],[JOUR]]-2)/7)+3/5,52+5/28))+1,B88)</f>
        <v>11</v>
      </c>
      <c r="C89" s="41" t="s">
        <v>19</v>
      </c>
      <c r="D89" s="51">
        <f>D87-D88</f>
        <v>0</v>
      </c>
      <c r="E89" s="51">
        <f t="shared" ref="E89:R89" si="75">E87-E88</f>
        <v>0</v>
      </c>
      <c r="F89" s="51">
        <f t="shared" si="75"/>
        <v>0</v>
      </c>
      <c r="G89" s="51">
        <f t="shared" si="75"/>
        <v>0</v>
      </c>
      <c r="H89" s="51">
        <f t="shared" si="75"/>
        <v>0</v>
      </c>
      <c r="I89" s="51">
        <f t="shared" si="75"/>
        <v>0</v>
      </c>
      <c r="J89" s="51">
        <f t="shared" si="75"/>
        <v>0</v>
      </c>
      <c r="K89" s="51">
        <f t="shared" si="75"/>
        <v>0</v>
      </c>
      <c r="L89" s="51">
        <f t="shared" si="75"/>
        <v>0</v>
      </c>
      <c r="M89" s="51">
        <f t="shared" si="75"/>
        <v>0</v>
      </c>
      <c r="N89" s="51">
        <f t="shared" si="75"/>
        <v>0</v>
      </c>
      <c r="O89" s="51">
        <f t="shared" si="75"/>
        <v>0</v>
      </c>
      <c r="P89" s="51">
        <f t="shared" si="75"/>
        <v>0</v>
      </c>
      <c r="Q89" s="51">
        <f t="shared" si="75"/>
        <v>0</v>
      </c>
      <c r="R89" s="51">
        <f t="shared" si="75"/>
        <v>0</v>
      </c>
      <c r="S89" s="51">
        <f t="shared" ref="S89:AD89" si="76">S87-S88</f>
        <v>0</v>
      </c>
      <c r="T89" s="51">
        <f t="shared" si="76"/>
        <v>0</v>
      </c>
      <c r="U89" s="51">
        <f t="shared" si="76"/>
        <v>0</v>
      </c>
      <c r="V89" s="51">
        <f t="shared" si="76"/>
        <v>0</v>
      </c>
      <c r="W89" s="51">
        <f t="shared" si="76"/>
        <v>0</v>
      </c>
      <c r="X89" s="51">
        <f t="shared" si="76"/>
        <v>0</v>
      </c>
      <c r="Y89" s="51">
        <f t="shared" si="76"/>
        <v>0</v>
      </c>
      <c r="Z89" s="51">
        <f t="shared" si="76"/>
        <v>0</v>
      </c>
      <c r="AA89" s="51">
        <f t="shared" si="76"/>
        <v>0</v>
      </c>
      <c r="AB89" s="51">
        <f t="shared" si="76"/>
        <v>0</v>
      </c>
      <c r="AC89" s="51">
        <f t="shared" si="76"/>
        <v>0</v>
      </c>
      <c r="AD89" s="51">
        <f t="shared" si="76"/>
        <v>0</v>
      </c>
      <c r="AE89" s="52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</row>
    <row r="90" spans="1:65" x14ac:dyDescent="0.2">
      <c r="A90" s="14">
        <f>IF(ISNUMBER(Tablo[[#This Row],[JOUR]]),DATE(YEAR(Tablo[[#This Row],[JOUR]]),MONTH(Tablo[[#This Row],[JOUR]])+1,0),A89)</f>
        <v>43190</v>
      </c>
      <c r="B90" s="15">
        <f>IF(ISNUMBER(Tablo[[#This Row],[JOUR]]),INT(MOD(INT((Tablo[[#This Row],[JOUR]]-2)/7)+3/5,52+5/28))+1,B89)</f>
        <v>12</v>
      </c>
      <c r="C90" s="39">
        <f>C82+7</f>
        <v>43179</v>
      </c>
      <c r="D90" s="4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42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</row>
    <row r="91" spans="1:65" x14ac:dyDescent="0.2">
      <c r="A91" s="16">
        <f>IF(ISNUMBER(Tablo[[#This Row],[JOUR]]),DATE(YEAR(Tablo[[#This Row],[JOUR]]),MONTH(Tablo[[#This Row],[JOUR]])+1,0),A90)</f>
        <v>43190</v>
      </c>
      <c r="B91" s="17">
        <f>IF(ISNUMBER(Tablo[[#This Row],[JOUR]]),INT(MOD(INT((Tablo[[#This Row],[JOUR]]-2)/7)+3/5,52+5/28))+1,B90)</f>
        <v>12</v>
      </c>
      <c r="C91" s="40">
        <f>C90+1</f>
        <v>43180</v>
      </c>
      <c r="D91" s="4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43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</row>
    <row r="92" spans="1:65" x14ac:dyDescent="0.2">
      <c r="A92" s="16">
        <f>IF(ISNUMBER(Tablo[[#This Row],[JOUR]]),DATE(YEAR(Tablo[[#This Row],[JOUR]]),MONTH(Tablo[[#This Row],[JOUR]])+1,0),A91)</f>
        <v>43190</v>
      </c>
      <c r="B92" s="17">
        <f>IF(ISNUMBER(Tablo[[#This Row],[JOUR]]),INT(MOD(INT((Tablo[[#This Row],[JOUR]]-2)/7)+3/5,52+5/28))+1,B91)</f>
        <v>12</v>
      </c>
      <c r="C92" s="40">
        <f t="shared" ref="C92:C94" si="77">C91+1</f>
        <v>43181</v>
      </c>
      <c r="D92" s="4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43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</row>
    <row r="93" spans="1:65" x14ac:dyDescent="0.2">
      <c r="A93" s="16">
        <f>IF(ISNUMBER(Tablo[[#This Row],[JOUR]]),DATE(YEAR(Tablo[[#This Row],[JOUR]]),MONTH(Tablo[[#This Row],[JOUR]])+1,0),A92)</f>
        <v>43190</v>
      </c>
      <c r="B93" s="17">
        <f>IF(ISNUMBER(Tablo[[#This Row],[JOUR]]),INT(MOD(INT((Tablo[[#This Row],[JOUR]]-2)/7)+3/5,52+5/28))+1,B92)</f>
        <v>12</v>
      </c>
      <c r="C93" s="40">
        <f t="shared" si="77"/>
        <v>43182</v>
      </c>
      <c r="D93" s="4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43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</row>
    <row r="94" spans="1:65" x14ac:dyDescent="0.2">
      <c r="A94" s="16">
        <f>IF(ISNUMBER(Tablo[[#This Row],[JOUR]]),DATE(YEAR(Tablo[[#This Row],[JOUR]]),MONTH(Tablo[[#This Row],[JOUR]])+1,0),A93)</f>
        <v>43190</v>
      </c>
      <c r="B94" s="17">
        <f>IF(ISNUMBER(Tablo[[#This Row],[JOUR]]),INT(MOD(INT((Tablo[[#This Row],[JOUR]]-2)/7)+3/5,52+5/28))+1,B93)</f>
        <v>12</v>
      </c>
      <c r="C94" s="40">
        <f t="shared" si="77"/>
        <v>43183</v>
      </c>
      <c r="D94" s="4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43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</row>
    <row r="95" spans="1:65" x14ac:dyDescent="0.2">
      <c r="A95" s="16">
        <f>IF(ISNUMBER(Tablo[[#This Row],[JOUR]]),DATE(YEAR(Tablo[[#This Row],[JOUR]]),MONTH(Tablo[[#This Row],[JOUR]])+1,0),A94)</f>
        <v>43190</v>
      </c>
      <c r="B95" s="17">
        <f>IF(ISNUMBER(Tablo[[#This Row],[JOUR]]),INT(MOD(INT((Tablo[[#This Row],[JOUR]]-2)/7)+3/5,52+5/28))+1,B94)</f>
        <v>12</v>
      </c>
      <c r="C95" s="40" t="s">
        <v>17</v>
      </c>
      <c r="D95" s="49">
        <f>SUM(D90:D94)</f>
        <v>0</v>
      </c>
      <c r="E95" s="49">
        <f t="shared" ref="E95:R95" si="78">SUM(E90:E94)</f>
        <v>0</v>
      </c>
      <c r="F95" s="49">
        <f t="shared" si="78"/>
        <v>0</v>
      </c>
      <c r="G95" s="49">
        <f t="shared" si="78"/>
        <v>0</v>
      </c>
      <c r="H95" s="49">
        <f t="shared" si="78"/>
        <v>0</v>
      </c>
      <c r="I95" s="49">
        <f t="shared" si="78"/>
        <v>0</v>
      </c>
      <c r="J95" s="49">
        <f t="shared" si="78"/>
        <v>0</v>
      </c>
      <c r="K95" s="49">
        <f t="shared" si="78"/>
        <v>0</v>
      </c>
      <c r="L95" s="49">
        <f t="shared" si="78"/>
        <v>0</v>
      </c>
      <c r="M95" s="49">
        <f t="shared" si="78"/>
        <v>0</v>
      </c>
      <c r="N95" s="49">
        <f t="shared" si="78"/>
        <v>0</v>
      </c>
      <c r="O95" s="49">
        <f t="shared" si="78"/>
        <v>0</v>
      </c>
      <c r="P95" s="49">
        <f t="shared" si="78"/>
        <v>0</v>
      </c>
      <c r="Q95" s="49">
        <f t="shared" si="78"/>
        <v>0</v>
      </c>
      <c r="R95" s="49">
        <f t="shared" si="78"/>
        <v>0</v>
      </c>
      <c r="S95" s="49">
        <f t="shared" ref="S95:AD95" si="79">SUM(S90:S94)</f>
        <v>0</v>
      </c>
      <c r="T95" s="49">
        <f t="shared" si="79"/>
        <v>0</v>
      </c>
      <c r="U95" s="49">
        <f t="shared" si="79"/>
        <v>0</v>
      </c>
      <c r="V95" s="49">
        <f t="shared" si="79"/>
        <v>0</v>
      </c>
      <c r="W95" s="49">
        <f t="shared" si="79"/>
        <v>0</v>
      </c>
      <c r="X95" s="49">
        <f t="shared" si="79"/>
        <v>0</v>
      </c>
      <c r="Y95" s="49">
        <f t="shared" si="79"/>
        <v>0</v>
      </c>
      <c r="Z95" s="49">
        <f t="shared" si="79"/>
        <v>0</v>
      </c>
      <c r="AA95" s="49">
        <f t="shared" si="79"/>
        <v>0</v>
      </c>
      <c r="AB95" s="49">
        <f t="shared" si="79"/>
        <v>0</v>
      </c>
      <c r="AC95" s="49">
        <f t="shared" si="79"/>
        <v>0</v>
      </c>
      <c r="AD95" s="49">
        <f t="shared" si="79"/>
        <v>0</v>
      </c>
      <c r="AE95" s="50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</row>
    <row r="96" spans="1:65" x14ac:dyDescent="0.2">
      <c r="A96" s="16">
        <f>IF(ISNUMBER(Tablo[[#This Row],[JOUR]]),DATE(YEAR(Tablo[[#This Row],[JOUR]]),MONTH(Tablo[[#This Row],[JOUR]])+1,0),A95)</f>
        <v>43190</v>
      </c>
      <c r="B96" s="17">
        <f>IF(ISNUMBER(Tablo[[#This Row],[JOUR]]),INT(MOD(INT((Tablo[[#This Row],[JOUR]]-2)/7)+3/5,52+5/28))+1,B95)</f>
        <v>12</v>
      </c>
      <c r="C96" s="40" t="s">
        <v>18</v>
      </c>
      <c r="D96" s="49">
        <f>MIN(D95,35)</f>
        <v>0</v>
      </c>
      <c r="E96" s="49">
        <f t="shared" ref="E96:R96" si="80">MIN(E95,35)</f>
        <v>0</v>
      </c>
      <c r="F96" s="49">
        <f t="shared" si="80"/>
        <v>0</v>
      </c>
      <c r="G96" s="49">
        <f t="shared" si="80"/>
        <v>0</v>
      </c>
      <c r="H96" s="49">
        <f t="shared" si="80"/>
        <v>0</v>
      </c>
      <c r="I96" s="49">
        <f t="shared" si="80"/>
        <v>0</v>
      </c>
      <c r="J96" s="49">
        <f t="shared" si="80"/>
        <v>0</v>
      </c>
      <c r="K96" s="49">
        <f t="shared" si="80"/>
        <v>0</v>
      </c>
      <c r="L96" s="49">
        <f t="shared" si="80"/>
        <v>0</v>
      </c>
      <c r="M96" s="49">
        <f t="shared" si="80"/>
        <v>0</v>
      </c>
      <c r="N96" s="49">
        <f t="shared" si="80"/>
        <v>0</v>
      </c>
      <c r="O96" s="49">
        <f t="shared" si="80"/>
        <v>0</v>
      </c>
      <c r="P96" s="49">
        <f t="shared" si="80"/>
        <v>0</v>
      </c>
      <c r="Q96" s="49">
        <f t="shared" si="80"/>
        <v>0</v>
      </c>
      <c r="R96" s="49">
        <f t="shared" si="80"/>
        <v>0</v>
      </c>
      <c r="S96" s="49">
        <f t="shared" ref="S96:AD96" si="81">MIN(S95,35)</f>
        <v>0</v>
      </c>
      <c r="T96" s="49">
        <f t="shared" si="81"/>
        <v>0</v>
      </c>
      <c r="U96" s="49">
        <f t="shared" si="81"/>
        <v>0</v>
      </c>
      <c r="V96" s="49">
        <f t="shared" si="81"/>
        <v>0</v>
      </c>
      <c r="W96" s="49">
        <f t="shared" si="81"/>
        <v>0</v>
      </c>
      <c r="X96" s="49">
        <f t="shared" si="81"/>
        <v>0</v>
      </c>
      <c r="Y96" s="49">
        <f t="shared" si="81"/>
        <v>0</v>
      </c>
      <c r="Z96" s="49">
        <f t="shared" si="81"/>
        <v>0</v>
      </c>
      <c r="AA96" s="49">
        <f t="shared" si="81"/>
        <v>0</v>
      </c>
      <c r="AB96" s="49">
        <f t="shared" si="81"/>
        <v>0</v>
      </c>
      <c r="AC96" s="49">
        <f t="shared" si="81"/>
        <v>0</v>
      </c>
      <c r="AD96" s="49">
        <f t="shared" si="81"/>
        <v>0</v>
      </c>
      <c r="AE96" s="50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</row>
    <row r="97" spans="1:65" ht="13.5" thickBot="1" x14ac:dyDescent="0.25">
      <c r="A97" s="18">
        <f>IF(ISNUMBER(Tablo[[#This Row],[JOUR]]),DATE(YEAR(Tablo[[#This Row],[JOUR]]),MONTH(Tablo[[#This Row],[JOUR]])+1,0),A96)</f>
        <v>43190</v>
      </c>
      <c r="B97" s="19">
        <f>IF(ISNUMBER(Tablo[[#This Row],[JOUR]]),INT(MOD(INT((Tablo[[#This Row],[JOUR]]-2)/7)+3/5,52+5/28))+1,B96)</f>
        <v>12</v>
      </c>
      <c r="C97" s="41" t="s">
        <v>19</v>
      </c>
      <c r="D97" s="51">
        <f>D95-D96</f>
        <v>0</v>
      </c>
      <c r="E97" s="51">
        <f t="shared" ref="E97:R97" si="82">E95-E96</f>
        <v>0</v>
      </c>
      <c r="F97" s="51">
        <f t="shared" si="82"/>
        <v>0</v>
      </c>
      <c r="G97" s="51">
        <f t="shared" si="82"/>
        <v>0</v>
      </c>
      <c r="H97" s="51">
        <f t="shared" si="82"/>
        <v>0</v>
      </c>
      <c r="I97" s="51">
        <f t="shared" si="82"/>
        <v>0</v>
      </c>
      <c r="J97" s="51">
        <f t="shared" si="82"/>
        <v>0</v>
      </c>
      <c r="K97" s="51">
        <f t="shared" si="82"/>
        <v>0</v>
      </c>
      <c r="L97" s="51">
        <f t="shared" si="82"/>
        <v>0</v>
      </c>
      <c r="M97" s="51">
        <f t="shared" si="82"/>
        <v>0</v>
      </c>
      <c r="N97" s="51">
        <f t="shared" si="82"/>
        <v>0</v>
      </c>
      <c r="O97" s="51">
        <f t="shared" si="82"/>
        <v>0</v>
      </c>
      <c r="P97" s="51">
        <f t="shared" si="82"/>
        <v>0</v>
      </c>
      <c r="Q97" s="51">
        <f t="shared" si="82"/>
        <v>0</v>
      </c>
      <c r="R97" s="51">
        <f t="shared" si="82"/>
        <v>0</v>
      </c>
      <c r="S97" s="51">
        <f t="shared" ref="S97:AD97" si="83">S95-S96</f>
        <v>0</v>
      </c>
      <c r="T97" s="51">
        <f t="shared" si="83"/>
        <v>0</v>
      </c>
      <c r="U97" s="51">
        <f t="shared" si="83"/>
        <v>0</v>
      </c>
      <c r="V97" s="51">
        <f t="shared" si="83"/>
        <v>0</v>
      </c>
      <c r="W97" s="51">
        <f t="shared" si="83"/>
        <v>0</v>
      </c>
      <c r="X97" s="51">
        <f t="shared" si="83"/>
        <v>0</v>
      </c>
      <c r="Y97" s="51">
        <f t="shared" si="83"/>
        <v>0</v>
      </c>
      <c r="Z97" s="51">
        <f t="shared" si="83"/>
        <v>0</v>
      </c>
      <c r="AA97" s="51">
        <f t="shared" si="83"/>
        <v>0</v>
      </c>
      <c r="AB97" s="51">
        <f t="shared" si="83"/>
        <v>0</v>
      </c>
      <c r="AC97" s="51">
        <f t="shared" si="83"/>
        <v>0</v>
      </c>
      <c r="AD97" s="51">
        <f t="shared" si="83"/>
        <v>0</v>
      </c>
      <c r="AE97" s="52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</row>
    <row r="98" spans="1:65" x14ac:dyDescent="0.2">
      <c r="A98" s="14">
        <f>IF(ISNUMBER(Tablo[[#This Row],[JOUR]]),DATE(YEAR(Tablo[[#This Row],[JOUR]]),MONTH(Tablo[[#This Row],[JOUR]])+1,0),A97)</f>
        <v>43190</v>
      </c>
      <c r="B98" s="15">
        <f>IF(ISNUMBER(Tablo[[#This Row],[JOUR]]),INT(MOD(INT((Tablo[[#This Row],[JOUR]]-2)/7)+3/5,52+5/28))+1,B97)</f>
        <v>13</v>
      </c>
      <c r="C98" s="39">
        <f>C90+7</f>
        <v>43186</v>
      </c>
      <c r="D98" s="4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42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</row>
    <row r="99" spans="1:65" x14ac:dyDescent="0.2">
      <c r="A99" s="16">
        <f>IF(ISNUMBER(Tablo[[#This Row],[JOUR]]),DATE(YEAR(Tablo[[#This Row],[JOUR]]),MONTH(Tablo[[#This Row],[JOUR]])+1,0),A98)</f>
        <v>43190</v>
      </c>
      <c r="B99" s="17">
        <f>IF(ISNUMBER(Tablo[[#This Row],[JOUR]]),INT(MOD(INT((Tablo[[#This Row],[JOUR]]-2)/7)+3/5,52+5/28))+1,B98)</f>
        <v>13</v>
      </c>
      <c r="C99" s="40">
        <f>C98+1</f>
        <v>43187</v>
      </c>
      <c r="D99" s="4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43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</row>
    <row r="100" spans="1:65" x14ac:dyDescent="0.2">
      <c r="A100" s="16">
        <f>IF(ISNUMBER(Tablo[[#This Row],[JOUR]]),DATE(YEAR(Tablo[[#This Row],[JOUR]]),MONTH(Tablo[[#This Row],[JOUR]])+1,0),A99)</f>
        <v>43190</v>
      </c>
      <c r="B100" s="17">
        <f>IF(ISNUMBER(Tablo[[#This Row],[JOUR]]),INT(MOD(INT((Tablo[[#This Row],[JOUR]]-2)/7)+3/5,52+5/28))+1,B99)</f>
        <v>13</v>
      </c>
      <c r="C100" s="40">
        <f t="shared" ref="C100:C102" si="84">C99+1</f>
        <v>43188</v>
      </c>
      <c r="D100" s="4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43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</row>
    <row r="101" spans="1:65" x14ac:dyDescent="0.2">
      <c r="A101" s="16">
        <f>IF(ISNUMBER(Tablo[[#This Row],[JOUR]]),DATE(YEAR(Tablo[[#This Row],[JOUR]]),MONTH(Tablo[[#This Row],[JOUR]])+1,0),A100)</f>
        <v>43190</v>
      </c>
      <c r="B101" s="17">
        <f>IF(ISNUMBER(Tablo[[#This Row],[JOUR]]),INT(MOD(INT((Tablo[[#This Row],[JOUR]]-2)/7)+3/5,52+5/28))+1,B100)</f>
        <v>13</v>
      </c>
      <c r="C101" s="40">
        <f t="shared" si="84"/>
        <v>43189</v>
      </c>
      <c r="D101" s="4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43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</row>
    <row r="102" spans="1:65" x14ac:dyDescent="0.2">
      <c r="A102" s="16">
        <f>IF(ISNUMBER(Tablo[[#This Row],[JOUR]]),DATE(YEAR(Tablo[[#This Row],[JOUR]]),MONTH(Tablo[[#This Row],[JOUR]])+1,0),A101)</f>
        <v>43190</v>
      </c>
      <c r="B102" s="17">
        <f>IF(ISNUMBER(Tablo[[#This Row],[JOUR]]),INT(MOD(INT((Tablo[[#This Row],[JOUR]]-2)/7)+3/5,52+5/28))+1,B101)</f>
        <v>13</v>
      </c>
      <c r="C102" s="40">
        <f t="shared" si="84"/>
        <v>43190</v>
      </c>
      <c r="D102" s="4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43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</row>
    <row r="103" spans="1:65" x14ac:dyDescent="0.2">
      <c r="A103" s="16">
        <f>IF(ISNUMBER(Tablo[[#This Row],[JOUR]]),DATE(YEAR(Tablo[[#This Row],[JOUR]]),MONTH(Tablo[[#This Row],[JOUR]])+1,0),A102)</f>
        <v>43190</v>
      </c>
      <c r="B103" s="17">
        <f>IF(ISNUMBER(Tablo[[#This Row],[JOUR]]),INT(MOD(INT((Tablo[[#This Row],[JOUR]]-2)/7)+3/5,52+5/28))+1,B102)</f>
        <v>13</v>
      </c>
      <c r="C103" s="40" t="s">
        <v>17</v>
      </c>
      <c r="D103" s="49">
        <f>SUM(D98:D102)</f>
        <v>0</v>
      </c>
      <c r="E103" s="49">
        <f t="shared" ref="E103:R103" si="85">SUM(E98:E102)</f>
        <v>0</v>
      </c>
      <c r="F103" s="49">
        <f t="shared" si="85"/>
        <v>0</v>
      </c>
      <c r="G103" s="49">
        <f t="shared" si="85"/>
        <v>0</v>
      </c>
      <c r="H103" s="49">
        <f t="shared" si="85"/>
        <v>0</v>
      </c>
      <c r="I103" s="49">
        <f t="shared" si="85"/>
        <v>0</v>
      </c>
      <c r="J103" s="49">
        <f t="shared" si="85"/>
        <v>0</v>
      </c>
      <c r="K103" s="49">
        <f t="shared" si="85"/>
        <v>0</v>
      </c>
      <c r="L103" s="49">
        <f t="shared" si="85"/>
        <v>0</v>
      </c>
      <c r="M103" s="49">
        <f t="shared" si="85"/>
        <v>0</v>
      </c>
      <c r="N103" s="49">
        <f t="shared" si="85"/>
        <v>0</v>
      </c>
      <c r="O103" s="49">
        <f t="shared" si="85"/>
        <v>0</v>
      </c>
      <c r="P103" s="49">
        <f t="shared" si="85"/>
        <v>0</v>
      </c>
      <c r="Q103" s="49">
        <f t="shared" si="85"/>
        <v>0</v>
      </c>
      <c r="R103" s="49">
        <f t="shared" si="85"/>
        <v>0</v>
      </c>
      <c r="S103" s="49">
        <f t="shared" ref="S103:AD103" si="86">SUM(S98:S102)</f>
        <v>0</v>
      </c>
      <c r="T103" s="49">
        <f t="shared" si="86"/>
        <v>0</v>
      </c>
      <c r="U103" s="49">
        <f t="shared" si="86"/>
        <v>0</v>
      </c>
      <c r="V103" s="49">
        <f t="shared" si="86"/>
        <v>0</v>
      </c>
      <c r="W103" s="49">
        <f t="shared" si="86"/>
        <v>0</v>
      </c>
      <c r="X103" s="49">
        <f t="shared" si="86"/>
        <v>0</v>
      </c>
      <c r="Y103" s="49">
        <f t="shared" si="86"/>
        <v>0</v>
      </c>
      <c r="Z103" s="49">
        <f t="shared" si="86"/>
        <v>0</v>
      </c>
      <c r="AA103" s="49">
        <f t="shared" si="86"/>
        <v>0</v>
      </c>
      <c r="AB103" s="49">
        <f t="shared" si="86"/>
        <v>0</v>
      </c>
      <c r="AC103" s="49">
        <f t="shared" si="86"/>
        <v>0</v>
      </c>
      <c r="AD103" s="49">
        <f t="shared" si="86"/>
        <v>0</v>
      </c>
      <c r="AE103" s="50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</row>
    <row r="104" spans="1:65" x14ac:dyDescent="0.2">
      <c r="A104" s="16">
        <f>IF(ISNUMBER(Tablo[[#This Row],[JOUR]]),DATE(YEAR(Tablo[[#This Row],[JOUR]]),MONTH(Tablo[[#This Row],[JOUR]])+1,0),A103)</f>
        <v>43190</v>
      </c>
      <c r="B104" s="17">
        <f>IF(ISNUMBER(Tablo[[#This Row],[JOUR]]),INT(MOD(INT((Tablo[[#This Row],[JOUR]]-2)/7)+3/5,52+5/28))+1,B103)</f>
        <v>13</v>
      </c>
      <c r="C104" s="40" t="s">
        <v>18</v>
      </c>
      <c r="D104" s="49">
        <f>MIN(D103,35)</f>
        <v>0</v>
      </c>
      <c r="E104" s="49">
        <f t="shared" ref="E104:R104" si="87">MIN(E103,35)</f>
        <v>0</v>
      </c>
      <c r="F104" s="49">
        <f t="shared" si="87"/>
        <v>0</v>
      </c>
      <c r="G104" s="49">
        <f t="shared" si="87"/>
        <v>0</v>
      </c>
      <c r="H104" s="49">
        <f t="shared" si="87"/>
        <v>0</v>
      </c>
      <c r="I104" s="49">
        <f t="shared" si="87"/>
        <v>0</v>
      </c>
      <c r="J104" s="49">
        <f t="shared" si="87"/>
        <v>0</v>
      </c>
      <c r="K104" s="49">
        <f t="shared" si="87"/>
        <v>0</v>
      </c>
      <c r="L104" s="49">
        <f t="shared" si="87"/>
        <v>0</v>
      </c>
      <c r="M104" s="49">
        <f t="shared" si="87"/>
        <v>0</v>
      </c>
      <c r="N104" s="49">
        <f t="shared" si="87"/>
        <v>0</v>
      </c>
      <c r="O104" s="49">
        <f t="shared" si="87"/>
        <v>0</v>
      </c>
      <c r="P104" s="49">
        <f t="shared" si="87"/>
        <v>0</v>
      </c>
      <c r="Q104" s="49">
        <f t="shared" si="87"/>
        <v>0</v>
      </c>
      <c r="R104" s="49">
        <f t="shared" si="87"/>
        <v>0</v>
      </c>
      <c r="S104" s="49">
        <f t="shared" ref="S104:AD104" si="88">MIN(S103,35)</f>
        <v>0</v>
      </c>
      <c r="T104" s="49">
        <f t="shared" si="88"/>
        <v>0</v>
      </c>
      <c r="U104" s="49">
        <f t="shared" si="88"/>
        <v>0</v>
      </c>
      <c r="V104" s="49">
        <f t="shared" si="88"/>
        <v>0</v>
      </c>
      <c r="W104" s="49">
        <f t="shared" si="88"/>
        <v>0</v>
      </c>
      <c r="X104" s="49">
        <f t="shared" si="88"/>
        <v>0</v>
      </c>
      <c r="Y104" s="49">
        <f t="shared" si="88"/>
        <v>0</v>
      </c>
      <c r="Z104" s="49">
        <f t="shared" si="88"/>
        <v>0</v>
      </c>
      <c r="AA104" s="49">
        <f t="shared" si="88"/>
        <v>0</v>
      </c>
      <c r="AB104" s="49">
        <f t="shared" si="88"/>
        <v>0</v>
      </c>
      <c r="AC104" s="49">
        <f t="shared" si="88"/>
        <v>0</v>
      </c>
      <c r="AD104" s="49">
        <f t="shared" si="88"/>
        <v>0</v>
      </c>
      <c r="AE104" s="50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</row>
    <row r="105" spans="1:65" ht="13.5" thickBot="1" x14ac:dyDescent="0.25">
      <c r="A105" s="18">
        <f>IF(ISNUMBER(Tablo[[#This Row],[JOUR]]),DATE(YEAR(Tablo[[#This Row],[JOUR]]),MONTH(Tablo[[#This Row],[JOUR]])+1,0),A104)</f>
        <v>43190</v>
      </c>
      <c r="B105" s="19">
        <f>IF(ISNUMBER(Tablo[[#This Row],[JOUR]]),INT(MOD(INT((Tablo[[#This Row],[JOUR]]-2)/7)+3/5,52+5/28))+1,B104)</f>
        <v>13</v>
      </c>
      <c r="C105" s="41" t="s">
        <v>19</v>
      </c>
      <c r="D105" s="51">
        <f>D103-D104</f>
        <v>0</v>
      </c>
      <c r="E105" s="51">
        <f t="shared" ref="E105:R105" si="89">E103-E104</f>
        <v>0</v>
      </c>
      <c r="F105" s="51">
        <f t="shared" si="89"/>
        <v>0</v>
      </c>
      <c r="G105" s="51">
        <f t="shared" si="89"/>
        <v>0</v>
      </c>
      <c r="H105" s="51">
        <f t="shared" si="89"/>
        <v>0</v>
      </c>
      <c r="I105" s="51">
        <f t="shared" si="89"/>
        <v>0</v>
      </c>
      <c r="J105" s="51">
        <f t="shared" si="89"/>
        <v>0</v>
      </c>
      <c r="K105" s="51">
        <f t="shared" si="89"/>
        <v>0</v>
      </c>
      <c r="L105" s="51">
        <f t="shared" si="89"/>
        <v>0</v>
      </c>
      <c r="M105" s="51">
        <f t="shared" si="89"/>
        <v>0</v>
      </c>
      <c r="N105" s="51">
        <f t="shared" si="89"/>
        <v>0</v>
      </c>
      <c r="O105" s="51">
        <f t="shared" si="89"/>
        <v>0</v>
      </c>
      <c r="P105" s="51">
        <f t="shared" si="89"/>
        <v>0</v>
      </c>
      <c r="Q105" s="51">
        <f t="shared" si="89"/>
        <v>0</v>
      </c>
      <c r="R105" s="51">
        <f t="shared" si="89"/>
        <v>0</v>
      </c>
      <c r="S105" s="51">
        <f t="shared" ref="S105:AD105" si="90">S103-S104</f>
        <v>0</v>
      </c>
      <c r="T105" s="51">
        <f t="shared" si="90"/>
        <v>0</v>
      </c>
      <c r="U105" s="51">
        <f t="shared" si="90"/>
        <v>0</v>
      </c>
      <c r="V105" s="51">
        <f t="shared" si="90"/>
        <v>0</v>
      </c>
      <c r="W105" s="51">
        <f t="shared" si="90"/>
        <v>0</v>
      </c>
      <c r="X105" s="51">
        <f t="shared" si="90"/>
        <v>0</v>
      </c>
      <c r="Y105" s="51">
        <f t="shared" si="90"/>
        <v>0</v>
      </c>
      <c r="Z105" s="51">
        <f t="shared" si="90"/>
        <v>0</v>
      </c>
      <c r="AA105" s="51">
        <f t="shared" si="90"/>
        <v>0</v>
      </c>
      <c r="AB105" s="51">
        <f t="shared" si="90"/>
        <v>0</v>
      </c>
      <c r="AC105" s="51">
        <f t="shared" si="90"/>
        <v>0</v>
      </c>
      <c r="AD105" s="51">
        <f t="shared" si="90"/>
        <v>0</v>
      </c>
      <c r="AE105" s="52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</row>
    <row r="106" spans="1:65" x14ac:dyDescent="0.2">
      <c r="A106" s="14">
        <f>IF(ISNUMBER(Tablo[[#This Row],[JOUR]]),DATE(YEAR(Tablo[[#This Row],[JOUR]]),MONTH(Tablo[[#This Row],[JOUR]])+1,0),A105)</f>
        <v>43220</v>
      </c>
      <c r="B106" s="15">
        <f>IF(ISNUMBER(Tablo[[#This Row],[JOUR]]),INT(MOD(INT((Tablo[[#This Row],[JOUR]]-2)/7)+3/5,52+5/28))+1,B105)</f>
        <v>14</v>
      </c>
      <c r="C106" s="39">
        <f>C98+7</f>
        <v>43193</v>
      </c>
      <c r="D106" s="4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42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</row>
    <row r="107" spans="1:65" x14ac:dyDescent="0.2">
      <c r="A107" s="16">
        <f>IF(ISNUMBER(Tablo[[#This Row],[JOUR]]),DATE(YEAR(Tablo[[#This Row],[JOUR]]),MONTH(Tablo[[#This Row],[JOUR]])+1,0),A106)</f>
        <v>43220</v>
      </c>
      <c r="B107" s="17">
        <f>IF(ISNUMBER(Tablo[[#This Row],[JOUR]]),INT(MOD(INT((Tablo[[#This Row],[JOUR]]-2)/7)+3/5,52+5/28))+1,B106)</f>
        <v>14</v>
      </c>
      <c r="C107" s="40">
        <f>C106+1</f>
        <v>43194</v>
      </c>
      <c r="D107" s="4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43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</row>
    <row r="108" spans="1:65" x14ac:dyDescent="0.2">
      <c r="A108" s="16">
        <f>IF(ISNUMBER(Tablo[[#This Row],[JOUR]]),DATE(YEAR(Tablo[[#This Row],[JOUR]]),MONTH(Tablo[[#This Row],[JOUR]])+1,0),A107)</f>
        <v>43220</v>
      </c>
      <c r="B108" s="17">
        <f>IF(ISNUMBER(Tablo[[#This Row],[JOUR]]),INT(MOD(INT((Tablo[[#This Row],[JOUR]]-2)/7)+3/5,52+5/28))+1,B107)</f>
        <v>14</v>
      </c>
      <c r="C108" s="40">
        <f t="shared" ref="C108:C110" si="91">C107+1</f>
        <v>43195</v>
      </c>
      <c r="D108" s="4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43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</row>
    <row r="109" spans="1:65" x14ac:dyDescent="0.2">
      <c r="A109" s="16">
        <f>IF(ISNUMBER(Tablo[[#This Row],[JOUR]]),DATE(YEAR(Tablo[[#This Row],[JOUR]]),MONTH(Tablo[[#This Row],[JOUR]])+1,0),A108)</f>
        <v>43220</v>
      </c>
      <c r="B109" s="17">
        <f>IF(ISNUMBER(Tablo[[#This Row],[JOUR]]),INT(MOD(INT((Tablo[[#This Row],[JOUR]]-2)/7)+3/5,52+5/28))+1,B108)</f>
        <v>14</v>
      </c>
      <c r="C109" s="40">
        <f t="shared" si="91"/>
        <v>43196</v>
      </c>
      <c r="D109" s="4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43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</row>
    <row r="110" spans="1:65" x14ac:dyDescent="0.2">
      <c r="A110" s="16">
        <f>IF(ISNUMBER(Tablo[[#This Row],[JOUR]]),DATE(YEAR(Tablo[[#This Row],[JOUR]]),MONTH(Tablo[[#This Row],[JOUR]])+1,0),A109)</f>
        <v>43220</v>
      </c>
      <c r="B110" s="17">
        <f>IF(ISNUMBER(Tablo[[#This Row],[JOUR]]),INT(MOD(INT((Tablo[[#This Row],[JOUR]]-2)/7)+3/5,52+5/28))+1,B109)</f>
        <v>14</v>
      </c>
      <c r="C110" s="40">
        <f t="shared" si="91"/>
        <v>43197</v>
      </c>
      <c r="D110" s="4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43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</row>
    <row r="111" spans="1:65" x14ac:dyDescent="0.2">
      <c r="A111" s="16">
        <f>IF(ISNUMBER(Tablo[[#This Row],[JOUR]]),DATE(YEAR(Tablo[[#This Row],[JOUR]]),MONTH(Tablo[[#This Row],[JOUR]])+1,0),A110)</f>
        <v>43220</v>
      </c>
      <c r="B111" s="17">
        <f>IF(ISNUMBER(Tablo[[#This Row],[JOUR]]),INT(MOD(INT((Tablo[[#This Row],[JOUR]]-2)/7)+3/5,52+5/28))+1,B110)</f>
        <v>14</v>
      </c>
      <c r="C111" s="40" t="s">
        <v>17</v>
      </c>
      <c r="D111" s="49">
        <f>SUM(D106:D110)</f>
        <v>0</v>
      </c>
      <c r="E111" s="49">
        <f t="shared" ref="E111:R111" si="92">SUM(E106:E110)</f>
        <v>0</v>
      </c>
      <c r="F111" s="49">
        <f t="shared" si="92"/>
        <v>0</v>
      </c>
      <c r="G111" s="49">
        <f t="shared" si="92"/>
        <v>0</v>
      </c>
      <c r="H111" s="49">
        <f t="shared" si="92"/>
        <v>0</v>
      </c>
      <c r="I111" s="49">
        <f t="shared" si="92"/>
        <v>0</v>
      </c>
      <c r="J111" s="49">
        <f t="shared" si="92"/>
        <v>0</v>
      </c>
      <c r="K111" s="49">
        <f t="shared" si="92"/>
        <v>0</v>
      </c>
      <c r="L111" s="49">
        <f t="shared" si="92"/>
        <v>0</v>
      </c>
      <c r="M111" s="49">
        <f t="shared" si="92"/>
        <v>0</v>
      </c>
      <c r="N111" s="49">
        <f t="shared" si="92"/>
        <v>0</v>
      </c>
      <c r="O111" s="49">
        <f t="shared" si="92"/>
        <v>0</v>
      </c>
      <c r="P111" s="49">
        <f t="shared" si="92"/>
        <v>0</v>
      </c>
      <c r="Q111" s="49">
        <f t="shared" si="92"/>
        <v>0</v>
      </c>
      <c r="R111" s="49">
        <f t="shared" si="92"/>
        <v>0</v>
      </c>
      <c r="S111" s="49">
        <f t="shared" ref="S111:AD111" si="93">SUM(S106:S110)</f>
        <v>0</v>
      </c>
      <c r="T111" s="49">
        <f t="shared" si="93"/>
        <v>0</v>
      </c>
      <c r="U111" s="49">
        <f t="shared" si="93"/>
        <v>0</v>
      </c>
      <c r="V111" s="49">
        <f t="shared" si="93"/>
        <v>0</v>
      </c>
      <c r="W111" s="49">
        <f t="shared" si="93"/>
        <v>0</v>
      </c>
      <c r="X111" s="49">
        <f t="shared" si="93"/>
        <v>0</v>
      </c>
      <c r="Y111" s="49">
        <f t="shared" si="93"/>
        <v>0</v>
      </c>
      <c r="Z111" s="49">
        <f t="shared" si="93"/>
        <v>0</v>
      </c>
      <c r="AA111" s="49">
        <f t="shared" si="93"/>
        <v>0</v>
      </c>
      <c r="AB111" s="49">
        <f t="shared" si="93"/>
        <v>0</v>
      </c>
      <c r="AC111" s="49">
        <f t="shared" si="93"/>
        <v>0</v>
      </c>
      <c r="AD111" s="49">
        <f t="shared" si="93"/>
        <v>0</v>
      </c>
      <c r="AE111" s="50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</row>
    <row r="112" spans="1:65" x14ac:dyDescent="0.2">
      <c r="A112" s="16">
        <f>IF(ISNUMBER(Tablo[[#This Row],[JOUR]]),DATE(YEAR(Tablo[[#This Row],[JOUR]]),MONTH(Tablo[[#This Row],[JOUR]])+1,0),A111)</f>
        <v>43220</v>
      </c>
      <c r="B112" s="17">
        <f>IF(ISNUMBER(Tablo[[#This Row],[JOUR]]),INT(MOD(INT((Tablo[[#This Row],[JOUR]]-2)/7)+3/5,52+5/28))+1,B111)</f>
        <v>14</v>
      </c>
      <c r="C112" s="40" t="s">
        <v>18</v>
      </c>
      <c r="D112" s="49">
        <f>MIN(D111,35)</f>
        <v>0</v>
      </c>
      <c r="E112" s="49">
        <f t="shared" ref="E112:R112" si="94">MIN(E111,35)</f>
        <v>0</v>
      </c>
      <c r="F112" s="49">
        <f t="shared" si="94"/>
        <v>0</v>
      </c>
      <c r="G112" s="49">
        <f t="shared" si="94"/>
        <v>0</v>
      </c>
      <c r="H112" s="49">
        <f t="shared" si="94"/>
        <v>0</v>
      </c>
      <c r="I112" s="49">
        <f t="shared" si="94"/>
        <v>0</v>
      </c>
      <c r="J112" s="49">
        <f t="shared" si="94"/>
        <v>0</v>
      </c>
      <c r="K112" s="49">
        <f t="shared" si="94"/>
        <v>0</v>
      </c>
      <c r="L112" s="49">
        <f t="shared" si="94"/>
        <v>0</v>
      </c>
      <c r="M112" s="49">
        <f t="shared" si="94"/>
        <v>0</v>
      </c>
      <c r="N112" s="49">
        <f t="shared" si="94"/>
        <v>0</v>
      </c>
      <c r="O112" s="49">
        <f t="shared" si="94"/>
        <v>0</v>
      </c>
      <c r="P112" s="49">
        <f t="shared" si="94"/>
        <v>0</v>
      </c>
      <c r="Q112" s="49">
        <f t="shared" si="94"/>
        <v>0</v>
      </c>
      <c r="R112" s="49">
        <f t="shared" si="94"/>
        <v>0</v>
      </c>
      <c r="S112" s="49">
        <f t="shared" ref="S112:AD112" si="95">MIN(S111,35)</f>
        <v>0</v>
      </c>
      <c r="T112" s="49">
        <f t="shared" si="95"/>
        <v>0</v>
      </c>
      <c r="U112" s="49">
        <f t="shared" si="95"/>
        <v>0</v>
      </c>
      <c r="V112" s="49">
        <f t="shared" si="95"/>
        <v>0</v>
      </c>
      <c r="W112" s="49">
        <f t="shared" si="95"/>
        <v>0</v>
      </c>
      <c r="X112" s="49">
        <f t="shared" si="95"/>
        <v>0</v>
      </c>
      <c r="Y112" s="49">
        <f t="shared" si="95"/>
        <v>0</v>
      </c>
      <c r="Z112" s="49">
        <f t="shared" si="95"/>
        <v>0</v>
      </c>
      <c r="AA112" s="49">
        <f t="shared" si="95"/>
        <v>0</v>
      </c>
      <c r="AB112" s="49">
        <f t="shared" si="95"/>
        <v>0</v>
      </c>
      <c r="AC112" s="49">
        <f t="shared" si="95"/>
        <v>0</v>
      </c>
      <c r="AD112" s="49">
        <f t="shared" si="95"/>
        <v>0</v>
      </c>
      <c r="AE112" s="50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</row>
    <row r="113" spans="1:65" ht="13.5" thickBot="1" x14ac:dyDescent="0.25">
      <c r="A113" s="18">
        <f>IF(ISNUMBER(Tablo[[#This Row],[JOUR]]),DATE(YEAR(Tablo[[#This Row],[JOUR]]),MONTH(Tablo[[#This Row],[JOUR]])+1,0),A112)</f>
        <v>43220</v>
      </c>
      <c r="B113" s="19">
        <f>IF(ISNUMBER(Tablo[[#This Row],[JOUR]]),INT(MOD(INT((Tablo[[#This Row],[JOUR]]-2)/7)+3/5,52+5/28))+1,B112)</f>
        <v>14</v>
      </c>
      <c r="C113" s="41" t="s">
        <v>19</v>
      </c>
      <c r="D113" s="51">
        <f>D111-D112</f>
        <v>0</v>
      </c>
      <c r="E113" s="51">
        <f t="shared" ref="E113:R113" si="96">E111-E112</f>
        <v>0</v>
      </c>
      <c r="F113" s="51">
        <f t="shared" si="96"/>
        <v>0</v>
      </c>
      <c r="G113" s="51">
        <f t="shared" si="96"/>
        <v>0</v>
      </c>
      <c r="H113" s="51">
        <f t="shared" si="96"/>
        <v>0</v>
      </c>
      <c r="I113" s="51">
        <f t="shared" si="96"/>
        <v>0</v>
      </c>
      <c r="J113" s="51">
        <f t="shared" si="96"/>
        <v>0</v>
      </c>
      <c r="K113" s="51">
        <f t="shared" si="96"/>
        <v>0</v>
      </c>
      <c r="L113" s="51">
        <f t="shared" si="96"/>
        <v>0</v>
      </c>
      <c r="M113" s="51">
        <f t="shared" si="96"/>
        <v>0</v>
      </c>
      <c r="N113" s="51">
        <f t="shared" si="96"/>
        <v>0</v>
      </c>
      <c r="O113" s="51">
        <f t="shared" si="96"/>
        <v>0</v>
      </c>
      <c r="P113" s="51">
        <f t="shared" si="96"/>
        <v>0</v>
      </c>
      <c r="Q113" s="51">
        <f t="shared" si="96"/>
        <v>0</v>
      </c>
      <c r="R113" s="51">
        <f t="shared" si="96"/>
        <v>0</v>
      </c>
      <c r="S113" s="51">
        <f t="shared" ref="S113:AD113" si="97">S111-S112</f>
        <v>0</v>
      </c>
      <c r="T113" s="51">
        <f t="shared" si="97"/>
        <v>0</v>
      </c>
      <c r="U113" s="51">
        <f t="shared" si="97"/>
        <v>0</v>
      </c>
      <c r="V113" s="51">
        <f t="shared" si="97"/>
        <v>0</v>
      </c>
      <c r="W113" s="51">
        <f t="shared" si="97"/>
        <v>0</v>
      </c>
      <c r="X113" s="51">
        <f t="shared" si="97"/>
        <v>0</v>
      </c>
      <c r="Y113" s="51">
        <f t="shared" si="97"/>
        <v>0</v>
      </c>
      <c r="Z113" s="51">
        <f t="shared" si="97"/>
        <v>0</v>
      </c>
      <c r="AA113" s="51">
        <f t="shared" si="97"/>
        <v>0</v>
      </c>
      <c r="AB113" s="51">
        <f t="shared" si="97"/>
        <v>0</v>
      </c>
      <c r="AC113" s="51">
        <f t="shared" si="97"/>
        <v>0</v>
      </c>
      <c r="AD113" s="51">
        <f t="shared" si="97"/>
        <v>0</v>
      </c>
      <c r="AE113" s="52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</row>
    <row r="114" spans="1:65" x14ac:dyDescent="0.2">
      <c r="A114" s="14">
        <f>IF(ISNUMBER(Tablo[[#This Row],[JOUR]]),DATE(YEAR(Tablo[[#This Row],[JOUR]]),MONTH(Tablo[[#This Row],[JOUR]])+1,0),A113)</f>
        <v>43220</v>
      </c>
      <c r="B114" s="15">
        <f>IF(ISNUMBER(Tablo[[#This Row],[JOUR]]),INT(MOD(INT((Tablo[[#This Row],[JOUR]]-2)/7)+3/5,52+5/28))+1,B113)</f>
        <v>15</v>
      </c>
      <c r="C114" s="39">
        <f>C106+7</f>
        <v>43200</v>
      </c>
      <c r="D114" s="4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42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</row>
    <row r="115" spans="1:65" x14ac:dyDescent="0.2">
      <c r="A115" s="16">
        <f>IF(ISNUMBER(Tablo[[#This Row],[JOUR]]),DATE(YEAR(Tablo[[#This Row],[JOUR]]),MONTH(Tablo[[#This Row],[JOUR]])+1,0),A114)</f>
        <v>43220</v>
      </c>
      <c r="B115" s="17">
        <f>IF(ISNUMBER(Tablo[[#This Row],[JOUR]]),INT(MOD(INT((Tablo[[#This Row],[JOUR]]-2)/7)+3/5,52+5/28))+1,B114)</f>
        <v>15</v>
      </c>
      <c r="C115" s="40">
        <f>C114+1</f>
        <v>43201</v>
      </c>
      <c r="D115" s="4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43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</row>
    <row r="116" spans="1:65" x14ac:dyDescent="0.2">
      <c r="A116" s="16">
        <f>IF(ISNUMBER(Tablo[[#This Row],[JOUR]]),DATE(YEAR(Tablo[[#This Row],[JOUR]]),MONTH(Tablo[[#This Row],[JOUR]])+1,0),A115)</f>
        <v>43220</v>
      </c>
      <c r="B116" s="17">
        <f>IF(ISNUMBER(Tablo[[#This Row],[JOUR]]),INT(MOD(INT((Tablo[[#This Row],[JOUR]]-2)/7)+3/5,52+5/28))+1,B115)</f>
        <v>15</v>
      </c>
      <c r="C116" s="40">
        <f t="shared" ref="C116:C118" si="98">C115+1</f>
        <v>43202</v>
      </c>
      <c r="D116" s="4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43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</row>
    <row r="117" spans="1:65" x14ac:dyDescent="0.2">
      <c r="A117" s="16">
        <f>IF(ISNUMBER(Tablo[[#This Row],[JOUR]]),DATE(YEAR(Tablo[[#This Row],[JOUR]]),MONTH(Tablo[[#This Row],[JOUR]])+1,0),A116)</f>
        <v>43220</v>
      </c>
      <c r="B117" s="17">
        <f>IF(ISNUMBER(Tablo[[#This Row],[JOUR]]),INT(MOD(INT((Tablo[[#This Row],[JOUR]]-2)/7)+3/5,52+5/28))+1,B116)</f>
        <v>15</v>
      </c>
      <c r="C117" s="40">
        <f t="shared" si="98"/>
        <v>43203</v>
      </c>
      <c r="D117" s="4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43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</row>
    <row r="118" spans="1:65" x14ac:dyDescent="0.2">
      <c r="A118" s="16">
        <f>IF(ISNUMBER(Tablo[[#This Row],[JOUR]]),DATE(YEAR(Tablo[[#This Row],[JOUR]]),MONTH(Tablo[[#This Row],[JOUR]])+1,0),A117)</f>
        <v>43220</v>
      </c>
      <c r="B118" s="17">
        <f>IF(ISNUMBER(Tablo[[#This Row],[JOUR]]),INT(MOD(INT((Tablo[[#This Row],[JOUR]]-2)/7)+3/5,52+5/28))+1,B117)</f>
        <v>15</v>
      </c>
      <c r="C118" s="40">
        <f t="shared" si="98"/>
        <v>43204</v>
      </c>
      <c r="D118" s="4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43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</row>
    <row r="119" spans="1:65" x14ac:dyDescent="0.2">
      <c r="A119" s="16">
        <f>IF(ISNUMBER(Tablo[[#This Row],[JOUR]]),DATE(YEAR(Tablo[[#This Row],[JOUR]]),MONTH(Tablo[[#This Row],[JOUR]])+1,0),A118)</f>
        <v>43220</v>
      </c>
      <c r="B119" s="17">
        <f>IF(ISNUMBER(Tablo[[#This Row],[JOUR]]),INT(MOD(INT((Tablo[[#This Row],[JOUR]]-2)/7)+3/5,52+5/28))+1,B118)</f>
        <v>15</v>
      </c>
      <c r="C119" s="40" t="s">
        <v>17</v>
      </c>
      <c r="D119" s="49">
        <f>SUM(D114:D118)</f>
        <v>0</v>
      </c>
      <c r="E119" s="49">
        <f t="shared" ref="E119:R119" si="99">SUM(E114:E118)</f>
        <v>0</v>
      </c>
      <c r="F119" s="49">
        <f t="shared" si="99"/>
        <v>0</v>
      </c>
      <c r="G119" s="49">
        <f t="shared" si="99"/>
        <v>0</v>
      </c>
      <c r="H119" s="49">
        <f t="shared" si="99"/>
        <v>0</v>
      </c>
      <c r="I119" s="49">
        <f t="shared" si="99"/>
        <v>0</v>
      </c>
      <c r="J119" s="49">
        <f t="shared" si="99"/>
        <v>0</v>
      </c>
      <c r="K119" s="49">
        <f t="shared" si="99"/>
        <v>0</v>
      </c>
      <c r="L119" s="49">
        <f t="shared" si="99"/>
        <v>0</v>
      </c>
      <c r="M119" s="49">
        <f t="shared" si="99"/>
        <v>0</v>
      </c>
      <c r="N119" s="49">
        <f t="shared" si="99"/>
        <v>0</v>
      </c>
      <c r="O119" s="49">
        <f t="shared" si="99"/>
        <v>0</v>
      </c>
      <c r="P119" s="49">
        <f t="shared" si="99"/>
        <v>0</v>
      </c>
      <c r="Q119" s="49">
        <f t="shared" si="99"/>
        <v>0</v>
      </c>
      <c r="R119" s="49">
        <f t="shared" si="99"/>
        <v>0</v>
      </c>
      <c r="S119" s="49">
        <f t="shared" ref="S119:AD119" si="100">SUM(S114:S118)</f>
        <v>0</v>
      </c>
      <c r="T119" s="49">
        <f t="shared" si="100"/>
        <v>0</v>
      </c>
      <c r="U119" s="49">
        <f t="shared" si="100"/>
        <v>0</v>
      </c>
      <c r="V119" s="49">
        <f t="shared" si="100"/>
        <v>0</v>
      </c>
      <c r="W119" s="49">
        <f t="shared" si="100"/>
        <v>0</v>
      </c>
      <c r="X119" s="49">
        <f t="shared" si="100"/>
        <v>0</v>
      </c>
      <c r="Y119" s="49">
        <f t="shared" si="100"/>
        <v>0</v>
      </c>
      <c r="Z119" s="49">
        <f t="shared" si="100"/>
        <v>0</v>
      </c>
      <c r="AA119" s="49">
        <f t="shared" si="100"/>
        <v>0</v>
      </c>
      <c r="AB119" s="49">
        <f t="shared" si="100"/>
        <v>0</v>
      </c>
      <c r="AC119" s="49">
        <f t="shared" si="100"/>
        <v>0</v>
      </c>
      <c r="AD119" s="49">
        <f t="shared" si="100"/>
        <v>0</v>
      </c>
      <c r="AE119" s="50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</row>
    <row r="120" spans="1:65" x14ac:dyDescent="0.2">
      <c r="A120" s="16">
        <f>IF(ISNUMBER(Tablo[[#This Row],[JOUR]]),DATE(YEAR(Tablo[[#This Row],[JOUR]]),MONTH(Tablo[[#This Row],[JOUR]])+1,0),A119)</f>
        <v>43220</v>
      </c>
      <c r="B120" s="17">
        <f>IF(ISNUMBER(Tablo[[#This Row],[JOUR]]),INT(MOD(INT((Tablo[[#This Row],[JOUR]]-2)/7)+3/5,52+5/28))+1,B119)</f>
        <v>15</v>
      </c>
      <c r="C120" s="40" t="s">
        <v>18</v>
      </c>
      <c r="D120" s="49">
        <f>MIN(D119,35)</f>
        <v>0</v>
      </c>
      <c r="E120" s="49">
        <f t="shared" ref="E120:R120" si="101">MIN(E119,35)</f>
        <v>0</v>
      </c>
      <c r="F120" s="49">
        <f t="shared" si="101"/>
        <v>0</v>
      </c>
      <c r="G120" s="49">
        <f t="shared" si="101"/>
        <v>0</v>
      </c>
      <c r="H120" s="49">
        <f t="shared" si="101"/>
        <v>0</v>
      </c>
      <c r="I120" s="49">
        <f t="shared" si="101"/>
        <v>0</v>
      </c>
      <c r="J120" s="49">
        <f t="shared" si="101"/>
        <v>0</v>
      </c>
      <c r="K120" s="49">
        <f t="shared" si="101"/>
        <v>0</v>
      </c>
      <c r="L120" s="49">
        <f t="shared" si="101"/>
        <v>0</v>
      </c>
      <c r="M120" s="49">
        <f t="shared" si="101"/>
        <v>0</v>
      </c>
      <c r="N120" s="49">
        <f t="shared" si="101"/>
        <v>0</v>
      </c>
      <c r="O120" s="49">
        <f t="shared" si="101"/>
        <v>0</v>
      </c>
      <c r="P120" s="49">
        <f t="shared" si="101"/>
        <v>0</v>
      </c>
      <c r="Q120" s="49">
        <f t="shared" si="101"/>
        <v>0</v>
      </c>
      <c r="R120" s="49">
        <f t="shared" si="101"/>
        <v>0</v>
      </c>
      <c r="S120" s="49">
        <f t="shared" ref="S120:AD120" si="102">MIN(S119,35)</f>
        <v>0</v>
      </c>
      <c r="T120" s="49">
        <f t="shared" si="102"/>
        <v>0</v>
      </c>
      <c r="U120" s="49">
        <f t="shared" si="102"/>
        <v>0</v>
      </c>
      <c r="V120" s="49">
        <f t="shared" si="102"/>
        <v>0</v>
      </c>
      <c r="W120" s="49">
        <f t="shared" si="102"/>
        <v>0</v>
      </c>
      <c r="X120" s="49">
        <f t="shared" si="102"/>
        <v>0</v>
      </c>
      <c r="Y120" s="49">
        <f t="shared" si="102"/>
        <v>0</v>
      </c>
      <c r="Z120" s="49">
        <f t="shared" si="102"/>
        <v>0</v>
      </c>
      <c r="AA120" s="49">
        <f t="shared" si="102"/>
        <v>0</v>
      </c>
      <c r="AB120" s="49">
        <f t="shared" si="102"/>
        <v>0</v>
      </c>
      <c r="AC120" s="49">
        <f t="shared" si="102"/>
        <v>0</v>
      </c>
      <c r="AD120" s="49">
        <f t="shared" si="102"/>
        <v>0</v>
      </c>
      <c r="AE120" s="50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</row>
    <row r="121" spans="1:65" ht="13.5" thickBot="1" x14ac:dyDescent="0.25">
      <c r="A121" s="18">
        <f>IF(ISNUMBER(Tablo[[#This Row],[JOUR]]),DATE(YEAR(Tablo[[#This Row],[JOUR]]),MONTH(Tablo[[#This Row],[JOUR]])+1,0),A120)</f>
        <v>43220</v>
      </c>
      <c r="B121" s="19">
        <f>IF(ISNUMBER(Tablo[[#This Row],[JOUR]]),INT(MOD(INT((Tablo[[#This Row],[JOUR]]-2)/7)+3/5,52+5/28))+1,B120)</f>
        <v>15</v>
      </c>
      <c r="C121" s="41" t="s">
        <v>19</v>
      </c>
      <c r="D121" s="51">
        <f>D119-D120</f>
        <v>0</v>
      </c>
      <c r="E121" s="51">
        <f t="shared" ref="E121:R121" si="103">E119-E120</f>
        <v>0</v>
      </c>
      <c r="F121" s="51">
        <f t="shared" si="103"/>
        <v>0</v>
      </c>
      <c r="G121" s="51">
        <f t="shared" si="103"/>
        <v>0</v>
      </c>
      <c r="H121" s="51">
        <f t="shared" si="103"/>
        <v>0</v>
      </c>
      <c r="I121" s="51">
        <f t="shared" si="103"/>
        <v>0</v>
      </c>
      <c r="J121" s="51">
        <f t="shared" si="103"/>
        <v>0</v>
      </c>
      <c r="K121" s="51">
        <f t="shared" si="103"/>
        <v>0</v>
      </c>
      <c r="L121" s="51">
        <f t="shared" si="103"/>
        <v>0</v>
      </c>
      <c r="M121" s="51">
        <f t="shared" si="103"/>
        <v>0</v>
      </c>
      <c r="N121" s="51">
        <f t="shared" si="103"/>
        <v>0</v>
      </c>
      <c r="O121" s="51">
        <f t="shared" si="103"/>
        <v>0</v>
      </c>
      <c r="P121" s="51">
        <f t="shared" si="103"/>
        <v>0</v>
      </c>
      <c r="Q121" s="51">
        <f t="shared" si="103"/>
        <v>0</v>
      </c>
      <c r="R121" s="51">
        <f t="shared" si="103"/>
        <v>0</v>
      </c>
      <c r="S121" s="51">
        <f t="shared" ref="S121:AD121" si="104">S119-S120</f>
        <v>0</v>
      </c>
      <c r="T121" s="51">
        <f t="shared" si="104"/>
        <v>0</v>
      </c>
      <c r="U121" s="51">
        <f t="shared" si="104"/>
        <v>0</v>
      </c>
      <c r="V121" s="51">
        <f t="shared" si="104"/>
        <v>0</v>
      </c>
      <c r="W121" s="51">
        <f t="shared" si="104"/>
        <v>0</v>
      </c>
      <c r="X121" s="51">
        <f t="shared" si="104"/>
        <v>0</v>
      </c>
      <c r="Y121" s="51">
        <f t="shared" si="104"/>
        <v>0</v>
      </c>
      <c r="Z121" s="51">
        <f t="shared" si="104"/>
        <v>0</v>
      </c>
      <c r="AA121" s="51">
        <f t="shared" si="104"/>
        <v>0</v>
      </c>
      <c r="AB121" s="51">
        <f t="shared" si="104"/>
        <v>0</v>
      </c>
      <c r="AC121" s="51">
        <f t="shared" si="104"/>
        <v>0</v>
      </c>
      <c r="AD121" s="51">
        <f t="shared" si="104"/>
        <v>0</v>
      </c>
      <c r="AE121" s="52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</row>
    <row r="122" spans="1:65" x14ac:dyDescent="0.2">
      <c r="A122" s="14">
        <f>IF(ISNUMBER(Tablo[[#This Row],[JOUR]]),DATE(YEAR(Tablo[[#This Row],[JOUR]]),MONTH(Tablo[[#This Row],[JOUR]])+1,0),A121)</f>
        <v>43220</v>
      </c>
      <c r="B122" s="15">
        <f>IF(ISNUMBER(Tablo[[#This Row],[JOUR]]),INT(MOD(INT((Tablo[[#This Row],[JOUR]]-2)/7)+3/5,52+5/28))+1,B121)</f>
        <v>16</v>
      </c>
      <c r="C122" s="39">
        <f>C114+7</f>
        <v>43207</v>
      </c>
      <c r="D122" s="4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42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</row>
    <row r="123" spans="1:65" x14ac:dyDescent="0.2">
      <c r="A123" s="16">
        <f>IF(ISNUMBER(Tablo[[#This Row],[JOUR]]),DATE(YEAR(Tablo[[#This Row],[JOUR]]),MONTH(Tablo[[#This Row],[JOUR]])+1,0),A122)</f>
        <v>43220</v>
      </c>
      <c r="B123" s="17">
        <f>IF(ISNUMBER(Tablo[[#This Row],[JOUR]]),INT(MOD(INT((Tablo[[#This Row],[JOUR]]-2)/7)+3/5,52+5/28))+1,B122)</f>
        <v>16</v>
      </c>
      <c r="C123" s="40">
        <f>C122+1</f>
        <v>43208</v>
      </c>
      <c r="D123" s="4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43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</row>
    <row r="124" spans="1:65" x14ac:dyDescent="0.2">
      <c r="A124" s="16">
        <f>IF(ISNUMBER(Tablo[[#This Row],[JOUR]]),DATE(YEAR(Tablo[[#This Row],[JOUR]]),MONTH(Tablo[[#This Row],[JOUR]])+1,0),A123)</f>
        <v>43220</v>
      </c>
      <c r="B124" s="17">
        <f>IF(ISNUMBER(Tablo[[#This Row],[JOUR]]),INT(MOD(INT((Tablo[[#This Row],[JOUR]]-2)/7)+3/5,52+5/28))+1,B123)</f>
        <v>16</v>
      </c>
      <c r="C124" s="40">
        <f t="shared" ref="C124:C126" si="105">C123+1</f>
        <v>43209</v>
      </c>
      <c r="D124" s="4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43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</row>
    <row r="125" spans="1:65" x14ac:dyDescent="0.2">
      <c r="A125" s="16">
        <f>IF(ISNUMBER(Tablo[[#This Row],[JOUR]]),DATE(YEAR(Tablo[[#This Row],[JOUR]]),MONTH(Tablo[[#This Row],[JOUR]])+1,0),A124)</f>
        <v>43220</v>
      </c>
      <c r="B125" s="17">
        <f>IF(ISNUMBER(Tablo[[#This Row],[JOUR]]),INT(MOD(INT((Tablo[[#This Row],[JOUR]]-2)/7)+3/5,52+5/28))+1,B124)</f>
        <v>16</v>
      </c>
      <c r="C125" s="40">
        <f t="shared" si="105"/>
        <v>43210</v>
      </c>
      <c r="D125" s="4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43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</row>
    <row r="126" spans="1:65" x14ac:dyDescent="0.2">
      <c r="A126" s="16">
        <f>IF(ISNUMBER(Tablo[[#This Row],[JOUR]]),DATE(YEAR(Tablo[[#This Row],[JOUR]]),MONTH(Tablo[[#This Row],[JOUR]])+1,0),A125)</f>
        <v>43220</v>
      </c>
      <c r="B126" s="17">
        <f>IF(ISNUMBER(Tablo[[#This Row],[JOUR]]),INT(MOD(INT((Tablo[[#This Row],[JOUR]]-2)/7)+3/5,52+5/28))+1,B125)</f>
        <v>16</v>
      </c>
      <c r="C126" s="40">
        <f t="shared" si="105"/>
        <v>43211</v>
      </c>
      <c r="D126" s="4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43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</row>
    <row r="127" spans="1:65" x14ac:dyDescent="0.2">
      <c r="A127" s="16">
        <f>IF(ISNUMBER(Tablo[[#This Row],[JOUR]]),DATE(YEAR(Tablo[[#This Row],[JOUR]]),MONTH(Tablo[[#This Row],[JOUR]])+1,0),A126)</f>
        <v>43220</v>
      </c>
      <c r="B127" s="17">
        <f>IF(ISNUMBER(Tablo[[#This Row],[JOUR]]),INT(MOD(INT((Tablo[[#This Row],[JOUR]]-2)/7)+3/5,52+5/28))+1,B126)</f>
        <v>16</v>
      </c>
      <c r="C127" s="40" t="s">
        <v>17</v>
      </c>
      <c r="D127" s="49">
        <f>SUM(D122:D126)</f>
        <v>0</v>
      </c>
      <c r="E127" s="49">
        <f t="shared" ref="E127:R127" si="106">SUM(E122:E126)</f>
        <v>0</v>
      </c>
      <c r="F127" s="49">
        <f t="shared" si="106"/>
        <v>0</v>
      </c>
      <c r="G127" s="49">
        <f t="shared" si="106"/>
        <v>0</v>
      </c>
      <c r="H127" s="49">
        <f t="shared" si="106"/>
        <v>0</v>
      </c>
      <c r="I127" s="49">
        <f t="shared" si="106"/>
        <v>0</v>
      </c>
      <c r="J127" s="49">
        <f t="shared" si="106"/>
        <v>0</v>
      </c>
      <c r="K127" s="49">
        <f t="shared" si="106"/>
        <v>0</v>
      </c>
      <c r="L127" s="49">
        <f t="shared" si="106"/>
        <v>0</v>
      </c>
      <c r="M127" s="49">
        <f t="shared" si="106"/>
        <v>0</v>
      </c>
      <c r="N127" s="49">
        <f t="shared" si="106"/>
        <v>0</v>
      </c>
      <c r="O127" s="49">
        <f t="shared" si="106"/>
        <v>0</v>
      </c>
      <c r="P127" s="49">
        <f t="shared" si="106"/>
        <v>0</v>
      </c>
      <c r="Q127" s="49">
        <f t="shared" si="106"/>
        <v>0</v>
      </c>
      <c r="R127" s="49">
        <f t="shared" si="106"/>
        <v>0</v>
      </c>
      <c r="S127" s="49">
        <f t="shared" ref="S127:AD127" si="107">SUM(S122:S126)</f>
        <v>0</v>
      </c>
      <c r="T127" s="49">
        <f t="shared" si="107"/>
        <v>0</v>
      </c>
      <c r="U127" s="49">
        <f t="shared" si="107"/>
        <v>0</v>
      </c>
      <c r="V127" s="49">
        <f t="shared" si="107"/>
        <v>0</v>
      </c>
      <c r="W127" s="49">
        <f t="shared" si="107"/>
        <v>0</v>
      </c>
      <c r="X127" s="49">
        <f t="shared" si="107"/>
        <v>0</v>
      </c>
      <c r="Y127" s="49">
        <f t="shared" si="107"/>
        <v>0</v>
      </c>
      <c r="Z127" s="49">
        <f t="shared" si="107"/>
        <v>0</v>
      </c>
      <c r="AA127" s="49">
        <f t="shared" si="107"/>
        <v>0</v>
      </c>
      <c r="AB127" s="49">
        <f t="shared" si="107"/>
        <v>0</v>
      </c>
      <c r="AC127" s="49">
        <f t="shared" si="107"/>
        <v>0</v>
      </c>
      <c r="AD127" s="49">
        <f t="shared" si="107"/>
        <v>0</v>
      </c>
      <c r="AE127" s="50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</row>
    <row r="128" spans="1:65" x14ac:dyDescent="0.2">
      <c r="A128" s="16">
        <f>IF(ISNUMBER(Tablo[[#This Row],[JOUR]]),DATE(YEAR(Tablo[[#This Row],[JOUR]]),MONTH(Tablo[[#This Row],[JOUR]])+1,0),A127)</f>
        <v>43220</v>
      </c>
      <c r="B128" s="17">
        <f>IF(ISNUMBER(Tablo[[#This Row],[JOUR]]),INT(MOD(INT((Tablo[[#This Row],[JOUR]]-2)/7)+3/5,52+5/28))+1,B127)</f>
        <v>16</v>
      </c>
      <c r="C128" s="40" t="s">
        <v>18</v>
      </c>
      <c r="D128" s="49">
        <f>MIN(D127,35)</f>
        <v>0</v>
      </c>
      <c r="E128" s="49">
        <f t="shared" ref="E128:R128" si="108">MIN(E127,35)</f>
        <v>0</v>
      </c>
      <c r="F128" s="49">
        <f t="shared" si="108"/>
        <v>0</v>
      </c>
      <c r="G128" s="49">
        <f t="shared" si="108"/>
        <v>0</v>
      </c>
      <c r="H128" s="49">
        <f t="shared" si="108"/>
        <v>0</v>
      </c>
      <c r="I128" s="49">
        <f t="shared" si="108"/>
        <v>0</v>
      </c>
      <c r="J128" s="49">
        <f t="shared" si="108"/>
        <v>0</v>
      </c>
      <c r="K128" s="49">
        <f t="shared" si="108"/>
        <v>0</v>
      </c>
      <c r="L128" s="49">
        <f t="shared" si="108"/>
        <v>0</v>
      </c>
      <c r="M128" s="49">
        <f t="shared" si="108"/>
        <v>0</v>
      </c>
      <c r="N128" s="49">
        <f t="shared" si="108"/>
        <v>0</v>
      </c>
      <c r="O128" s="49">
        <f t="shared" si="108"/>
        <v>0</v>
      </c>
      <c r="P128" s="49">
        <f t="shared" si="108"/>
        <v>0</v>
      </c>
      <c r="Q128" s="49">
        <f t="shared" si="108"/>
        <v>0</v>
      </c>
      <c r="R128" s="49">
        <f t="shared" si="108"/>
        <v>0</v>
      </c>
      <c r="S128" s="49">
        <f t="shared" ref="S128:AD128" si="109">MIN(S127,35)</f>
        <v>0</v>
      </c>
      <c r="T128" s="49">
        <f t="shared" si="109"/>
        <v>0</v>
      </c>
      <c r="U128" s="49">
        <f t="shared" si="109"/>
        <v>0</v>
      </c>
      <c r="V128" s="49">
        <f t="shared" si="109"/>
        <v>0</v>
      </c>
      <c r="W128" s="49">
        <f t="shared" si="109"/>
        <v>0</v>
      </c>
      <c r="X128" s="49">
        <f t="shared" si="109"/>
        <v>0</v>
      </c>
      <c r="Y128" s="49">
        <f t="shared" si="109"/>
        <v>0</v>
      </c>
      <c r="Z128" s="49">
        <f t="shared" si="109"/>
        <v>0</v>
      </c>
      <c r="AA128" s="49">
        <f t="shared" si="109"/>
        <v>0</v>
      </c>
      <c r="AB128" s="49">
        <f t="shared" si="109"/>
        <v>0</v>
      </c>
      <c r="AC128" s="49">
        <f t="shared" si="109"/>
        <v>0</v>
      </c>
      <c r="AD128" s="49">
        <f t="shared" si="109"/>
        <v>0</v>
      </c>
      <c r="AE128" s="50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</row>
    <row r="129" spans="1:65" ht="13.5" thickBot="1" x14ac:dyDescent="0.25">
      <c r="A129" s="18">
        <f>IF(ISNUMBER(Tablo[[#This Row],[JOUR]]),DATE(YEAR(Tablo[[#This Row],[JOUR]]),MONTH(Tablo[[#This Row],[JOUR]])+1,0),A128)</f>
        <v>43220</v>
      </c>
      <c r="B129" s="19">
        <f>IF(ISNUMBER(Tablo[[#This Row],[JOUR]]),INT(MOD(INT((Tablo[[#This Row],[JOUR]]-2)/7)+3/5,52+5/28))+1,B128)</f>
        <v>16</v>
      </c>
      <c r="C129" s="41" t="s">
        <v>19</v>
      </c>
      <c r="D129" s="51">
        <f>D127-D128</f>
        <v>0</v>
      </c>
      <c r="E129" s="51">
        <f t="shared" ref="E129:R129" si="110">E127-E128</f>
        <v>0</v>
      </c>
      <c r="F129" s="51">
        <f t="shared" si="110"/>
        <v>0</v>
      </c>
      <c r="G129" s="51">
        <f t="shared" si="110"/>
        <v>0</v>
      </c>
      <c r="H129" s="51">
        <f t="shared" si="110"/>
        <v>0</v>
      </c>
      <c r="I129" s="51">
        <f t="shared" si="110"/>
        <v>0</v>
      </c>
      <c r="J129" s="51">
        <f t="shared" si="110"/>
        <v>0</v>
      </c>
      <c r="K129" s="51">
        <f t="shared" si="110"/>
        <v>0</v>
      </c>
      <c r="L129" s="51">
        <f t="shared" si="110"/>
        <v>0</v>
      </c>
      <c r="M129" s="51">
        <f t="shared" si="110"/>
        <v>0</v>
      </c>
      <c r="N129" s="51">
        <f t="shared" si="110"/>
        <v>0</v>
      </c>
      <c r="O129" s="51">
        <f t="shared" si="110"/>
        <v>0</v>
      </c>
      <c r="P129" s="51">
        <f t="shared" si="110"/>
        <v>0</v>
      </c>
      <c r="Q129" s="51">
        <f t="shared" si="110"/>
        <v>0</v>
      </c>
      <c r="R129" s="51">
        <f t="shared" si="110"/>
        <v>0</v>
      </c>
      <c r="S129" s="51">
        <f t="shared" ref="S129:AD129" si="111">S127-S128</f>
        <v>0</v>
      </c>
      <c r="T129" s="51">
        <f t="shared" si="111"/>
        <v>0</v>
      </c>
      <c r="U129" s="51">
        <f t="shared" si="111"/>
        <v>0</v>
      </c>
      <c r="V129" s="51">
        <f t="shared" si="111"/>
        <v>0</v>
      </c>
      <c r="W129" s="51">
        <f t="shared" si="111"/>
        <v>0</v>
      </c>
      <c r="X129" s="51">
        <f t="shared" si="111"/>
        <v>0</v>
      </c>
      <c r="Y129" s="51">
        <f t="shared" si="111"/>
        <v>0</v>
      </c>
      <c r="Z129" s="51">
        <f t="shared" si="111"/>
        <v>0</v>
      </c>
      <c r="AA129" s="51">
        <f t="shared" si="111"/>
        <v>0</v>
      </c>
      <c r="AB129" s="51">
        <f t="shared" si="111"/>
        <v>0</v>
      </c>
      <c r="AC129" s="51">
        <f t="shared" si="111"/>
        <v>0</v>
      </c>
      <c r="AD129" s="51">
        <f t="shared" si="111"/>
        <v>0</v>
      </c>
      <c r="AE129" s="52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</row>
    <row r="130" spans="1:65" x14ac:dyDescent="0.2">
      <c r="A130" s="14">
        <f>IF(ISNUMBER(Tablo[[#This Row],[JOUR]]),DATE(YEAR(Tablo[[#This Row],[JOUR]]),MONTH(Tablo[[#This Row],[JOUR]])+1,0),A129)</f>
        <v>43220</v>
      </c>
      <c r="B130" s="15">
        <f>IF(ISNUMBER(Tablo[[#This Row],[JOUR]]),INT(MOD(INT((Tablo[[#This Row],[JOUR]]-2)/7)+3/5,52+5/28))+1,B129)</f>
        <v>17</v>
      </c>
      <c r="C130" s="39">
        <f>C122+7</f>
        <v>43214</v>
      </c>
      <c r="D130" s="4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42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</row>
    <row r="131" spans="1:65" x14ac:dyDescent="0.2">
      <c r="A131" s="16">
        <f>IF(ISNUMBER(Tablo[[#This Row],[JOUR]]),DATE(YEAR(Tablo[[#This Row],[JOUR]]),MONTH(Tablo[[#This Row],[JOUR]])+1,0),A130)</f>
        <v>43220</v>
      </c>
      <c r="B131" s="17">
        <f>IF(ISNUMBER(Tablo[[#This Row],[JOUR]]),INT(MOD(INT((Tablo[[#This Row],[JOUR]]-2)/7)+3/5,52+5/28))+1,B130)</f>
        <v>17</v>
      </c>
      <c r="C131" s="40">
        <f>C130+1</f>
        <v>43215</v>
      </c>
      <c r="D131" s="4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43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</row>
    <row r="132" spans="1:65" x14ac:dyDescent="0.2">
      <c r="A132" s="16">
        <f>IF(ISNUMBER(Tablo[[#This Row],[JOUR]]),DATE(YEAR(Tablo[[#This Row],[JOUR]]),MONTH(Tablo[[#This Row],[JOUR]])+1,0),A131)</f>
        <v>43220</v>
      </c>
      <c r="B132" s="17">
        <f>IF(ISNUMBER(Tablo[[#This Row],[JOUR]]),INT(MOD(INT((Tablo[[#This Row],[JOUR]]-2)/7)+3/5,52+5/28))+1,B131)</f>
        <v>17</v>
      </c>
      <c r="C132" s="40">
        <f t="shared" ref="C132:C134" si="112">C131+1</f>
        <v>43216</v>
      </c>
      <c r="D132" s="4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43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</row>
    <row r="133" spans="1:65" x14ac:dyDescent="0.2">
      <c r="A133" s="16">
        <f>IF(ISNUMBER(Tablo[[#This Row],[JOUR]]),DATE(YEAR(Tablo[[#This Row],[JOUR]]),MONTH(Tablo[[#This Row],[JOUR]])+1,0),A132)</f>
        <v>43220</v>
      </c>
      <c r="B133" s="17">
        <f>IF(ISNUMBER(Tablo[[#This Row],[JOUR]]),INT(MOD(INT((Tablo[[#This Row],[JOUR]]-2)/7)+3/5,52+5/28))+1,B132)</f>
        <v>17</v>
      </c>
      <c r="C133" s="40">
        <f t="shared" si="112"/>
        <v>43217</v>
      </c>
      <c r="D133" s="4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43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</row>
    <row r="134" spans="1:65" x14ac:dyDescent="0.2">
      <c r="A134" s="16">
        <f>IF(ISNUMBER(Tablo[[#This Row],[JOUR]]),DATE(YEAR(Tablo[[#This Row],[JOUR]]),MONTH(Tablo[[#This Row],[JOUR]])+1,0),A133)</f>
        <v>43220</v>
      </c>
      <c r="B134" s="17">
        <f>IF(ISNUMBER(Tablo[[#This Row],[JOUR]]),INT(MOD(INT((Tablo[[#This Row],[JOUR]]-2)/7)+3/5,52+5/28))+1,B133)</f>
        <v>17</v>
      </c>
      <c r="C134" s="40">
        <f t="shared" si="112"/>
        <v>43218</v>
      </c>
      <c r="D134" s="4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43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</row>
    <row r="135" spans="1:65" x14ac:dyDescent="0.2">
      <c r="A135" s="16">
        <f>IF(ISNUMBER(Tablo[[#This Row],[JOUR]]),DATE(YEAR(Tablo[[#This Row],[JOUR]]),MONTH(Tablo[[#This Row],[JOUR]])+1,0),A134)</f>
        <v>43220</v>
      </c>
      <c r="B135" s="17">
        <f>IF(ISNUMBER(Tablo[[#This Row],[JOUR]]),INT(MOD(INT((Tablo[[#This Row],[JOUR]]-2)/7)+3/5,52+5/28))+1,B134)</f>
        <v>17</v>
      </c>
      <c r="C135" s="40" t="s">
        <v>17</v>
      </c>
      <c r="D135" s="49">
        <f>SUM(D130:D134)</f>
        <v>0</v>
      </c>
      <c r="E135" s="49">
        <f t="shared" ref="E135:R135" si="113">SUM(E130:E134)</f>
        <v>0</v>
      </c>
      <c r="F135" s="49">
        <f t="shared" si="113"/>
        <v>0</v>
      </c>
      <c r="G135" s="49">
        <f t="shared" si="113"/>
        <v>0</v>
      </c>
      <c r="H135" s="49">
        <f t="shared" si="113"/>
        <v>0</v>
      </c>
      <c r="I135" s="49">
        <f t="shared" si="113"/>
        <v>0</v>
      </c>
      <c r="J135" s="49">
        <f t="shared" si="113"/>
        <v>0</v>
      </c>
      <c r="K135" s="49">
        <f t="shared" si="113"/>
        <v>0</v>
      </c>
      <c r="L135" s="49">
        <f t="shared" si="113"/>
        <v>0</v>
      </c>
      <c r="M135" s="49">
        <f t="shared" si="113"/>
        <v>0</v>
      </c>
      <c r="N135" s="49">
        <f t="shared" si="113"/>
        <v>0</v>
      </c>
      <c r="O135" s="49">
        <f t="shared" si="113"/>
        <v>0</v>
      </c>
      <c r="P135" s="49">
        <f t="shared" si="113"/>
        <v>0</v>
      </c>
      <c r="Q135" s="49">
        <f t="shared" si="113"/>
        <v>0</v>
      </c>
      <c r="R135" s="49">
        <f t="shared" si="113"/>
        <v>0</v>
      </c>
      <c r="S135" s="49">
        <f t="shared" ref="S135:AD135" si="114">SUM(S130:S134)</f>
        <v>0</v>
      </c>
      <c r="T135" s="49">
        <f t="shared" si="114"/>
        <v>0</v>
      </c>
      <c r="U135" s="49">
        <f t="shared" si="114"/>
        <v>0</v>
      </c>
      <c r="V135" s="49">
        <f t="shared" si="114"/>
        <v>0</v>
      </c>
      <c r="W135" s="49">
        <f t="shared" si="114"/>
        <v>0</v>
      </c>
      <c r="X135" s="49">
        <f t="shared" si="114"/>
        <v>0</v>
      </c>
      <c r="Y135" s="49">
        <f t="shared" si="114"/>
        <v>0</v>
      </c>
      <c r="Z135" s="49">
        <f t="shared" si="114"/>
        <v>0</v>
      </c>
      <c r="AA135" s="49">
        <f t="shared" si="114"/>
        <v>0</v>
      </c>
      <c r="AB135" s="49">
        <f t="shared" si="114"/>
        <v>0</v>
      </c>
      <c r="AC135" s="49">
        <f t="shared" si="114"/>
        <v>0</v>
      </c>
      <c r="AD135" s="49">
        <f t="shared" si="114"/>
        <v>0</v>
      </c>
      <c r="AE135" s="50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</row>
    <row r="136" spans="1:65" x14ac:dyDescent="0.2">
      <c r="A136" s="16">
        <f>IF(ISNUMBER(Tablo[[#This Row],[JOUR]]),DATE(YEAR(Tablo[[#This Row],[JOUR]]),MONTH(Tablo[[#This Row],[JOUR]])+1,0),A135)</f>
        <v>43220</v>
      </c>
      <c r="B136" s="17">
        <f>IF(ISNUMBER(Tablo[[#This Row],[JOUR]]),INT(MOD(INT((Tablo[[#This Row],[JOUR]]-2)/7)+3/5,52+5/28))+1,B135)</f>
        <v>17</v>
      </c>
      <c r="C136" s="40" t="s">
        <v>18</v>
      </c>
      <c r="D136" s="49">
        <f>MIN(D135,35)</f>
        <v>0</v>
      </c>
      <c r="E136" s="49">
        <f t="shared" ref="E136:R136" si="115">MIN(E135,35)</f>
        <v>0</v>
      </c>
      <c r="F136" s="49">
        <f t="shared" si="115"/>
        <v>0</v>
      </c>
      <c r="G136" s="49">
        <f t="shared" si="115"/>
        <v>0</v>
      </c>
      <c r="H136" s="49">
        <f t="shared" si="115"/>
        <v>0</v>
      </c>
      <c r="I136" s="49">
        <f t="shared" si="115"/>
        <v>0</v>
      </c>
      <c r="J136" s="49">
        <f t="shared" si="115"/>
        <v>0</v>
      </c>
      <c r="K136" s="49">
        <f t="shared" si="115"/>
        <v>0</v>
      </c>
      <c r="L136" s="49">
        <f t="shared" si="115"/>
        <v>0</v>
      </c>
      <c r="M136" s="49">
        <f t="shared" si="115"/>
        <v>0</v>
      </c>
      <c r="N136" s="49">
        <f t="shared" si="115"/>
        <v>0</v>
      </c>
      <c r="O136" s="49">
        <f t="shared" si="115"/>
        <v>0</v>
      </c>
      <c r="P136" s="49">
        <f t="shared" si="115"/>
        <v>0</v>
      </c>
      <c r="Q136" s="49">
        <f t="shared" si="115"/>
        <v>0</v>
      </c>
      <c r="R136" s="49">
        <f t="shared" si="115"/>
        <v>0</v>
      </c>
      <c r="S136" s="49">
        <f t="shared" ref="S136:AD136" si="116">MIN(S135,35)</f>
        <v>0</v>
      </c>
      <c r="T136" s="49">
        <f t="shared" si="116"/>
        <v>0</v>
      </c>
      <c r="U136" s="49">
        <f t="shared" si="116"/>
        <v>0</v>
      </c>
      <c r="V136" s="49">
        <f t="shared" si="116"/>
        <v>0</v>
      </c>
      <c r="W136" s="49">
        <f t="shared" si="116"/>
        <v>0</v>
      </c>
      <c r="X136" s="49">
        <f t="shared" si="116"/>
        <v>0</v>
      </c>
      <c r="Y136" s="49">
        <f t="shared" si="116"/>
        <v>0</v>
      </c>
      <c r="Z136" s="49">
        <f t="shared" si="116"/>
        <v>0</v>
      </c>
      <c r="AA136" s="49">
        <f t="shared" si="116"/>
        <v>0</v>
      </c>
      <c r="AB136" s="49">
        <f t="shared" si="116"/>
        <v>0</v>
      </c>
      <c r="AC136" s="49">
        <f t="shared" si="116"/>
        <v>0</v>
      </c>
      <c r="AD136" s="49">
        <f t="shared" si="116"/>
        <v>0</v>
      </c>
      <c r="AE136" s="50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</row>
    <row r="137" spans="1:65" ht="13.5" thickBot="1" x14ac:dyDescent="0.25">
      <c r="A137" s="18">
        <f>IF(ISNUMBER(Tablo[[#This Row],[JOUR]]),DATE(YEAR(Tablo[[#This Row],[JOUR]]),MONTH(Tablo[[#This Row],[JOUR]])+1,0),A136)</f>
        <v>43220</v>
      </c>
      <c r="B137" s="19">
        <f>IF(ISNUMBER(Tablo[[#This Row],[JOUR]]),INT(MOD(INT((Tablo[[#This Row],[JOUR]]-2)/7)+3/5,52+5/28))+1,B136)</f>
        <v>17</v>
      </c>
      <c r="C137" s="41" t="s">
        <v>19</v>
      </c>
      <c r="D137" s="51">
        <f>D135-D136</f>
        <v>0</v>
      </c>
      <c r="E137" s="51">
        <f t="shared" ref="E137:R137" si="117">E135-E136</f>
        <v>0</v>
      </c>
      <c r="F137" s="51">
        <f t="shared" si="117"/>
        <v>0</v>
      </c>
      <c r="G137" s="51">
        <f t="shared" si="117"/>
        <v>0</v>
      </c>
      <c r="H137" s="51">
        <f t="shared" si="117"/>
        <v>0</v>
      </c>
      <c r="I137" s="51">
        <f t="shared" si="117"/>
        <v>0</v>
      </c>
      <c r="J137" s="51">
        <f t="shared" si="117"/>
        <v>0</v>
      </c>
      <c r="K137" s="51">
        <f t="shared" si="117"/>
        <v>0</v>
      </c>
      <c r="L137" s="51">
        <f t="shared" si="117"/>
        <v>0</v>
      </c>
      <c r="M137" s="51">
        <f t="shared" si="117"/>
        <v>0</v>
      </c>
      <c r="N137" s="51">
        <f t="shared" si="117"/>
        <v>0</v>
      </c>
      <c r="O137" s="51">
        <f t="shared" si="117"/>
        <v>0</v>
      </c>
      <c r="P137" s="51">
        <f t="shared" si="117"/>
        <v>0</v>
      </c>
      <c r="Q137" s="51">
        <f t="shared" si="117"/>
        <v>0</v>
      </c>
      <c r="R137" s="51">
        <f t="shared" si="117"/>
        <v>0</v>
      </c>
      <c r="S137" s="51">
        <f t="shared" ref="S137:AD137" si="118">S135-S136</f>
        <v>0</v>
      </c>
      <c r="T137" s="51">
        <f t="shared" si="118"/>
        <v>0</v>
      </c>
      <c r="U137" s="51">
        <f t="shared" si="118"/>
        <v>0</v>
      </c>
      <c r="V137" s="51">
        <f t="shared" si="118"/>
        <v>0</v>
      </c>
      <c r="W137" s="51">
        <f t="shared" si="118"/>
        <v>0</v>
      </c>
      <c r="X137" s="51">
        <f t="shared" si="118"/>
        <v>0</v>
      </c>
      <c r="Y137" s="51">
        <f t="shared" si="118"/>
        <v>0</v>
      </c>
      <c r="Z137" s="51">
        <f t="shared" si="118"/>
        <v>0</v>
      </c>
      <c r="AA137" s="51">
        <f t="shared" si="118"/>
        <v>0</v>
      </c>
      <c r="AB137" s="51">
        <f t="shared" si="118"/>
        <v>0</v>
      </c>
      <c r="AC137" s="51">
        <f t="shared" si="118"/>
        <v>0</v>
      </c>
      <c r="AD137" s="51">
        <f t="shared" si="118"/>
        <v>0</v>
      </c>
      <c r="AE137" s="52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</row>
    <row r="138" spans="1:65" x14ac:dyDescent="0.2">
      <c r="A138" s="14">
        <f>IF(ISNUMBER(Tablo[[#This Row],[JOUR]]),DATE(YEAR(Tablo[[#This Row],[JOUR]]),MONTH(Tablo[[#This Row],[JOUR]])+1,0),A137)</f>
        <v>43251</v>
      </c>
      <c r="B138" s="15">
        <f>IF(ISNUMBER(Tablo[[#This Row],[JOUR]]),INT(MOD(INT((Tablo[[#This Row],[JOUR]]-2)/7)+3/5,52+5/28))+1,B137)</f>
        <v>18</v>
      </c>
      <c r="C138" s="39">
        <f>C130+7</f>
        <v>43221</v>
      </c>
      <c r="D138" s="4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42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</row>
    <row r="139" spans="1:65" x14ac:dyDescent="0.2">
      <c r="A139" s="16">
        <f>IF(ISNUMBER(Tablo[[#This Row],[JOUR]]),DATE(YEAR(Tablo[[#This Row],[JOUR]]),MONTH(Tablo[[#This Row],[JOUR]])+1,0),A138)</f>
        <v>43251</v>
      </c>
      <c r="B139" s="17">
        <f>IF(ISNUMBER(Tablo[[#This Row],[JOUR]]),INT(MOD(INT((Tablo[[#This Row],[JOUR]]-2)/7)+3/5,52+5/28))+1,B138)</f>
        <v>18</v>
      </c>
      <c r="C139" s="40">
        <f>C138+1</f>
        <v>43222</v>
      </c>
      <c r="D139" s="4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43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</row>
    <row r="140" spans="1:65" x14ac:dyDescent="0.2">
      <c r="A140" s="16">
        <f>IF(ISNUMBER(Tablo[[#This Row],[JOUR]]),DATE(YEAR(Tablo[[#This Row],[JOUR]]),MONTH(Tablo[[#This Row],[JOUR]])+1,0),A139)</f>
        <v>43251</v>
      </c>
      <c r="B140" s="17">
        <f>IF(ISNUMBER(Tablo[[#This Row],[JOUR]]),INT(MOD(INT((Tablo[[#This Row],[JOUR]]-2)/7)+3/5,52+5/28))+1,B139)</f>
        <v>18</v>
      </c>
      <c r="C140" s="40">
        <f t="shared" ref="C140:C142" si="119">C139+1</f>
        <v>43223</v>
      </c>
      <c r="D140" s="4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43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</row>
    <row r="141" spans="1:65" x14ac:dyDescent="0.2">
      <c r="A141" s="16">
        <f>IF(ISNUMBER(Tablo[[#This Row],[JOUR]]),DATE(YEAR(Tablo[[#This Row],[JOUR]]),MONTH(Tablo[[#This Row],[JOUR]])+1,0),A140)</f>
        <v>43251</v>
      </c>
      <c r="B141" s="17">
        <f>IF(ISNUMBER(Tablo[[#This Row],[JOUR]]),INT(MOD(INT((Tablo[[#This Row],[JOUR]]-2)/7)+3/5,52+5/28))+1,B140)</f>
        <v>18</v>
      </c>
      <c r="C141" s="40">
        <f t="shared" si="119"/>
        <v>43224</v>
      </c>
      <c r="D141" s="4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43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</row>
    <row r="142" spans="1:65" x14ac:dyDescent="0.2">
      <c r="A142" s="16">
        <f>IF(ISNUMBER(Tablo[[#This Row],[JOUR]]),DATE(YEAR(Tablo[[#This Row],[JOUR]]),MONTH(Tablo[[#This Row],[JOUR]])+1,0),A141)</f>
        <v>43251</v>
      </c>
      <c r="B142" s="17">
        <f>IF(ISNUMBER(Tablo[[#This Row],[JOUR]]),INT(MOD(INT((Tablo[[#This Row],[JOUR]]-2)/7)+3/5,52+5/28))+1,B141)</f>
        <v>18</v>
      </c>
      <c r="C142" s="40">
        <f t="shared" si="119"/>
        <v>43225</v>
      </c>
      <c r="D142" s="4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43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</row>
    <row r="143" spans="1:65" x14ac:dyDescent="0.2">
      <c r="A143" s="16">
        <f>IF(ISNUMBER(Tablo[[#This Row],[JOUR]]),DATE(YEAR(Tablo[[#This Row],[JOUR]]),MONTH(Tablo[[#This Row],[JOUR]])+1,0),A142)</f>
        <v>43251</v>
      </c>
      <c r="B143" s="17">
        <f>IF(ISNUMBER(Tablo[[#This Row],[JOUR]]),INT(MOD(INT((Tablo[[#This Row],[JOUR]]-2)/7)+3/5,52+5/28))+1,B142)</f>
        <v>18</v>
      </c>
      <c r="C143" s="40" t="s">
        <v>17</v>
      </c>
      <c r="D143" s="49">
        <f>SUM(D138:D142)</f>
        <v>0</v>
      </c>
      <c r="E143" s="49">
        <f t="shared" ref="E143:R143" si="120">SUM(E138:E142)</f>
        <v>0</v>
      </c>
      <c r="F143" s="49">
        <f t="shared" si="120"/>
        <v>0</v>
      </c>
      <c r="G143" s="49">
        <f t="shared" si="120"/>
        <v>0</v>
      </c>
      <c r="H143" s="49">
        <f t="shared" si="120"/>
        <v>0</v>
      </c>
      <c r="I143" s="49">
        <f t="shared" si="120"/>
        <v>0</v>
      </c>
      <c r="J143" s="49">
        <f t="shared" si="120"/>
        <v>0</v>
      </c>
      <c r="K143" s="49">
        <f t="shared" si="120"/>
        <v>0</v>
      </c>
      <c r="L143" s="49">
        <f t="shared" si="120"/>
        <v>0</v>
      </c>
      <c r="M143" s="49">
        <f t="shared" si="120"/>
        <v>0</v>
      </c>
      <c r="N143" s="49">
        <f t="shared" si="120"/>
        <v>0</v>
      </c>
      <c r="O143" s="49">
        <f t="shared" si="120"/>
        <v>0</v>
      </c>
      <c r="P143" s="49">
        <f t="shared" si="120"/>
        <v>0</v>
      </c>
      <c r="Q143" s="49">
        <f t="shared" si="120"/>
        <v>0</v>
      </c>
      <c r="R143" s="49">
        <f t="shared" si="120"/>
        <v>0</v>
      </c>
      <c r="S143" s="49">
        <f t="shared" ref="S143:AD143" si="121">SUM(S138:S142)</f>
        <v>0</v>
      </c>
      <c r="T143" s="49">
        <f t="shared" si="121"/>
        <v>0</v>
      </c>
      <c r="U143" s="49">
        <f t="shared" si="121"/>
        <v>0</v>
      </c>
      <c r="V143" s="49">
        <f t="shared" si="121"/>
        <v>0</v>
      </c>
      <c r="W143" s="49">
        <f t="shared" si="121"/>
        <v>0</v>
      </c>
      <c r="X143" s="49">
        <f t="shared" si="121"/>
        <v>0</v>
      </c>
      <c r="Y143" s="49">
        <f t="shared" si="121"/>
        <v>0</v>
      </c>
      <c r="Z143" s="49">
        <f t="shared" si="121"/>
        <v>0</v>
      </c>
      <c r="AA143" s="49">
        <f t="shared" si="121"/>
        <v>0</v>
      </c>
      <c r="AB143" s="49">
        <f t="shared" si="121"/>
        <v>0</v>
      </c>
      <c r="AC143" s="49">
        <f t="shared" si="121"/>
        <v>0</v>
      </c>
      <c r="AD143" s="49">
        <f t="shared" si="121"/>
        <v>0</v>
      </c>
      <c r="AE143" s="50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</row>
    <row r="144" spans="1:65" x14ac:dyDescent="0.2">
      <c r="A144" s="16">
        <f>IF(ISNUMBER(Tablo[[#This Row],[JOUR]]),DATE(YEAR(Tablo[[#This Row],[JOUR]]),MONTH(Tablo[[#This Row],[JOUR]])+1,0),A143)</f>
        <v>43251</v>
      </c>
      <c r="B144" s="17">
        <f>IF(ISNUMBER(Tablo[[#This Row],[JOUR]]),INT(MOD(INT((Tablo[[#This Row],[JOUR]]-2)/7)+3/5,52+5/28))+1,B143)</f>
        <v>18</v>
      </c>
      <c r="C144" s="40" t="s">
        <v>18</v>
      </c>
      <c r="D144" s="49">
        <f>MIN(D143,35)</f>
        <v>0</v>
      </c>
      <c r="E144" s="49">
        <f t="shared" ref="E144:R144" si="122">MIN(E143,35)</f>
        <v>0</v>
      </c>
      <c r="F144" s="49">
        <f t="shared" si="122"/>
        <v>0</v>
      </c>
      <c r="G144" s="49">
        <f t="shared" si="122"/>
        <v>0</v>
      </c>
      <c r="H144" s="49">
        <f t="shared" si="122"/>
        <v>0</v>
      </c>
      <c r="I144" s="49">
        <f t="shared" si="122"/>
        <v>0</v>
      </c>
      <c r="J144" s="49">
        <f t="shared" si="122"/>
        <v>0</v>
      </c>
      <c r="K144" s="49">
        <f t="shared" si="122"/>
        <v>0</v>
      </c>
      <c r="L144" s="49">
        <f t="shared" si="122"/>
        <v>0</v>
      </c>
      <c r="M144" s="49">
        <f t="shared" si="122"/>
        <v>0</v>
      </c>
      <c r="N144" s="49">
        <f t="shared" si="122"/>
        <v>0</v>
      </c>
      <c r="O144" s="49">
        <f t="shared" si="122"/>
        <v>0</v>
      </c>
      <c r="P144" s="49">
        <f t="shared" si="122"/>
        <v>0</v>
      </c>
      <c r="Q144" s="49">
        <f t="shared" si="122"/>
        <v>0</v>
      </c>
      <c r="R144" s="49">
        <f t="shared" si="122"/>
        <v>0</v>
      </c>
      <c r="S144" s="49">
        <f t="shared" ref="S144:AD144" si="123">MIN(S143,35)</f>
        <v>0</v>
      </c>
      <c r="T144" s="49">
        <f t="shared" si="123"/>
        <v>0</v>
      </c>
      <c r="U144" s="49">
        <f t="shared" si="123"/>
        <v>0</v>
      </c>
      <c r="V144" s="49">
        <f t="shared" si="123"/>
        <v>0</v>
      </c>
      <c r="W144" s="49">
        <f t="shared" si="123"/>
        <v>0</v>
      </c>
      <c r="X144" s="49">
        <f t="shared" si="123"/>
        <v>0</v>
      </c>
      <c r="Y144" s="49">
        <f t="shared" si="123"/>
        <v>0</v>
      </c>
      <c r="Z144" s="49">
        <f t="shared" si="123"/>
        <v>0</v>
      </c>
      <c r="AA144" s="49">
        <f t="shared" si="123"/>
        <v>0</v>
      </c>
      <c r="AB144" s="49">
        <f t="shared" si="123"/>
        <v>0</v>
      </c>
      <c r="AC144" s="49">
        <f t="shared" si="123"/>
        <v>0</v>
      </c>
      <c r="AD144" s="49">
        <f t="shared" si="123"/>
        <v>0</v>
      </c>
      <c r="AE144" s="50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</row>
    <row r="145" spans="1:65" ht="13.5" thickBot="1" x14ac:dyDescent="0.25">
      <c r="A145" s="18">
        <f>IF(ISNUMBER(Tablo[[#This Row],[JOUR]]),DATE(YEAR(Tablo[[#This Row],[JOUR]]),MONTH(Tablo[[#This Row],[JOUR]])+1,0),A144)</f>
        <v>43251</v>
      </c>
      <c r="B145" s="19">
        <f>IF(ISNUMBER(Tablo[[#This Row],[JOUR]]),INT(MOD(INT((Tablo[[#This Row],[JOUR]]-2)/7)+3/5,52+5/28))+1,B144)</f>
        <v>18</v>
      </c>
      <c r="C145" s="41" t="s">
        <v>19</v>
      </c>
      <c r="D145" s="51">
        <f>D143-D144</f>
        <v>0</v>
      </c>
      <c r="E145" s="51">
        <f t="shared" ref="E145:R145" si="124">E143-E144</f>
        <v>0</v>
      </c>
      <c r="F145" s="51">
        <f t="shared" si="124"/>
        <v>0</v>
      </c>
      <c r="G145" s="51">
        <f t="shared" si="124"/>
        <v>0</v>
      </c>
      <c r="H145" s="51">
        <f t="shared" si="124"/>
        <v>0</v>
      </c>
      <c r="I145" s="51">
        <f t="shared" si="124"/>
        <v>0</v>
      </c>
      <c r="J145" s="51">
        <f t="shared" si="124"/>
        <v>0</v>
      </c>
      <c r="K145" s="51">
        <f t="shared" si="124"/>
        <v>0</v>
      </c>
      <c r="L145" s="51">
        <f t="shared" si="124"/>
        <v>0</v>
      </c>
      <c r="M145" s="51">
        <f t="shared" si="124"/>
        <v>0</v>
      </c>
      <c r="N145" s="51">
        <f t="shared" si="124"/>
        <v>0</v>
      </c>
      <c r="O145" s="51">
        <f t="shared" si="124"/>
        <v>0</v>
      </c>
      <c r="P145" s="51">
        <f t="shared" si="124"/>
        <v>0</v>
      </c>
      <c r="Q145" s="51">
        <f t="shared" si="124"/>
        <v>0</v>
      </c>
      <c r="R145" s="51">
        <f t="shared" si="124"/>
        <v>0</v>
      </c>
      <c r="S145" s="51">
        <f t="shared" ref="S145:AD145" si="125">S143-S144</f>
        <v>0</v>
      </c>
      <c r="T145" s="51">
        <f t="shared" si="125"/>
        <v>0</v>
      </c>
      <c r="U145" s="51">
        <f t="shared" si="125"/>
        <v>0</v>
      </c>
      <c r="V145" s="51">
        <f t="shared" si="125"/>
        <v>0</v>
      </c>
      <c r="W145" s="51">
        <f t="shared" si="125"/>
        <v>0</v>
      </c>
      <c r="X145" s="51">
        <f t="shared" si="125"/>
        <v>0</v>
      </c>
      <c r="Y145" s="51">
        <f t="shared" si="125"/>
        <v>0</v>
      </c>
      <c r="Z145" s="51">
        <f t="shared" si="125"/>
        <v>0</v>
      </c>
      <c r="AA145" s="51">
        <f t="shared" si="125"/>
        <v>0</v>
      </c>
      <c r="AB145" s="51">
        <f t="shared" si="125"/>
        <v>0</v>
      </c>
      <c r="AC145" s="51">
        <f t="shared" si="125"/>
        <v>0</v>
      </c>
      <c r="AD145" s="51">
        <f t="shared" si="125"/>
        <v>0</v>
      </c>
      <c r="AE145" s="52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</row>
    <row r="146" spans="1:65" x14ac:dyDescent="0.2">
      <c r="A146" s="14">
        <f>IF(ISNUMBER(Tablo[[#This Row],[JOUR]]),DATE(YEAR(Tablo[[#This Row],[JOUR]]),MONTH(Tablo[[#This Row],[JOUR]])+1,0),A145)</f>
        <v>43251</v>
      </c>
      <c r="B146" s="15">
        <f>IF(ISNUMBER(Tablo[[#This Row],[JOUR]]),INT(MOD(INT((Tablo[[#This Row],[JOUR]]-2)/7)+3/5,52+5/28))+1,B145)</f>
        <v>19</v>
      </c>
      <c r="C146" s="39">
        <f>C138+7</f>
        <v>43228</v>
      </c>
      <c r="D146" s="4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42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</row>
    <row r="147" spans="1:65" x14ac:dyDescent="0.2">
      <c r="A147" s="16">
        <f>IF(ISNUMBER(Tablo[[#This Row],[JOUR]]),DATE(YEAR(Tablo[[#This Row],[JOUR]]),MONTH(Tablo[[#This Row],[JOUR]])+1,0),A146)</f>
        <v>43251</v>
      </c>
      <c r="B147" s="17">
        <f>IF(ISNUMBER(Tablo[[#This Row],[JOUR]]),INT(MOD(INT((Tablo[[#This Row],[JOUR]]-2)/7)+3/5,52+5/28))+1,B146)</f>
        <v>19</v>
      </c>
      <c r="C147" s="40">
        <f>C146+1</f>
        <v>43229</v>
      </c>
      <c r="D147" s="4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43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</row>
    <row r="148" spans="1:65" x14ac:dyDescent="0.2">
      <c r="A148" s="16">
        <f>IF(ISNUMBER(Tablo[[#This Row],[JOUR]]),DATE(YEAR(Tablo[[#This Row],[JOUR]]),MONTH(Tablo[[#This Row],[JOUR]])+1,0),A147)</f>
        <v>43251</v>
      </c>
      <c r="B148" s="17">
        <f>IF(ISNUMBER(Tablo[[#This Row],[JOUR]]),INT(MOD(INT((Tablo[[#This Row],[JOUR]]-2)/7)+3/5,52+5/28))+1,B147)</f>
        <v>19</v>
      </c>
      <c r="C148" s="40">
        <f t="shared" ref="C148:C150" si="126">C147+1</f>
        <v>43230</v>
      </c>
      <c r="D148" s="4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43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</row>
    <row r="149" spans="1:65" x14ac:dyDescent="0.2">
      <c r="A149" s="16">
        <f>IF(ISNUMBER(Tablo[[#This Row],[JOUR]]),DATE(YEAR(Tablo[[#This Row],[JOUR]]),MONTH(Tablo[[#This Row],[JOUR]])+1,0),A148)</f>
        <v>43251</v>
      </c>
      <c r="B149" s="17">
        <f>IF(ISNUMBER(Tablo[[#This Row],[JOUR]]),INT(MOD(INT((Tablo[[#This Row],[JOUR]]-2)/7)+3/5,52+5/28))+1,B148)</f>
        <v>19</v>
      </c>
      <c r="C149" s="40">
        <f t="shared" si="126"/>
        <v>43231</v>
      </c>
      <c r="D149" s="4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43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</row>
    <row r="150" spans="1:65" x14ac:dyDescent="0.2">
      <c r="A150" s="16">
        <f>IF(ISNUMBER(Tablo[[#This Row],[JOUR]]),DATE(YEAR(Tablo[[#This Row],[JOUR]]),MONTH(Tablo[[#This Row],[JOUR]])+1,0),A149)</f>
        <v>43251</v>
      </c>
      <c r="B150" s="17">
        <f>IF(ISNUMBER(Tablo[[#This Row],[JOUR]]),INT(MOD(INT((Tablo[[#This Row],[JOUR]]-2)/7)+3/5,52+5/28))+1,B149)</f>
        <v>19</v>
      </c>
      <c r="C150" s="40">
        <f t="shared" si="126"/>
        <v>43232</v>
      </c>
      <c r="D150" s="4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43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</row>
    <row r="151" spans="1:65" x14ac:dyDescent="0.2">
      <c r="A151" s="16">
        <f>IF(ISNUMBER(Tablo[[#This Row],[JOUR]]),DATE(YEAR(Tablo[[#This Row],[JOUR]]),MONTH(Tablo[[#This Row],[JOUR]])+1,0),A150)</f>
        <v>43251</v>
      </c>
      <c r="B151" s="17">
        <f>IF(ISNUMBER(Tablo[[#This Row],[JOUR]]),INT(MOD(INT((Tablo[[#This Row],[JOUR]]-2)/7)+3/5,52+5/28))+1,B150)</f>
        <v>19</v>
      </c>
      <c r="C151" s="40" t="s">
        <v>17</v>
      </c>
      <c r="D151" s="49">
        <f>SUM(D146:D150)</f>
        <v>0</v>
      </c>
      <c r="E151" s="49">
        <f t="shared" ref="E151:R151" si="127">SUM(E146:E150)</f>
        <v>0</v>
      </c>
      <c r="F151" s="49">
        <f t="shared" si="127"/>
        <v>0</v>
      </c>
      <c r="G151" s="49">
        <f t="shared" si="127"/>
        <v>0</v>
      </c>
      <c r="H151" s="49">
        <f t="shared" si="127"/>
        <v>0</v>
      </c>
      <c r="I151" s="49">
        <f t="shared" si="127"/>
        <v>0</v>
      </c>
      <c r="J151" s="49">
        <f t="shared" si="127"/>
        <v>0</v>
      </c>
      <c r="K151" s="49">
        <f t="shared" si="127"/>
        <v>0</v>
      </c>
      <c r="L151" s="49">
        <f t="shared" si="127"/>
        <v>0</v>
      </c>
      <c r="M151" s="49">
        <f t="shared" si="127"/>
        <v>0</v>
      </c>
      <c r="N151" s="49">
        <f t="shared" si="127"/>
        <v>0</v>
      </c>
      <c r="O151" s="49">
        <f t="shared" si="127"/>
        <v>0</v>
      </c>
      <c r="P151" s="49">
        <f t="shared" si="127"/>
        <v>0</v>
      </c>
      <c r="Q151" s="49">
        <f t="shared" si="127"/>
        <v>0</v>
      </c>
      <c r="R151" s="49">
        <f t="shared" si="127"/>
        <v>0</v>
      </c>
      <c r="S151" s="49">
        <f t="shared" ref="S151:AD151" si="128">SUM(S146:S150)</f>
        <v>0</v>
      </c>
      <c r="T151" s="49">
        <f t="shared" si="128"/>
        <v>0</v>
      </c>
      <c r="U151" s="49">
        <f t="shared" si="128"/>
        <v>0</v>
      </c>
      <c r="V151" s="49">
        <f t="shared" si="128"/>
        <v>0</v>
      </c>
      <c r="W151" s="49">
        <f t="shared" si="128"/>
        <v>0</v>
      </c>
      <c r="X151" s="49">
        <f t="shared" si="128"/>
        <v>0</v>
      </c>
      <c r="Y151" s="49">
        <f t="shared" si="128"/>
        <v>0</v>
      </c>
      <c r="Z151" s="49">
        <f t="shared" si="128"/>
        <v>0</v>
      </c>
      <c r="AA151" s="49">
        <f t="shared" si="128"/>
        <v>0</v>
      </c>
      <c r="AB151" s="49">
        <f t="shared" si="128"/>
        <v>0</v>
      </c>
      <c r="AC151" s="49">
        <f t="shared" si="128"/>
        <v>0</v>
      </c>
      <c r="AD151" s="49">
        <f t="shared" si="128"/>
        <v>0</v>
      </c>
      <c r="AE151" s="50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</row>
    <row r="152" spans="1:65" x14ac:dyDescent="0.2">
      <c r="A152" s="16">
        <f>IF(ISNUMBER(Tablo[[#This Row],[JOUR]]),DATE(YEAR(Tablo[[#This Row],[JOUR]]),MONTH(Tablo[[#This Row],[JOUR]])+1,0),A151)</f>
        <v>43251</v>
      </c>
      <c r="B152" s="17">
        <f>IF(ISNUMBER(Tablo[[#This Row],[JOUR]]),INT(MOD(INT((Tablo[[#This Row],[JOUR]]-2)/7)+3/5,52+5/28))+1,B151)</f>
        <v>19</v>
      </c>
      <c r="C152" s="40" t="s">
        <v>18</v>
      </c>
      <c r="D152" s="49">
        <f>MIN(D151,35)</f>
        <v>0</v>
      </c>
      <c r="E152" s="49">
        <f t="shared" ref="E152:R152" si="129">MIN(E151,35)</f>
        <v>0</v>
      </c>
      <c r="F152" s="49">
        <f t="shared" si="129"/>
        <v>0</v>
      </c>
      <c r="G152" s="49">
        <f t="shared" si="129"/>
        <v>0</v>
      </c>
      <c r="H152" s="49">
        <f t="shared" si="129"/>
        <v>0</v>
      </c>
      <c r="I152" s="49">
        <f t="shared" si="129"/>
        <v>0</v>
      </c>
      <c r="J152" s="49">
        <f t="shared" si="129"/>
        <v>0</v>
      </c>
      <c r="K152" s="49">
        <f t="shared" si="129"/>
        <v>0</v>
      </c>
      <c r="L152" s="49">
        <f t="shared" si="129"/>
        <v>0</v>
      </c>
      <c r="M152" s="49">
        <f t="shared" si="129"/>
        <v>0</v>
      </c>
      <c r="N152" s="49">
        <f t="shared" si="129"/>
        <v>0</v>
      </c>
      <c r="O152" s="49">
        <f t="shared" si="129"/>
        <v>0</v>
      </c>
      <c r="P152" s="49">
        <f t="shared" si="129"/>
        <v>0</v>
      </c>
      <c r="Q152" s="49">
        <f t="shared" si="129"/>
        <v>0</v>
      </c>
      <c r="R152" s="49">
        <f t="shared" si="129"/>
        <v>0</v>
      </c>
      <c r="S152" s="49">
        <f t="shared" ref="S152:AD152" si="130">MIN(S151,35)</f>
        <v>0</v>
      </c>
      <c r="T152" s="49">
        <f t="shared" si="130"/>
        <v>0</v>
      </c>
      <c r="U152" s="49">
        <f t="shared" si="130"/>
        <v>0</v>
      </c>
      <c r="V152" s="49">
        <f t="shared" si="130"/>
        <v>0</v>
      </c>
      <c r="W152" s="49">
        <f t="shared" si="130"/>
        <v>0</v>
      </c>
      <c r="X152" s="49">
        <f t="shared" si="130"/>
        <v>0</v>
      </c>
      <c r="Y152" s="49">
        <f t="shared" si="130"/>
        <v>0</v>
      </c>
      <c r="Z152" s="49">
        <f t="shared" si="130"/>
        <v>0</v>
      </c>
      <c r="AA152" s="49">
        <f t="shared" si="130"/>
        <v>0</v>
      </c>
      <c r="AB152" s="49">
        <f t="shared" si="130"/>
        <v>0</v>
      </c>
      <c r="AC152" s="49">
        <f t="shared" si="130"/>
        <v>0</v>
      </c>
      <c r="AD152" s="49">
        <f t="shared" si="130"/>
        <v>0</v>
      </c>
      <c r="AE152" s="50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</row>
    <row r="153" spans="1:65" ht="13.5" thickBot="1" x14ac:dyDescent="0.25">
      <c r="A153" s="18">
        <f>IF(ISNUMBER(Tablo[[#This Row],[JOUR]]),DATE(YEAR(Tablo[[#This Row],[JOUR]]),MONTH(Tablo[[#This Row],[JOUR]])+1,0),A152)</f>
        <v>43251</v>
      </c>
      <c r="B153" s="19">
        <f>IF(ISNUMBER(Tablo[[#This Row],[JOUR]]),INT(MOD(INT((Tablo[[#This Row],[JOUR]]-2)/7)+3/5,52+5/28))+1,B152)</f>
        <v>19</v>
      </c>
      <c r="C153" s="41" t="s">
        <v>19</v>
      </c>
      <c r="D153" s="51">
        <f>D151-D152</f>
        <v>0</v>
      </c>
      <c r="E153" s="51">
        <f t="shared" ref="E153:R153" si="131">E151-E152</f>
        <v>0</v>
      </c>
      <c r="F153" s="51">
        <f t="shared" si="131"/>
        <v>0</v>
      </c>
      <c r="G153" s="51">
        <f t="shared" si="131"/>
        <v>0</v>
      </c>
      <c r="H153" s="51">
        <f t="shared" si="131"/>
        <v>0</v>
      </c>
      <c r="I153" s="51">
        <f t="shared" si="131"/>
        <v>0</v>
      </c>
      <c r="J153" s="51">
        <f t="shared" si="131"/>
        <v>0</v>
      </c>
      <c r="K153" s="51">
        <f t="shared" si="131"/>
        <v>0</v>
      </c>
      <c r="L153" s="51">
        <f t="shared" si="131"/>
        <v>0</v>
      </c>
      <c r="M153" s="51">
        <f t="shared" si="131"/>
        <v>0</v>
      </c>
      <c r="N153" s="51">
        <f t="shared" si="131"/>
        <v>0</v>
      </c>
      <c r="O153" s="51">
        <f t="shared" si="131"/>
        <v>0</v>
      </c>
      <c r="P153" s="51">
        <f t="shared" si="131"/>
        <v>0</v>
      </c>
      <c r="Q153" s="51">
        <f t="shared" si="131"/>
        <v>0</v>
      </c>
      <c r="R153" s="51">
        <f t="shared" si="131"/>
        <v>0</v>
      </c>
      <c r="S153" s="51">
        <f t="shared" ref="S153:AD153" si="132">S151-S152</f>
        <v>0</v>
      </c>
      <c r="T153" s="51">
        <f t="shared" si="132"/>
        <v>0</v>
      </c>
      <c r="U153" s="51">
        <f t="shared" si="132"/>
        <v>0</v>
      </c>
      <c r="V153" s="51">
        <f t="shared" si="132"/>
        <v>0</v>
      </c>
      <c r="W153" s="51">
        <f t="shared" si="132"/>
        <v>0</v>
      </c>
      <c r="X153" s="51">
        <f t="shared" si="132"/>
        <v>0</v>
      </c>
      <c r="Y153" s="51">
        <f t="shared" si="132"/>
        <v>0</v>
      </c>
      <c r="Z153" s="51">
        <f t="shared" si="132"/>
        <v>0</v>
      </c>
      <c r="AA153" s="51">
        <f t="shared" si="132"/>
        <v>0</v>
      </c>
      <c r="AB153" s="51">
        <f t="shared" si="132"/>
        <v>0</v>
      </c>
      <c r="AC153" s="51">
        <f t="shared" si="132"/>
        <v>0</v>
      </c>
      <c r="AD153" s="51">
        <f t="shared" si="132"/>
        <v>0</v>
      </c>
      <c r="AE153" s="52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</row>
    <row r="154" spans="1:65" x14ac:dyDescent="0.2">
      <c r="A154" s="14">
        <f>IF(ISNUMBER(Tablo[[#This Row],[JOUR]]),DATE(YEAR(Tablo[[#This Row],[JOUR]]),MONTH(Tablo[[#This Row],[JOUR]])+1,0),A153)</f>
        <v>43251</v>
      </c>
      <c r="B154" s="15">
        <f>IF(ISNUMBER(Tablo[[#This Row],[JOUR]]),INT(MOD(INT((Tablo[[#This Row],[JOUR]]-2)/7)+3/5,52+5/28))+1,B153)</f>
        <v>20</v>
      </c>
      <c r="C154" s="39">
        <f>C146+7</f>
        <v>43235</v>
      </c>
      <c r="D154" s="4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42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</row>
    <row r="155" spans="1:65" x14ac:dyDescent="0.2">
      <c r="A155" s="16">
        <f>IF(ISNUMBER(Tablo[[#This Row],[JOUR]]),DATE(YEAR(Tablo[[#This Row],[JOUR]]),MONTH(Tablo[[#This Row],[JOUR]])+1,0),A154)</f>
        <v>43251</v>
      </c>
      <c r="B155" s="17">
        <f>IF(ISNUMBER(Tablo[[#This Row],[JOUR]]),INT(MOD(INT((Tablo[[#This Row],[JOUR]]-2)/7)+3/5,52+5/28))+1,B154)</f>
        <v>20</v>
      </c>
      <c r="C155" s="40">
        <f>C154+1</f>
        <v>43236</v>
      </c>
      <c r="D155" s="4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43"/>
      <c r="AF155" s="56"/>
      <c r="AG155" s="56"/>
      <c r="AH155" s="56"/>
      <c r="AI155" s="56"/>
      <c r="AJ155" s="56"/>
      <c r="AK155" s="56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</row>
    <row r="156" spans="1:65" x14ac:dyDescent="0.2">
      <c r="A156" s="16">
        <f>IF(ISNUMBER(Tablo[[#This Row],[JOUR]]),DATE(YEAR(Tablo[[#This Row],[JOUR]]),MONTH(Tablo[[#This Row],[JOUR]])+1,0),A155)</f>
        <v>43251</v>
      </c>
      <c r="B156" s="17">
        <f>IF(ISNUMBER(Tablo[[#This Row],[JOUR]]),INT(MOD(INT((Tablo[[#This Row],[JOUR]]-2)/7)+3/5,52+5/28))+1,B155)</f>
        <v>20</v>
      </c>
      <c r="C156" s="40">
        <f t="shared" ref="C156:C158" si="133">C155+1</f>
        <v>43237</v>
      </c>
      <c r="D156" s="4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43"/>
      <c r="AF156" s="56"/>
      <c r="AG156" s="56"/>
      <c r="AH156" s="56"/>
      <c r="AI156" s="56"/>
      <c r="AJ156" s="56"/>
      <c r="AK156" s="56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  <c r="AY156" s="56"/>
      <c r="AZ156" s="56"/>
      <c r="BA156" s="56"/>
      <c r="BB156" s="5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</row>
    <row r="157" spans="1:65" x14ac:dyDescent="0.2">
      <c r="A157" s="16">
        <f>IF(ISNUMBER(Tablo[[#This Row],[JOUR]]),DATE(YEAR(Tablo[[#This Row],[JOUR]]),MONTH(Tablo[[#This Row],[JOUR]])+1,0),A156)</f>
        <v>43251</v>
      </c>
      <c r="B157" s="17">
        <f>IF(ISNUMBER(Tablo[[#This Row],[JOUR]]),INT(MOD(INT((Tablo[[#This Row],[JOUR]]-2)/7)+3/5,52+5/28))+1,B156)</f>
        <v>20</v>
      </c>
      <c r="C157" s="40">
        <f t="shared" si="133"/>
        <v>43238</v>
      </c>
      <c r="D157" s="4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43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  <c r="AY157" s="56"/>
      <c r="AZ157" s="56"/>
      <c r="BA157" s="56"/>
      <c r="BB157" s="5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</row>
    <row r="158" spans="1:65" x14ac:dyDescent="0.2">
      <c r="A158" s="16">
        <f>IF(ISNUMBER(Tablo[[#This Row],[JOUR]]),DATE(YEAR(Tablo[[#This Row],[JOUR]]),MONTH(Tablo[[#This Row],[JOUR]])+1,0),A157)</f>
        <v>43251</v>
      </c>
      <c r="B158" s="17">
        <f>IF(ISNUMBER(Tablo[[#This Row],[JOUR]]),INT(MOD(INT((Tablo[[#This Row],[JOUR]]-2)/7)+3/5,52+5/28))+1,B157)</f>
        <v>20</v>
      </c>
      <c r="C158" s="40">
        <f t="shared" si="133"/>
        <v>43239</v>
      </c>
      <c r="D158" s="4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43"/>
      <c r="AF158" s="56"/>
      <c r="AG158" s="56"/>
      <c r="AH158" s="56"/>
      <c r="AI158" s="56"/>
      <c r="AJ158" s="56"/>
      <c r="AK158" s="56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  <c r="AY158" s="56"/>
      <c r="AZ158" s="56"/>
      <c r="BA158" s="56"/>
      <c r="BB158" s="5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</row>
    <row r="159" spans="1:65" x14ac:dyDescent="0.2">
      <c r="A159" s="16">
        <f>IF(ISNUMBER(Tablo[[#This Row],[JOUR]]),DATE(YEAR(Tablo[[#This Row],[JOUR]]),MONTH(Tablo[[#This Row],[JOUR]])+1,0),A158)</f>
        <v>43251</v>
      </c>
      <c r="B159" s="17">
        <f>IF(ISNUMBER(Tablo[[#This Row],[JOUR]]),INT(MOD(INT((Tablo[[#This Row],[JOUR]]-2)/7)+3/5,52+5/28))+1,B158)</f>
        <v>20</v>
      </c>
      <c r="C159" s="40" t="s">
        <v>17</v>
      </c>
      <c r="D159" s="49">
        <f>SUM(D154:D158)</f>
        <v>0</v>
      </c>
      <c r="E159" s="49">
        <f t="shared" ref="E159:R159" si="134">SUM(E154:E158)</f>
        <v>0</v>
      </c>
      <c r="F159" s="49">
        <f t="shared" si="134"/>
        <v>0</v>
      </c>
      <c r="G159" s="49">
        <f t="shared" si="134"/>
        <v>0</v>
      </c>
      <c r="H159" s="49">
        <f t="shared" si="134"/>
        <v>0</v>
      </c>
      <c r="I159" s="49">
        <f t="shared" si="134"/>
        <v>0</v>
      </c>
      <c r="J159" s="49">
        <f t="shared" si="134"/>
        <v>0</v>
      </c>
      <c r="K159" s="49">
        <f t="shared" si="134"/>
        <v>0</v>
      </c>
      <c r="L159" s="49">
        <f t="shared" si="134"/>
        <v>0</v>
      </c>
      <c r="M159" s="49">
        <f t="shared" si="134"/>
        <v>0</v>
      </c>
      <c r="N159" s="49">
        <f t="shared" si="134"/>
        <v>0</v>
      </c>
      <c r="O159" s="49">
        <f t="shared" si="134"/>
        <v>0</v>
      </c>
      <c r="P159" s="49">
        <f t="shared" si="134"/>
        <v>0</v>
      </c>
      <c r="Q159" s="49">
        <f t="shared" si="134"/>
        <v>0</v>
      </c>
      <c r="R159" s="49">
        <f t="shared" si="134"/>
        <v>0</v>
      </c>
      <c r="S159" s="49">
        <f t="shared" ref="S159:AD159" si="135">SUM(S154:S158)</f>
        <v>0</v>
      </c>
      <c r="T159" s="49">
        <f t="shared" si="135"/>
        <v>0</v>
      </c>
      <c r="U159" s="49">
        <f t="shared" si="135"/>
        <v>0</v>
      </c>
      <c r="V159" s="49">
        <f t="shared" si="135"/>
        <v>0</v>
      </c>
      <c r="W159" s="49">
        <f t="shared" si="135"/>
        <v>0</v>
      </c>
      <c r="X159" s="49">
        <f t="shared" si="135"/>
        <v>0</v>
      </c>
      <c r="Y159" s="49">
        <f t="shared" si="135"/>
        <v>0</v>
      </c>
      <c r="Z159" s="49">
        <f t="shared" si="135"/>
        <v>0</v>
      </c>
      <c r="AA159" s="49">
        <f t="shared" si="135"/>
        <v>0</v>
      </c>
      <c r="AB159" s="49">
        <f t="shared" si="135"/>
        <v>0</v>
      </c>
      <c r="AC159" s="49">
        <f t="shared" si="135"/>
        <v>0</v>
      </c>
      <c r="AD159" s="49">
        <f t="shared" si="135"/>
        <v>0</v>
      </c>
      <c r="AE159" s="50"/>
      <c r="AF159" s="56"/>
      <c r="AG159" s="56"/>
      <c r="AH159" s="56"/>
      <c r="AI159" s="56"/>
      <c r="AJ159" s="56"/>
      <c r="AK159" s="56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</row>
    <row r="160" spans="1:65" x14ac:dyDescent="0.2">
      <c r="A160" s="16">
        <f>IF(ISNUMBER(Tablo[[#This Row],[JOUR]]),DATE(YEAR(Tablo[[#This Row],[JOUR]]),MONTH(Tablo[[#This Row],[JOUR]])+1,0),A159)</f>
        <v>43251</v>
      </c>
      <c r="B160" s="17">
        <f>IF(ISNUMBER(Tablo[[#This Row],[JOUR]]),INT(MOD(INT((Tablo[[#This Row],[JOUR]]-2)/7)+3/5,52+5/28))+1,B159)</f>
        <v>20</v>
      </c>
      <c r="C160" s="40" t="s">
        <v>18</v>
      </c>
      <c r="D160" s="49">
        <f>MIN(D159,35)</f>
        <v>0</v>
      </c>
      <c r="E160" s="49">
        <f t="shared" ref="E160:R160" si="136">MIN(E159,35)</f>
        <v>0</v>
      </c>
      <c r="F160" s="49">
        <f t="shared" si="136"/>
        <v>0</v>
      </c>
      <c r="G160" s="49">
        <f t="shared" si="136"/>
        <v>0</v>
      </c>
      <c r="H160" s="49">
        <f t="shared" si="136"/>
        <v>0</v>
      </c>
      <c r="I160" s="49">
        <f t="shared" si="136"/>
        <v>0</v>
      </c>
      <c r="J160" s="49">
        <f t="shared" si="136"/>
        <v>0</v>
      </c>
      <c r="K160" s="49">
        <f t="shared" si="136"/>
        <v>0</v>
      </c>
      <c r="L160" s="49">
        <f t="shared" si="136"/>
        <v>0</v>
      </c>
      <c r="M160" s="49">
        <f t="shared" si="136"/>
        <v>0</v>
      </c>
      <c r="N160" s="49">
        <f t="shared" si="136"/>
        <v>0</v>
      </c>
      <c r="O160" s="49">
        <f t="shared" si="136"/>
        <v>0</v>
      </c>
      <c r="P160" s="49">
        <f t="shared" si="136"/>
        <v>0</v>
      </c>
      <c r="Q160" s="49">
        <f t="shared" si="136"/>
        <v>0</v>
      </c>
      <c r="R160" s="49">
        <f t="shared" si="136"/>
        <v>0</v>
      </c>
      <c r="S160" s="49">
        <f t="shared" ref="S160:AD160" si="137">MIN(S159,35)</f>
        <v>0</v>
      </c>
      <c r="T160" s="49">
        <f t="shared" si="137"/>
        <v>0</v>
      </c>
      <c r="U160" s="49">
        <f t="shared" si="137"/>
        <v>0</v>
      </c>
      <c r="V160" s="49">
        <f t="shared" si="137"/>
        <v>0</v>
      </c>
      <c r="W160" s="49">
        <f t="shared" si="137"/>
        <v>0</v>
      </c>
      <c r="X160" s="49">
        <f t="shared" si="137"/>
        <v>0</v>
      </c>
      <c r="Y160" s="49">
        <f t="shared" si="137"/>
        <v>0</v>
      </c>
      <c r="Z160" s="49">
        <f t="shared" si="137"/>
        <v>0</v>
      </c>
      <c r="AA160" s="49">
        <f t="shared" si="137"/>
        <v>0</v>
      </c>
      <c r="AB160" s="49">
        <f t="shared" si="137"/>
        <v>0</v>
      </c>
      <c r="AC160" s="49">
        <f t="shared" si="137"/>
        <v>0</v>
      </c>
      <c r="AD160" s="49">
        <f t="shared" si="137"/>
        <v>0</v>
      </c>
      <c r="AE160" s="50"/>
      <c r="AF160" s="56"/>
      <c r="AG160" s="56"/>
      <c r="AH160" s="56"/>
      <c r="AI160" s="56"/>
      <c r="AJ160" s="56"/>
      <c r="AK160" s="56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</row>
    <row r="161" spans="1:65" ht="13.5" thickBot="1" x14ac:dyDescent="0.25">
      <c r="A161" s="18">
        <f>IF(ISNUMBER(Tablo[[#This Row],[JOUR]]),DATE(YEAR(Tablo[[#This Row],[JOUR]]),MONTH(Tablo[[#This Row],[JOUR]])+1,0),A160)</f>
        <v>43251</v>
      </c>
      <c r="B161" s="19">
        <f>IF(ISNUMBER(Tablo[[#This Row],[JOUR]]),INT(MOD(INT((Tablo[[#This Row],[JOUR]]-2)/7)+3/5,52+5/28))+1,B160)</f>
        <v>20</v>
      </c>
      <c r="C161" s="41" t="s">
        <v>19</v>
      </c>
      <c r="D161" s="51">
        <f>D159-D160</f>
        <v>0</v>
      </c>
      <c r="E161" s="51">
        <f t="shared" ref="E161:R161" si="138">E159-E160</f>
        <v>0</v>
      </c>
      <c r="F161" s="51">
        <f t="shared" si="138"/>
        <v>0</v>
      </c>
      <c r="G161" s="51">
        <f t="shared" si="138"/>
        <v>0</v>
      </c>
      <c r="H161" s="51">
        <f t="shared" si="138"/>
        <v>0</v>
      </c>
      <c r="I161" s="51">
        <f t="shared" si="138"/>
        <v>0</v>
      </c>
      <c r="J161" s="51">
        <f t="shared" si="138"/>
        <v>0</v>
      </c>
      <c r="K161" s="51">
        <f t="shared" si="138"/>
        <v>0</v>
      </c>
      <c r="L161" s="51">
        <f t="shared" si="138"/>
        <v>0</v>
      </c>
      <c r="M161" s="51">
        <f t="shared" si="138"/>
        <v>0</v>
      </c>
      <c r="N161" s="51">
        <f t="shared" si="138"/>
        <v>0</v>
      </c>
      <c r="O161" s="51">
        <f t="shared" si="138"/>
        <v>0</v>
      </c>
      <c r="P161" s="51">
        <f t="shared" si="138"/>
        <v>0</v>
      </c>
      <c r="Q161" s="51">
        <f t="shared" si="138"/>
        <v>0</v>
      </c>
      <c r="R161" s="51">
        <f t="shared" si="138"/>
        <v>0</v>
      </c>
      <c r="S161" s="51">
        <f t="shared" ref="S161:AD161" si="139">S159-S160</f>
        <v>0</v>
      </c>
      <c r="T161" s="51">
        <f t="shared" si="139"/>
        <v>0</v>
      </c>
      <c r="U161" s="51">
        <f t="shared" si="139"/>
        <v>0</v>
      </c>
      <c r="V161" s="51">
        <f t="shared" si="139"/>
        <v>0</v>
      </c>
      <c r="W161" s="51">
        <f t="shared" si="139"/>
        <v>0</v>
      </c>
      <c r="X161" s="51">
        <f t="shared" si="139"/>
        <v>0</v>
      </c>
      <c r="Y161" s="51">
        <f t="shared" si="139"/>
        <v>0</v>
      </c>
      <c r="Z161" s="51">
        <f t="shared" si="139"/>
        <v>0</v>
      </c>
      <c r="AA161" s="51">
        <f t="shared" si="139"/>
        <v>0</v>
      </c>
      <c r="AB161" s="51">
        <f t="shared" si="139"/>
        <v>0</v>
      </c>
      <c r="AC161" s="51">
        <f t="shared" si="139"/>
        <v>0</v>
      </c>
      <c r="AD161" s="51">
        <f t="shared" si="139"/>
        <v>0</v>
      </c>
      <c r="AE161" s="52"/>
      <c r="AF161" s="56"/>
      <c r="AG161" s="56"/>
      <c r="AH161" s="56"/>
      <c r="AI161" s="56"/>
      <c r="AJ161" s="56"/>
      <c r="AK161" s="56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  <c r="AY161" s="56"/>
      <c r="AZ161" s="56"/>
      <c r="BA161" s="56"/>
      <c r="BB161" s="5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</row>
    <row r="162" spans="1:65" x14ac:dyDescent="0.2">
      <c r="A162" s="14">
        <f>IF(ISNUMBER(Tablo[[#This Row],[JOUR]]),DATE(YEAR(Tablo[[#This Row],[JOUR]]),MONTH(Tablo[[#This Row],[JOUR]])+1,0),A161)</f>
        <v>43251</v>
      </c>
      <c r="B162" s="15">
        <f>IF(ISNUMBER(Tablo[[#This Row],[JOUR]]),INT(MOD(INT((Tablo[[#This Row],[JOUR]]-2)/7)+3/5,52+5/28))+1,B161)</f>
        <v>21</v>
      </c>
      <c r="C162" s="39">
        <f>C154+7</f>
        <v>43242</v>
      </c>
      <c r="D162" s="4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42"/>
      <c r="AF162" s="56"/>
      <c r="AG162" s="56"/>
      <c r="AH162" s="56"/>
      <c r="AI162" s="56"/>
      <c r="AJ162" s="56"/>
      <c r="AK162" s="56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  <c r="AY162" s="56"/>
      <c r="AZ162" s="56"/>
      <c r="BA162" s="56"/>
      <c r="BB162" s="5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</row>
    <row r="163" spans="1:65" x14ac:dyDescent="0.2">
      <c r="A163" s="16">
        <f>IF(ISNUMBER(Tablo[[#This Row],[JOUR]]),DATE(YEAR(Tablo[[#This Row],[JOUR]]),MONTH(Tablo[[#This Row],[JOUR]])+1,0),A162)</f>
        <v>43251</v>
      </c>
      <c r="B163" s="17">
        <f>IF(ISNUMBER(Tablo[[#This Row],[JOUR]]),INT(MOD(INT((Tablo[[#This Row],[JOUR]]-2)/7)+3/5,52+5/28))+1,B162)</f>
        <v>21</v>
      </c>
      <c r="C163" s="40">
        <f>C162+1</f>
        <v>43243</v>
      </c>
      <c r="D163" s="4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43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</row>
    <row r="164" spans="1:65" x14ac:dyDescent="0.2">
      <c r="A164" s="16">
        <f>IF(ISNUMBER(Tablo[[#This Row],[JOUR]]),DATE(YEAR(Tablo[[#This Row],[JOUR]]),MONTH(Tablo[[#This Row],[JOUR]])+1,0),A163)</f>
        <v>43251</v>
      </c>
      <c r="B164" s="17">
        <f>IF(ISNUMBER(Tablo[[#This Row],[JOUR]]),INT(MOD(INT((Tablo[[#This Row],[JOUR]]-2)/7)+3/5,52+5/28))+1,B163)</f>
        <v>21</v>
      </c>
      <c r="C164" s="40">
        <f t="shared" ref="C164:C166" si="140">C163+1</f>
        <v>43244</v>
      </c>
      <c r="D164" s="4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43"/>
      <c r="AF164" s="56"/>
      <c r="AG164" s="56"/>
      <c r="AH164" s="56"/>
      <c r="AI164" s="56"/>
      <c r="AJ164" s="56"/>
      <c r="AK164" s="56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  <c r="AY164" s="56"/>
      <c r="AZ164" s="56"/>
      <c r="BA164" s="56"/>
      <c r="BB164" s="5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</row>
    <row r="165" spans="1:65" x14ac:dyDescent="0.2">
      <c r="A165" s="16">
        <f>IF(ISNUMBER(Tablo[[#This Row],[JOUR]]),DATE(YEAR(Tablo[[#This Row],[JOUR]]),MONTH(Tablo[[#This Row],[JOUR]])+1,0),A164)</f>
        <v>43251</v>
      </c>
      <c r="B165" s="17">
        <f>IF(ISNUMBER(Tablo[[#This Row],[JOUR]]),INT(MOD(INT((Tablo[[#This Row],[JOUR]]-2)/7)+3/5,52+5/28))+1,B164)</f>
        <v>21</v>
      </c>
      <c r="C165" s="40">
        <f t="shared" si="140"/>
        <v>43245</v>
      </c>
      <c r="D165" s="4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43"/>
      <c r="AF165" s="56"/>
      <c r="AG165" s="56"/>
      <c r="AH165" s="56"/>
      <c r="AI165" s="56"/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</row>
    <row r="166" spans="1:65" x14ac:dyDescent="0.2">
      <c r="A166" s="16">
        <f>IF(ISNUMBER(Tablo[[#This Row],[JOUR]]),DATE(YEAR(Tablo[[#This Row],[JOUR]]),MONTH(Tablo[[#This Row],[JOUR]])+1,0),A165)</f>
        <v>43251</v>
      </c>
      <c r="B166" s="17">
        <f>IF(ISNUMBER(Tablo[[#This Row],[JOUR]]),INT(MOD(INT((Tablo[[#This Row],[JOUR]]-2)/7)+3/5,52+5/28))+1,B165)</f>
        <v>21</v>
      </c>
      <c r="C166" s="40">
        <f t="shared" si="140"/>
        <v>43246</v>
      </c>
      <c r="D166" s="4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43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</row>
    <row r="167" spans="1:65" x14ac:dyDescent="0.2">
      <c r="A167" s="16">
        <f>IF(ISNUMBER(Tablo[[#This Row],[JOUR]]),DATE(YEAR(Tablo[[#This Row],[JOUR]]),MONTH(Tablo[[#This Row],[JOUR]])+1,0),A166)</f>
        <v>43251</v>
      </c>
      <c r="B167" s="17">
        <f>IF(ISNUMBER(Tablo[[#This Row],[JOUR]]),INT(MOD(INT((Tablo[[#This Row],[JOUR]]-2)/7)+3/5,52+5/28))+1,B166)</f>
        <v>21</v>
      </c>
      <c r="C167" s="40" t="s">
        <v>17</v>
      </c>
      <c r="D167" s="49">
        <f>SUM(D162:D166)</f>
        <v>0</v>
      </c>
      <c r="E167" s="49">
        <f t="shared" ref="E167:R167" si="141">SUM(E162:E166)</f>
        <v>0</v>
      </c>
      <c r="F167" s="49">
        <f t="shared" si="141"/>
        <v>0</v>
      </c>
      <c r="G167" s="49">
        <f t="shared" si="141"/>
        <v>0</v>
      </c>
      <c r="H167" s="49">
        <f t="shared" si="141"/>
        <v>0</v>
      </c>
      <c r="I167" s="49">
        <f t="shared" si="141"/>
        <v>0</v>
      </c>
      <c r="J167" s="49">
        <f t="shared" si="141"/>
        <v>0</v>
      </c>
      <c r="K167" s="49">
        <f t="shared" si="141"/>
        <v>0</v>
      </c>
      <c r="L167" s="49">
        <f t="shared" si="141"/>
        <v>0</v>
      </c>
      <c r="M167" s="49">
        <f t="shared" si="141"/>
        <v>0</v>
      </c>
      <c r="N167" s="49">
        <f t="shared" si="141"/>
        <v>0</v>
      </c>
      <c r="O167" s="49">
        <f t="shared" si="141"/>
        <v>0</v>
      </c>
      <c r="P167" s="49">
        <f t="shared" si="141"/>
        <v>0</v>
      </c>
      <c r="Q167" s="49">
        <f t="shared" si="141"/>
        <v>0</v>
      </c>
      <c r="R167" s="49">
        <f t="shared" si="141"/>
        <v>0</v>
      </c>
      <c r="S167" s="49">
        <f t="shared" ref="S167:AD167" si="142">SUM(S162:S166)</f>
        <v>0</v>
      </c>
      <c r="T167" s="49">
        <f t="shared" si="142"/>
        <v>0</v>
      </c>
      <c r="U167" s="49">
        <f t="shared" si="142"/>
        <v>0</v>
      </c>
      <c r="V167" s="49">
        <f t="shared" si="142"/>
        <v>0</v>
      </c>
      <c r="W167" s="49">
        <f t="shared" si="142"/>
        <v>0</v>
      </c>
      <c r="X167" s="49">
        <f t="shared" si="142"/>
        <v>0</v>
      </c>
      <c r="Y167" s="49">
        <f t="shared" si="142"/>
        <v>0</v>
      </c>
      <c r="Z167" s="49">
        <f t="shared" si="142"/>
        <v>0</v>
      </c>
      <c r="AA167" s="49">
        <f t="shared" si="142"/>
        <v>0</v>
      </c>
      <c r="AB167" s="49">
        <f t="shared" si="142"/>
        <v>0</v>
      </c>
      <c r="AC167" s="49">
        <f t="shared" si="142"/>
        <v>0</v>
      </c>
      <c r="AD167" s="49">
        <f t="shared" si="142"/>
        <v>0</v>
      </c>
      <c r="AE167" s="50"/>
      <c r="AF167" s="56"/>
      <c r="AG167" s="56"/>
      <c r="AH167" s="56"/>
      <c r="AI167" s="56"/>
      <c r="AJ167" s="56"/>
      <c r="AK167" s="56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  <c r="AY167" s="56"/>
      <c r="AZ167" s="56"/>
      <c r="BA167" s="56"/>
      <c r="BB167" s="5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</row>
    <row r="168" spans="1:65" x14ac:dyDescent="0.2">
      <c r="A168" s="16">
        <f>IF(ISNUMBER(Tablo[[#This Row],[JOUR]]),DATE(YEAR(Tablo[[#This Row],[JOUR]]),MONTH(Tablo[[#This Row],[JOUR]])+1,0),A167)</f>
        <v>43251</v>
      </c>
      <c r="B168" s="17">
        <f>IF(ISNUMBER(Tablo[[#This Row],[JOUR]]),INT(MOD(INT((Tablo[[#This Row],[JOUR]]-2)/7)+3/5,52+5/28))+1,B167)</f>
        <v>21</v>
      </c>
      <c r="C168" s="40" t="s">
        <v>18</v>
      </c>
      <c r="D168" s="49">
        <f>MIN(D167,35)</f>
        <v>0</v>
      </c>
      <c r="E168" s="49">
        <f t="shared" ref="E168:R168" si="143">MIN(E167,35)</f>
        <v>0</v>
      </c>
      <c r="F168" s="49">
        <f t="shared" si="143"/>
        <v>0</v>
      </c>
      <c r="G168" s="49">
        <f t="shared" si="143"/>
        <v>0</v>
      </c>
      <c r="H168" s="49">
        <f t="shared" si="143"/>
        <v>0</v>
      </c>
      <c r="I168" s="49">
        <f t="shared" si="143"/>
        <v>0</v>
      </c>
      <c r="J168" s="49">
        <f t="shared" si="143"/>
        <v>0</v>
      </c>
      <c r="K168" s="49">
        <f t="shared" si="143"/>
        <v>0</v>
      </c>
      <c r="L168" s="49">
        <f t="shared" si="143"/>
        <v>0</v>
      </c>
      <c r="M168" s="49">
        <f t="shared" si="143"/>
        <v>0</v>
      </c>
      <c r="N168" s="49">
        <f t="shared" si="143"/>
        <v>0</v>
      </c>
      <c r="O168" s="49">
        <f t="shared" si="143"/>
        <v>0</v>
      </c>
      <c r="P168" s="49">
        <f t="shared" si="143"/>
        <v>0</v>
      </c>
      <c r="Q168" s="49">
        <f t="shared" si="143"/>
        <v>0</v>
      </c>
      <c r="R168" s="49">
        <f t="shared" si="143"/>
        <v>0</v>
      </c>
      <c r="S168" s="49">
        <f t="shared" ref="S168:AD168" si="144">MIN(S167,35)</f>
        <v>0</v>
      </c>
      <c r="T168" s="49">
        <f t="shared" si="144"/>
        <v>0</v>
      </c>
      <c r="U168" s="49">
        <f t="shared" si="144"/>
        <v>0</v>
      </c>
      <c r="V168" s="49">
        <f t="shared" si="144"/>
        <v>0</v>
      </c>
      <c r="W168" s="49">
        <f t="shared" si="144"/>
        <v>0</v>
      </c>
      <c r="X168" s="49">
        <f t="shared" si="144"/>
        <v>0</v>
      </c>
      <c r="Y168" s="49">
        <f t="shared" si="144"/>
        <v>0</v>
      </c>
      <c r="Z168" s="49">
        <f t="shared" si="144"/>
        <v>0</v>
      </c>
      <c r="AA168" s="49">
        <f t="shared" si="144"/>
        <v>0</v>
      </c>
      <c r="AB168" s="49">
        <f t="shared" si="144"/>
        <v>0</v>
      </c>
      <c r="AC168" s="49">
        <f t="shared" si="144"/>
        <v>0</v>
      </c>
      <c r="AD168" s="49">
        <f t="shared" si="144"/>
        <v>0</v>
      </c>
      <c r="AE168" s="50"/>
      <c r="AF168" s="56"/>
      <c r="AG168" s="56"/>
      <c r="AH168" s="56"/>
      <c r="AI168" s="56"/>
      <c r="AJ168" s="56"/>
      <c r="AK168" s="56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  <c r="AY168" s="56"/>
      <c r="AZ168" s="56"/>
      <c r="BA168" s="56"/>
      <c r="BB168" s="5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</row>
    <row r="169" spans="1:65" ht="13.5" thickBot="1" x14ac:dyDescent="0.25">
      <c r="A169" s="18">
        <f>IF(ISNUMBER(Tablo[[#This Row],[JOUR]]),DATE(YEAR(Tablo[[#This Row],[JOUR]]),MONTH(Tablo[[#This Row],[JOUR]])+1,0),A168)</f>
        <v>43251</v>
      </c>
      <c r="B169" s="19">
        <f>IF(ISNUMBER(Tablo[[#This Row],[JOUR]]),INT(MOD(INT((Tablo[[#This Row],[JOUR]]-2)/7)+3/5,52+5/28))+1,B168)</f>
        <v>21</v>
      </c>
      <c r="C169" s="41" t="s">
        <v>19</v>
      </c>
      <c r="D169" s="51">
        <f>D167-D168</f>
        <v>0</v>
      </c>
      <c r="E169" s="51">
        <f t="shared" ref="E169:R169" si="145">E167-E168</f>
        <v>0</v>
      </c>
      <c r="F169" s="51">
        <f t="shared" si="145"/>
        <v>0</v>
      </c>
      <c r="G169" s="51">
        <f t="shared" si="145"/>
        <v>0</v>
      </c>
      <c r="H169" s="51">
        <f t="shared" si="145"/>
        <v>0</v>
      </c>
      <c r="I169" s="51">
        <f t="shared" si="145"/>
        <v>0</v>
      </c>
      <c r="J169" s="51">
        <f t="shared" si="145"/>
        <v>0</v>
      </c>
      <c r="K169" s="51">
        <f t="shared" si="145"/>
        <v>0</v>
      </c>
      <c r="L169" s="51">
        <f t="shared" si="145"/>
        <v>0</v>
      </c>
      <c r="M169" s="51">
        <f t="shared" si="145"/>
        <v>0</v>
      </c>
      <c r="N169" s="51">
        <f t="shared" si="145"/>
        <v>0</v>
      </c>
      <c r="O169" s="51">
        <f t="shared" si="145"/>
        <v>0</v>
      </c>
      <c r="P169" s="51">
        <f t="shared" si="145"/>
        <v>0</v>
      </c>
      <c r="Q169" s="51">
        <f t="shared" si="145"/>
        <v>0</v>
      </c>
      <c r="R169" s="51">
        <f t="shared" si="145"/>
        <v>0</v>
      </c>
      <c r="S169" s="51">
        <f t="shared" ref="S169:AD169" si="146">S167-S168</f>
        <v>0</v>
      </c>
      <c r="T169" s="51">
        <f t="shared" si="146"/>
        <v>0</v>
      </c>
      <c r="U169" s="51">
        <f t="shared" si="146"/>
        <v>0</v>
      </c>
      <c r="V169" s="51">
        <f t="shared" si="146"/>
        <v>0</v>
      </c>
      <c r="W169" s="51">
        <f t="shared" si="146"/>
        <v>0</v>
      </c>
      <c r="X169" s="51">
        <f t="shared" si="146"/>
        <v>0</v>
      </c>
      <c r="Y169" s="51">
        <f t="shared" si="146"/>
        <v>0</v>
      </c>
      <c r="Z169" s="51">
        <f t="shared" si="146"/>
        <v>0</v>
      </c>
      <c r="AA169" s="51">
        <f t="shared" si="146"/>
        <v>0</v>
      </c>
      <c r="AB169" s="51">
        <f t="shared" si="146"/>
        <v>0</v>
      </c>
      <c r="AC169" s="51">
        <f t="shared" si="146"/>
        <v>0</v>
      </c>
      <c r="AD169" s="51">
        <f t="shared" si="146"/>
        <v>0</v>
      </c>
      <c r="AE169" s="52"/>
      <c r="AF169" s="56"/>
      <c r="AG169" s="56"/>
      <c r="AH169" s="56"/>
      <c r="AI169" s="56"/>
      <c r="AJ169" s="56"/>
      <c r="AK169" s="56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  <c r="AY169" s="56"/>
      <c r="AZ169" s="56"/>
      <c r="BA169" s="56"/>
      <c r="BB169" s="5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</row>
    <row r="170" spans="1:65" x14ac:dyDescent="0.2">
      <c r="A170" s="14">
        <f>IF(ISNUMBER(Tablo[[#This Row],[JOUR]]),DATE(YEAR(Tablo[[#This Row],[JOUR]]),MONTH(Tablo[[#This Row],[JOUR]])+1,0),A169)</f>
        <v>43251</v>
      </c>
      <c r="B170" s="15">
        <f>IF(ISNUMBER(Tablo[[#This Row],[JOUR]]),INT(MOD(INT((Tablo[[#This Row],[JOUR]]-2)/7)+3/5,52+5/28))+1,B169)</f>
        <v>22</v>
      </c>
      <c r="C170" s="39">
        <f>C162+7</f>
        <v>43249</v>
      </c>
      <c r="D170" s="4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42"/>
      <c r="AF170" s="56"/>
      <c r="AG170" s="56"/>
      <c r="AH170" s="56"/>
      <c r="AI170" s="56"/>
      <c r="AJ170" s="56"/>
      <c r="AK170" s="56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  <c r="AY170" s="56"/>
      <c r="AZ170" s="56"/>
      <c r="BA170" s="56"/>
      <c r="BB170" s="5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</row>
    <row r="171" spans="1:65" x14ac:dyDescent="0.2">
      <c r="A171" s="16">
        <f>IF(ISNUMBER(Tablo[[#This Row],[JOUR]]),DATE(YEAR(Tablo[[#This Row],[JOUR]]),MONTH(Tablo[[#This Row],[JOUR]])+1,0),A170)</f>
        <v>43251</v>
      </c>
      <c r="B171" s="17">
        <f>IF(ISNUMBER(Tablo[[#This Row],[JOUR]]),INT(MOD(INT((Tablo[[#This Row],[JOUR]]-2)/7)+3/5,52+5/28))+1,B170)</f>
        <v>22</v>
      </c>
      <c r="C171" s="40">
        <f>C170+1</f>
        <v>43250</v>
      </c>
      <c r="D171" s="4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43"/>
      <c r="AF171" s="56"/>
      <c r="AG171" s="56"/>
      <c r="AH171" s="56"/>
      <c r="AI171" s="56"/>
      <c r="AJ171" s="56"/>
      <c r="AK171" s="56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  <c r="AY171" s="56"/>
      <c r="AZ171" s="56"/>
      <c r="BA171" s="56"/>
      <c r="BB171" s="5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</row>
    <row r="172" spans="1:65" x14ac:dyDescent="0.2">
      <c r="A172" s="16">
        <f>IF(ISNUMBER(Tablo[[#This Row],[JOUR]]),DATE(YEAR(Tablo[[#This Row],[JOUR]]),MONTH(Tablo[[#This Row],[JOUR]])+1,0),A171)</f>
        <v>43251</v>
      </c>
      <c r="B172" s="17">
        <f>IF(ISNUMBER(Tablo[[#This Row],[JOUR]]),INT(MOD(INT((Tablo[[#This Row],[JOUR]]-2)/7)+3/5,52+5/28))+1,B171)</f>
        <v>22</v>
      </c>
      <c r="C172" s="40">
        <f t="shared" ref="C172:C174" si="147">C171+1</f>
        <v>43251</v>
      </c>
      <c r="D172" s="4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43"/>
      <c r="AF172" s="56"/>
      <c r="AG172" s="56"/>
      <c r="AH172" s="56"/>
      <c r="AI172" s="56"/>
      <c r="AJ172" s="56"/>
      <c r="AK172" s="56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  <c r="AY172" s="56"/>
      <c r="AZ172" s="56"/>
      <c r="BA172" s="56"/>
      <c r="BB172" s="5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</row>
    <row r="173" spans="1:65" x14ac:dyDescent="0.2">
      <c r="A173" s="16">
        <f>IF(ISNUMBER(Tablo[[#This Row],[JOUR]]),DATE(YEAR(Tablo[[#This Row],[JOUR]]),MONTH(Tablo[[#This Row],[JOUR]])+1,0),A172)</f>
        <v>43281</v>
      </c>
      <c r="B173" s="17">
        <f>IF(ISNUMBER(Tablo[[#This Row],[JOUR]]),INT(MOD(INT((Tablo[[#This Row],[JOUR]]-2)/7)+3/5,52+5/28))+1,B172)</f>
        <v>22</v>
      </c>
      <c r="C173" s="40">
        <f t="shared" si="147"/>
        <v>43252</v>
      </c>
      <c r="D173" s="4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43"/>
      <c r="AF173" s="56"/>
      <c r="AG173" s="56"/>
      <c r="AH173" s="56"/>
      <c r="AI173" s="56"/>
      <c r="AJ173" s="56"/>
      <c r="AK173" s="56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</row>
    <row r="174" spans="1:65" x14ac:dyDescent="0.2">
      <c r="A174" s="16">
        <f>IF(ISNUMBER(Tablo[[#This Row],[JOUR]]),DATE(YEAR(Tablo[[#This Row],[JOUR]]),MONTH(Tablo[[#This Row],[JOUR]])+1,0),A173)</f>
        <v>43281</v>
      </c>
      <c r="B174" s="17">
        <f>IF(ISNUMBER(Tablo[[#This Row],[JOUR]]),INT(MOD(INT((Tablo[[#This Row],[JOUR]]-2)/7)+3/5,52+5/28))+1,B173)</f>
        <v>22</v>
      </c>
      <c r="C174" s="40">
        <f t="shared" si="147"/>
        <v>43253</v>
      </c>
      <c r="D174" s="4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43"/>
      <c r="AF174" s="56"/>
      <c r="AG174" s="56"/>
      <c r="AH174" s="56"/>
      <c r="AI174" s="56"/>
      <c r="AJ174" s="56"/>
      <c r="AK174" s="56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  <c r="AY174" s="56"/>
      <c r="AZ174" s="56"/>
      <c r="BA174" s="56"/>
      <c r="BB174" s="5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</row>
    <row r="175" spans="1:65" x14ac:dyDescent="0.2">
      <c r="A175" s="16">
        <f>IF(ISNUMBER(Tablo[[#This Row],[JOUR]]),DATE(YEAR(Tablo[[#This Row],[JOUR]]),MONTH(Tablo[[#This Row],[JOUR]])+1,0),A174)</f>
        <v>43281</v>
      </c>
      <c r="B175" s="17">
        <f>IF(ISNUMBER(Tablo[[#This Row],[JOUR]]),INT(MOD(INT((Tablo[[#This Row],[JOUR]]-2)/7)+3/5,52+5/28))+1,B174)</f>
        <v>22</v>
      </c>
      <c r="C175" s="40" t="s">
        <v>17</v>
      </c>
      <c r="D175" s="49">
        <f>SUM(D170:D174)</f>
        <v>0</v>
      </c>
      <c r="E175" s="49">
        <f t="shared" ref="E175:R175" si="148">SUM(E170:E174)</f>
        <v>0</v>
      </c>
      <c r="F175" s="49">
        <f t="shared" si="148"/>
        <v>0</v>
      </c>
      <c r="G175" s="49">
        <f t="shared" si="148"/>
        <v>0</v>
      </c>
      <c r="H175" s="49">
        <f t="shared" si="148"/>
        <v>0</v>
      </c>
      <c r="I175" s="49">
        <f t="shared" si="148"/>
        <v>0</v>
      </c>
      <c r="J175" s="49">
        <f t="shared" si="148"/>
        <v>0</v>
      </c>
      <c r="K175" s="49">
        <f t="shared" si="148"/>
        <v>0</v>
      </c>
      <c r="L175" s="49">
        <f t="shared" si="148"/>
        <v>0</v>
      </c>
      <c r="M175" s="49">
        <f t="shared" si="148"/>
        <v>0</v>
      </c>
      <c r="N175" s="49">
        <f t="shared" si="148"/>
        <v>0</v>
      </c>
      <c r="O175" s="49">
        <f t="shared" si="148"/>
        <v>0</v>
      </c>
      <c r="P175" s="49">
        <f t="shared" si="148"/>
        <v>0</v>
      </c>
      <c r="Q175" s="49">
        <f t="shared" si="148"/>
        <v>0</v>
      </c>
      <c r="R175" s="49">
        <f t="shared" si="148"/>
        <v>0</v>
      </c>
      <c r="S175" s="49">
        <f t="shared" ref="S175:AD175" si="149">SUM(S170:S174)</f>
        <v>0</v>
      </c>
      <c r="T175" s="49">
        <f t="shared" si="149"/>
        <v>0</v>
      </c>
      <c r="U175" s="49">
        <f t="shared" si="149"/>
        <v>0</v>
      </c>
      <c r="V175" s="49">
        <f t="shared" si="149"/>
        <v>0</v>
      </c>
      <c r="W175" s="49">
        <f t="shared" si="149"/>
        <v>0</v>
      </c>
      <c r="X175" s="49">
        <f t="shared" si="149"/>
        <v>0</v>
      </c>
      <c r="Y175" s="49">
        <f t="shared" si="149"/>
        <v>0</v>
      </c>
      <c r="Z175" s="49">
        <f t="shared" si="149"/>
        <v>0</v>
      </c>
      <c r="AA175" s="49">
        <f t="shared" si="149"/>
        <v>0</v>
      </c>
      <c r="AB175" s="49">
        <f t="shared" si="149"/>
        <v>0</v>
      </c>
      <c r="AC175" s="49">
        <f t="shared" si="149"/>
        <v>0</v>
      </c>
      <c r="AD175" s="49">
        <f t="shared" si="149"/>
        <v>0</v>
      </c>
      <c r="AE175" s="50"/>
      <c r="AF175" s="56"/>
      <c r="AG175" s="56"/>
      <c r="AH175" s="56"/>
      <c r="AI175" s="56"/>
      <c r="AJ175" s="56"/>
      <c r="AK175" s="56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</row>
    <row r="176" spans="1:65" x14ac:dyDescent="0.2">
      <c r="A176" s="16">
        <f>IF(ISNUMBER(Tablo[[#This Row],[JOUR]]),DATE(YEAR(Tablo[[#This Row],[JOUR]]),MONTH(Tablo[[#This Row],[JOUR]])+1,0),A175)</f>
        <v>43281</v>
      </c>
      <c r="B176" s="17">
        <f>IF(ISNUMBER(Tablo[[#This Row],[JOUR]]),INT(MOD(INT((Tablo[[#This Row],[JOUR]]-2)/7)+3/5,52+5/28))+1,B175)</f>
        <v>22</v>
      </c>
      <c r="C176" s="40" t="s">
        <v>18</v>
      </c>
      <c r="D176" s="49">
        <f>MIN(D175,35)</f>
        <v>0</v>
      </c>
      <c r="E176" s="49">
        <f t="shared" ref="E176:R176" si="150">MIN(E175,35)</f>
        <v>0</v>
      </c>
      <c r="F176" s="49">
        <f t="shared" si="150"/>
        <v>0</v>
      </c>
      <c r="G176" s="49">
        <f t="shared" si="150"/>
        <v>0</v>
      </c>
      <c r="H176" s="49">
        <f t="shared" si="150"/>
        <v>0</v>
      </c>
      <c r="I176" s="49">
        <f t="shared" si="150"/>
        <v>0</v>
      </c>
      <c r="J176" s="49">
        <f t="shared" si="150"/>
        <v>0</v>
      </c>
      <c r="K176" s="49">
        <f t="shared" si="150"/>
        <v>0</v>
      </c>
      <c r="L176" s="49">
        <f t="shared" si="150"/>
        <v>0</v>
      </c>
      <c r="M176" s="49">
        <f t="shared" si="150"/>
        <v>0</v>
      </c>
      <c r="N176" s="49">
        <f t="shared" si="150"/>
        <v>0</v>
      </c>
      <c r="O176" s="49">
        <f t="shared" si="150"/>
        <v>0</v>
      </c>
      <c r="P176" s="49">
        <f t="shared" si="150"/>
        <v>0</v>
      </c>
      <c r="Q176" s="49">
        <f t="shared" si="150"/>
        <v>0</v>
      </c>
      <c r="R176" s="49">
        <f t="shared" si="150"/>
        <v>0</v>
      </c>
      <c r="S176" s="49">
        <f t="shared" ref="S176:AD176" si="151">MIN(S175,35)</f>
        <v>0</v>
      </c>
      <c r="T176" s="49">
        <f t="shared" si="151"/>
        <v>0</v>
      </c>
      <c r="U176" s="49">
        <f t="shared" si="151"/>
        <v>0</v>
      </c>
      <c r="V176" s="49">
        <f t="shared" si="151"/>
        <v>0</v>
      </c>
      <c r="W176" s="49">
        <f t="shared" si="151"/>
        <v>0</v>
      </c>
      <c r="X176" s="49">
        <f t="shared" si="151"/>
        <v>0</v>
      </c>
      <c r="Y176" s="49">
        <f t="shared" si="151"/>
        <v>0</v>
      </c>
      <c r="Z176" s="49">
        <f t="shared" si="151"/>
        <v>0</v>
      </c>
      <c r="AA176" s="49">
        <f t="shared" si="151"/>
        <v>0</v>
      </c>
      <c r="AB176" s="49">
        <f t="shared" si="151"/>
        <v>0</v>
      </c>
      <c r="AC176" s="49">
        <f t="shared" si="151"/>
        <v>0</v>
      </c>
      <c r="AD176" s="49">
        <f t="shared" si="151"/>
        <v>0</v>
      </c>
      <c r="AE176" s="50"/>
      <c r="AF176" s="56"/>
      <c r="AG176" s="56"/>
      <c r="AH176" s="56"/>
      <c r="AI176" s="56"/>
      <c r="AJ176" s="56"/>
      <c r="AK176" s="56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  <c r="AY176" s="56"/>
      <c r="AZ176" s="56"/>
      <c r="BA176" s="56"/>
      <c r="BB176" s="5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</row>
    <row r="177" spans="1:65" ht="13.5" thickBot="1" x14ac:dyDescent="0.25">
      <c r="A177" s="18">
        <f>IF(ISNUMBER(Tablo[[#This Row],[JOUR]]),DATE(YEAR(Tablo[[#This Row],[JOUR]]),MONTH(Tablo[[#This Row],[JOUR]])+1,0),A176)</f>
        <v>43281</v>
      </c>
      <c r="B177" s="19">
        <f>IF(ISNUMBER(Tablo[[#This Row],[JOUR]]),INT(MOD(INT((Tablo[[#This Row],[JOUR]]-2)/7)+3/5,52+5/28))+1,B176)</f>
        <v>22</v>
      </c>
      <c r="C177" s="41" t="s">
        <v>19</v>
      </c>
      <c r="D177" s="51">
        <f>D175-D176</f>
        <v>0</v>
      </c>
      <c r="E177" s="51">
        <f t="shared" ref="E177:R177" si="152">E175-E176</f>
        <v>0</v>
      </c>
      <c r="F177" s="51">
        <f t="shared" si="152"/>
        <v>0</v>
      </c>
      <c r="G177" s="51">
        <f t="shared" si="152"/>
        <v>0</v>
      </c>
      <c r="H177" s="51">
        <f t="shared" si="152"/>
        <v>0</v>
      </c>
      <c r="I177" s="51">
        <f t="shared" si="152"/>
        <v>0</v>
      </c>
      <c r="J177" s="51">
        <f t="shared" si="152"/>
        <v>0</v>
      </c>
      <c r="K177" s="51">
        <f t="shared" si="152"/>
        <v>0</v>
      </c>
      <c r="L177" s="51">
        <f t="shared" si="152"/>
        <v>0</v>
      </c>
      <c r="M177" s="51">
        <f t="shared" si="152"/>
        <v>0</v>
      </c>
      <c r="N177" s="51">
        <f t="shared" si="152"/>
        <v>0</v>
      </c>
      <c r="O177" s="51">
        <f t="shared" si="152"/>
        <v>0</v>
      </c>
      <c r="P177" s="51">
        <f t="shared" si="152"/>
        <v>0</v>
      </c>
      <c r="Q177" s="51">
        <f t="shared" si="152"/>
        <v>0</v>
      </c>
      <c r="R177" s="51">
        <f t="shared" si="152"/>
        <v>0</v>
      </c>
      <c r="S177" s="51">
        <f t="shared" ref="S177:AD177" si="153">S175-S176</f>
        <v>0</v>
      </c>
      <c r="T177" s="51">
        <f t="shared" si="153"/>
        <v>0</v>
      </c>
      <c r="U177" s="51">
        <f t="shared" si="153"/>
        <v>0</v>
      </c>
      <c r="V177" s="51">
        <f t="shared" si="153"/>
        <v>0</v>
      </c>
      <c r="W177" s="51">
        <f t="shared" si="153"/>
        <v>0</v>
      </c>
      <c r="X177" s="51">
        <f t="shared" si="153"/>
        <v>0</v>
      </c>
      <c r="Y177" s="51">
        <f t="shared" si="153"/>
        <v>0</v>
      </c>
      <c r="Z177" s="51">
        <f t="shared" si="153"/>
        <v>0</v>
      </c>
      <c r="AA177" s="51">
        <f t="shared" si="153"/>
        <v>0</v>
      </c>
      <c r="AB177" s="51">
        <f t="shared" si="153"/>
        <v>0</v>
      </c>
      <c r="AC177" s="51">
        <f t="shared" si="153"/>
        <v>0</v>
      </c>
      <c r="AD177" s="51">
        <f t="shared" si="153"/>
        <v>0</v>
      </c>
      <c r="AE177" s="52"/>
      <c r="AF177" s="56"/>
      <c r="AG177" s="56"/>
      <c r="AH177" s="56"/>
      <c r="AI177" s="56"/>
      <c r="AJ177" s="56"/>
      <c r="AK177" s="56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  <c r="AY177" s="56"/>
      <c r="AZ177" s="56"/>
      <c r="BA177" s="56"/>
      <c r="BB177" s="5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</row>
    <row r="178" spans="1:65" x14ac:dyDescent="0.2">
      <c r="A178" s="14">
        <f>IF(ISNUMBER(Tablo[[#This Row],[JOUR]]),DATE(YEAR(Tablo[[#This Row],[JOUR]]),MONTH(Tablo[[#This Row],[JOUR]])+1,0),A177)</f>
        <v>43281</v>
      </c>
      <c r="B178" s="15">
        <f>IF(ISNUMBER(Tablo[[#This Row],[JOUR]]),INT(MOD(INT((Tablo[[#This Row],[JOUR]]-2)/7)+3/5,52+5/28))+1,B177)</f>
        <v>23</v>
      </c>
      <c r="C178" s="39">
        <f>C170+7</f>
        <v>43256</v>
      </c>
      <c r="D178" s="4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42"/>
      <c r="AF178" s="56"/>
      <c r="AG178" s="56"/>
      <c r="AH178" s="56"/>
      <c r="AI178" s="56"/>
      <c r="AJ178" s="56"/>
      <c r="AK178" s="56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  <c r="AY178" s="56"/>
      <c r="AZ178" s="56"/>
      <c r="BA178" s="56"/>
      <c r="BB178" s="5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</row>
    <row r="179" spans="1:65" x14ac:dyDescent="0.2">
      <c r="A179" s="16">
        <f>IF(ISNUMBER(Tablo[[#This Row],[JOUR]]),DATE(YEAR(Tablo[[#This Row],[JOUR]]),MONTH(Tablo[[#This Row],[JOUR]])+1,0),A178)</f>
        <v>43281</v>
      </c>
      <c r="B179" s="17">
        <f>IF(ISNUMBER(Tablo[[#This Row],[JOUR]]),INT(MOD(INT((Tablo[[#This Row],[JOUR]]-2)/7)+3/5,52+5/28))+1,B178)</f>
        <v>23</v>
      </c>
      <c r="C179" s="40">
        <f>C178+1</f>
        <v>43257</v>
      </c>
      <c r="D179" s="4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43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</row>
    <row r="180" spans="1:65" x14ac:dyDescent="0.2">
      <c r="A180" s="16">
        <f>IF(ISNUMBER(Tablo[[#This Row],[JOUR]]),DATE(YEAR(Tablo[[#This Row],[JOUR]]),MONTH(Tablo[[#This Row],[JOUR]])+1,0),A179)</f>
        <v>43281</v>
      </c>
      <c r="B180" s="17">
        <f>IF(ISNUMBER(Tablo[[#This Row],[JOUR]]),INT(MOD(INT((Tablo[[#This Row],[JOUR]]-2)/7)+3/5,52+5/28))+1,B179)</f>
        <v>23</v>
      </c>
      <c r="C180" s="40">
        <f t="shared" ref="C180:C182" si="154">C179+1</f>
        <v>43258</v>
      </c>
      <c r="D180" s="4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43"/>
      <c r="AF180" s="56"/>
      <c r="AG180" s="56"/>
      <c r="AH180" s="56"/>
      <c r="AI180" s="56"/>
      <c r="AJ180" s="56"/>
      <c r="AK180" s="56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  <c r="AY180" s="56"/>
      <c r="AZ180" s="56"/>
      <c r="BA180" s="56"/>
      <c r="BB180" s="5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</row>
    <row r="181" spans="1:65" x14ac:dyDescent="0.2">
      <c r="A181" s="16">
        <f>IF(ISNUMBER(Tablo[[#This Row],[JOUR]]),DATE(YEAR(Tablo[[#This Row],[JOUR]]),MONTH(Tablo[[#This Row],[JOUR]])+1,0),A180)</f>
        <v>43281</v>
      </c>
      <c r="B181" s="17">
        <f>IF(ISNUMBER(Tablo[[#This Row],[JOUR]]),INT(MOD(INT((Tablo[[#This Row],[JOUR]]-2)/7)+3/5,52+5/28))+1,B180)</f>
        <v>23</v>
      </c>
      <c r="C181" s="40">
        <f t="shared" si="154"/>
        <v>43259</v>
      </c>
      <c r="D181" s="4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43"/>
      <c r="AF181" s="56"/>
      <c r="AG181" s="56"/>
      <c r="AH181" s="56"/>
      <c r="AI181" s="56"/>
      <c r="AJ181" s="56"/>
      <c r="AK181" s="56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</row>
    <row r="182" spans="1:65" x14ac:dyDescent="0.2">
      <c r="A182" s="16">
        <f>IF(ISNUMBER(Tablo[[#This Row],[JOUR]]),DATE(YEAR(Tablo[[#This Row],[JOUR]]),MONTH(Tablo[[#This Row],[JOUR]])+1,0),A181)</f>
        <v>43281</v>
      </c>
      <c r="B182" s="17">
        <f>IF(ISNUMBER(Tablo[[#This Row],[JOUR]]),INT(MOD(INT((Tablo[[#This Row],[JOUR]]-2)/7)+3/5,52+5/28))+1,B181)</f>
        <v>23</v>
      </c>
      <c r="C182" s="40">
        <f t="shared" si="154"/>
        <v>43260</v>
      </c>
      <c r="D182" s="4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43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  <c r="AY182" s="56"/>
      <c r="AZ182" s="56"/>
      <c r="BA182" s="56"/>
      <c r="BB182" s="5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</row>
    <row r="183" spans="1:65" x14ac:dyDescent="0.2">
      <c r="A183" s="16">
        <f>IF(ISNUMBER(Tablo[[#This Row],[JOUR]]),DATE(YEAR(Tablo[[#This Row],[JOUR]]),MONTH(Tablo[[#This Row],[JOUR]])+1,0),A182)</f>
        <v>43281</v>
      </c>
      <c r="B183" s="17">
        <f>IF(ISNUMBER(Tablo[[#This Row],[JOUR]]),INT(MOD(INT((Tablo[[#This Row],[JOUR]]-2)/7)+3/5,52+5/28))+1,B182)</f>
        <v>23</v>
      </c>
      <c r="C183" s="40" t="s">
        <v>17</v>
      </c>
      <c r="D183" s="49">
        <f>SUM(D178:D182)</f>
        <v>0</v>
      </c>
      <c r="E183" s="49">
        <f t="shared" ref="E183:R183" si="155">SUM(E178:E182)</f>
        <v>0</v>
      </c>
      <c r="F183" s="49">
        <f t="shared" si="155"/>
        <v>0</v>
      </c>
      <c r="G183" s="49">
        <f t="shared" si="155"/>
        <v>0</v>
      </c>
      <c r="H183" s="49">
        <f t="shared" si="155"/>
        <v>0</v>
      </c>
      <c r="I183" s="49">
        <f t="shared" si="155"/>
        <v>0</v>
      </c>
      <c r="J183" s="49">
        <f t="shared" si="155"/>
        <v>0</v>
      </c>
      <c r="K183" s="49">
        <f t="shared" si="155"/>
        <v>0</v>
      </c>
      <c r="L183" s="49">
        <f t="shared" si="155"/>
        <v>0</v>
      </c>
      <c r="M183" s="49">
        <f t="shared" si="155"/>
        <v>0</v>
      </c>
      <c r="N183" s="49">
        <f t="shared" si="155"/>
        <v>0</v>
      </c>
      <c r="O183" s="49">
        <f t="shared" si="155"/>
        <v>0</v>
      </c>
      <c r="P183" s="49">
        <f t="shared" si="155"/>
        <v>0</v>
      </c>
      <c r="Q183" s="49">
        <f t="shared" si="155"/>
        <v>0</v>
      </c>
      <c r="R183" s="49">
        <f t="shared" si="155"/>
        <v>0</v>
      </c>
      <c r="S183" s="49">
        <f t="shared" ref="S183:AD183" si="156">SUM(S178:S182)</f>
        <v>0</v>
      </c>
      <c r="T183" s="49">
        <f t="shared" si="156"/>
        <v>0</v>
      </c>
      <c r="U183" s="49">
        <f t="shared" si="156"/>
        <v>0</v>
      </c>
      <c r="V183" s="49">
        <f t="shared" si="156"/>
        <v>0</v>
      </c>
      <c r="W183" s="49">
        <f t="shared" si="156"/>
        <v>0</v>
      </c>
      <c r="X183" s="49">
        <f t="shared" si="156"/>
        <v>0</v>
      </c>
      <c r="Y183" s="49">
        <f t="shared" si="156"/>
        <v>0</v>
      </c>
      <c r="Z183" s="49">
        <f t="shared" si="156"/>
        <v>0</v>
      </c>
      <c r="AA183" s="49">
        <f t="shared" si="156"/>
        <v>0</v>
      </c>
      <c r="AB183" s="49">
        <f t="shared" si="156"/>
        <v>0</v>
      </c>
      <c r="AC183" s="49">
        <f t="shared" si="156"/>
        <v>0</v>
      </c>
      <c r="AD183" s="49">
        <f t="shared" si="156"/>
        <v>0</v>
      </c>
      <c r="AE183" s="50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  <c r="AY183" s="56"/>
      <c r="AZ183" s="56"/>
      <c r="BA183" s="56"/>
      <c r="BB183" s="5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</row>
    <row r="184" spans="1:65" x14ac:dyDescent="0.2">
      <c r="A184" s="16">
        <f>IF(ISNUMBER(Tablo[[#This Row],[JOUR]]),DATE(YEAR(Tablo[[#This Row],[JOUR]]),MONTH(Tablo[[#This Row],[JOUR]])+1,0),A183)</f>
        <v>43281</v>
      </c>
      <c r="B184" s="17">
        <f>IF(ISNUMBER(Tablo[[#This Row],[JOUR]]),INT(MOD(INT((Tablo[[#This Row],[JOUR]]-2)/7)+3/5,52+5/28))+1,B183)</f>
        <v>23</v>
      </c>
      <c r="C184" s="40" t="s">
        <v>18</v>
      </c>
      <c r="D184" s="49">
        <f>MIN(D183,35)</f>
        <v>0</v>
      </c>
      <c r="E184" s="49">
        <f t="shared" ref="E184:R184" si="157">MIN(E183,35)</f>
        <v>0</v>
      </c>
      <c r="F184" s="49">
        <f t="shared" si="157"/>
        <v>0</v>
      </c>
      <c r="G184" s="49">
        <f t="shared" si="157"/>
        <v>0</v>
      </c>
      <c r="H184" s="49">
        <f t="shared" si="157"/>
        <v>0</v>
      </c>
      <c r="I184" s="49">
        <f t="shared" si="157"/>
        <v>0</v>
      </c>
      <c r="J184" s="49">
        <f t="shared" si="157"/>
        <v>0</v>
      </c>
      <c r="K184" s="49">
        <f t="shared" si="157"/>
        <v>0</v>
      </c>
      <c r="L184" s="49">
        <f t="shared" si="157"/>
        <v>0</v>
      </c>
      <c r="M184" s="49">
        <f t="shared" si="157"/>
        <v>0</v>
      </c>
      <c r="N184" s="49">
        <f t="shared" si="157"/>
        <v>0</v>
      </c>
      <c r="O184" s="49">
        <f t="shared" si="157"/>
        <v>0</v>
      </c>
      <c r="P184" s="49">
        <f t="shared" si="157"/>
        <v>0</v>
      </c>
      <c r="Q184" s="49">
        <f t="shared" si="157"/>
        <v>0</v>
      </c>
      <c r="R184" s="49">
        <f t="shared" si="157"/>
        <v>0</v>
      </c>
      <c r="S184" s="49">
        <f t="shared" ref="S184:AD184" si="158">MIN(S183,35)</f>
        <v>0</v>
      </c>
      <c r="T184" s="49">
        <f t="shared" si="158"/>
        <v>0</v>
      </c>
      <c r="U184" s="49">
        <f t="shared" si="158"/>
        <v>0</v>
      </c>
      <c r="V184" s="49">
        <f t="shared" si="158"/>
        <v>0</v>
      </c>
      <c r="W184" s="49">
        <f t="shared" si="158"/>
        <v>0</v>
      </c>
      <c r="X184" s="49">
        <f t="shared" si="158"/>
        <v>0</v>
      </c>
      <c r="Y184" s="49">
        <f t="shared" si="158"/>
        <v>0</v>
      </c>
      <c r="Z184" s="49">
        <f t="shared" si="158"/>
        <v>0</v>
      </c>
      <c r="AA184" s="49">
        <f t="shared" si="158"/>
        <v>0</v>
      </c>
      <c r="AB184" s="49">
        <f t="shared" si="158"/>
        <v>0</v>
      </c>
      <c r="AC184" s="49">
        <f t="shared" si="158"/>
        <v>0</v>
      </c>
      <c r="AD184" s="49">
        <f t="shared" si="158"/>
        <v>0</v>
      </c>
      <c r="AE184" s="50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  <c r="AY184" s="56"/>
      <c r="AZ184" s="56"/>
      <c r="BA184" s="56"/>
      <c r="BB184" s="5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</row>
    <row r="185" spans="1:65" ht="13.5" thickBot="1" x14ac:dyDescent="0.25">
      <c r="A185" s="18">
        <f>IF(ISNUMBER(Tablo[[#This Row],[JOUR]]),DATE(YEAR(Tablo[[#This Row],[JOUR]]),MONTH(Tablo[[#This Row],[JOUR]])+1,0),A184)</f>
        <v>43281</v>
      </c>
      <c r="B185" s="19">
        <f>IF(ISNUMBER(Tablo[[#This Row],[JOUR]]),INT(MOD(INT((Tablo[[#This Row],[JOUR]]-2)/7)+3/5,52+5/28))+1,B184)</f>
        <v>23</v>
      </c>
      <c r="C185" s="41" t="s">
        <v>19</v>
      </c>
      <c r="D185" s="51">
        <f>D183-D184</f>
        <v>0</v>
      </c>
      <c r="E185" s="51">
        <f t="shared" ref="E185:R185" si="159">E183-E184</f>
        <v>0</v>
      </c>
      <c r="F185" s="51">
        <f t="shared" si="159"/>
        <v>0</v>
      </c>
      <c r="G185" s="51">
        <f t="shared" si="159"/>
        <v>0</v>
      </c>
      <c r="H185" s="51">
        <f t="shared" si="159"/>
        <v>0</v>
      </c>
      <c r="I185" s="51">
        <f t="shared" si="159"/>
        <v>0</v>
      </c>
      <c r="J185" s="51">
        <f t="shared" si="159"/>
        <v>0</v>
      </c>
      <c r="K185" s="51">
        <f t="shared" si="159"/>
        <v>0</v>
      </c>
      <c r="L185" s="51">
        <f t="shared" si="159"/>
        <v>0</v>
      </c>
      <c r="M185" s="51">
        <f t="shared" si="159"/>
        <v>0</v>
      </c>
      <c r="N185" s="51">
        <f t="shared" si="159"/>
        <v>0</v>
      </c>
      <c r="O185" s="51">
        <f t="shared" si="159"/>
        <v>0</v>
      </c>
      <c r="P185" s="51">
        <f t="shared" si="159"/>
        <v>0</v>
      </c>
      <c r="Q185" s="51">
        <f t="shared" si="159"/>
        <v>0</v>
      </c>
      <c r="R185" s="51">
        <f t="shared" si="159"/>
        <v>0</v>
      </c>
      <c r="S185" s="51">
        <f t="shared" ref="S185:AD185" si="160">S183-S184</f>
        <v>0</v>
      </c>
      <c r="T185" s="51">
        <f t="shared" si="160"/>
        <v>0</v>
      </c>
      <c r="U185" s="51">
        <f t="shared" si="160"/>
        <v>0</v>
      </c>
      <c r="V185" s="51">
        <f t="shared" si="160"/>
        <v>0</v>
      </c>
      <c r="W185" s="51">
        <f t="shared" si="160"/>
        <v>0</v>
      </c>
      <c r="X185" s="51">
        <f t="shared" si="160"/>
        <v>0</v>
      </c>
      <c r="Y185" s="51">
        <f t="shared" si="160"/>
        <v>0</v>
      </c>
      <c r="Z185" s="51">
        <f t="shared" si="160"/>
        <v>0</v>
      </c>
      <c r="AA185" s="51">
        <f t="shared" si="160"/>
        <v>0</v>
      </c>
      <c r="AB185" s="51">
        <f t="shared" si="160"/>
        <v>0</v>
      </c>
      <c r="AC185" s="51">
        <f t="shared" si="160"/>
        <v>0</v>
      </c>
      <c r="AD185" s="51">
        <f t="shared" si="160"/>
        <v>0</v>
      </c>
      <c r="AE185" s="52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</row>
    <row r="186" spans="1:65" x14ac:dyDescent="0.2">
      <c r="A186" s="14">
        <f>IF(ISNUMBER(Tablo[[#This Row],[JOUR]]),DATE(YEAR(Tablo[[#This Row],[JOUR]]),MONTH(Tablo[[#This Row],[JOUR]])+1,0),A185)</f>
        <v>43281</v>
      </c>
      <c r="B186" s="15">
        <f>IF(ISNUMBER(Tablo[[#This Row],[JOUR]]),INT(MOD(INT((Tablo[[#This Row],[JOUR]]-2)/7)+3/5,52+5/28))+1,B185)</f>
        <v>24</v>
      </c>
      <c r="C186" s="39">
        <f>C178+7</f>
        <v>43263</v>
      </c>
      <c r="D186" s="4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42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</row>
    <row r="187" spans="1:65" x14ac:dyDescent="0.2">
      <c r="A187" s="16">
        <f>IF(ISNUMBER(Tablo[[#This Row],[JOUR]]),DATE(YEAR(Tablo[[#This Row],[JOUR]]),MONTH(Tablo[[#This Row],[JOUR]])+1,0),A186)</f>
        <v>43281</v>
      </c>
      <c r="B187" s="17">
        <f>IF(ISNUMBER(Tablo[[#This Row],[JOUR]]),INT(MOD(INT((Tablo[[#This Row],[JOUR]]-2)/7)+3/5,52+5/28))+1,B186)</f>
        <v>24</v>
      </c>
      <c r="C187" s="40">
        <f>C186+1</f>
        <v>43264</v>
      </c>
      <c r="D187" s="4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43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</row>
    <row r="188" spans="1:65" x14ac:dyDescent="0.2">
      <c r="A188" s="16">
        <f>IF(ISNUMBER(Tablo[[#This Row],[JOUR]]),DATE(YEAR(Tablo[[#This Row],[JOUR]]),MONTH(Tablo[[#This Row],[JOUR]])+1,0),A187)</f>
        <v>43281</v>
      </c>
      <c r="B188" s="17">
        <f>IF(ISNUMBER(Tablo[[#This Row],[JOUR]]),INT(MOD(INT((Tablo[[#This Row],[JOUR]]-2)/7)+3/5,52+5/28))+1,B187)</f>
        <v>24</v>
      </c>
      <c r="C188" s="40">
        <f t="shared" ref="C188:C190" si="161">C187+1</f>
        <v>43265</v>
      </c>
      <c r="D188" s="4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43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</row>
    <row r="189" spans="1:65" x14ac:dyDescent="0.2">
      <c r="A189" s="16">
        <f>IF(ISNUMBER(Tablo[[#This Row],[JOUR]]),DATE(YEAR(Tablo[[#This Row],[JOUR]]),MONTH(Tablo[[#This Row],[JOUR]])+1,0),A188)</f>
        <v>43281</v>
      </c>
      <c r="B189" s="17">
        <f>IF(ISNUMBER(Tablo[[#This Row],[JOUR]]),INT(MOD(INT((Tablo[[#This Row],[JOUR]]-2)/7)+3/5,52+5/28))+1,B188)</f>
        <v>24</v>
      </c>
      <c r="C189" s="40">
        <f t="shared" si="161"/>
        <v>43266</v>
      </c>
      <c r="D189" s="4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43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</row>
    <row r="190" spans="1:65" x14ac:dyDescent="0.2">
      <c r="A190" s="16">
        <f>IF(ISNUMBER(Tablo[[#This Row],[JOUR]]),DATE(YEAR(Tablo[[#This Row],[JOUR]]),MONTH(Tablo[[#This Row],[JOUR]])+1,0),A189)</f>
        <v>43281</v>
      </c>
      <c r="B190" s="17">
        <f>IF(ISNUMBER(Tablo[[#This Row],[JOUR]]),INT(MOD(INT((Tablo[[#This Row],[JOUR]]-2)/7)+3/5,52+5/28))+1,B189)</f>
        <v>24</v>
      </c>
      <c r="C190" s="40">
        <f t="shared" si="161"/>
        <v>43267</v>
      </c>
      <c r="D190" s="4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43"/>
      <c r="AF190" s="56"/>
      <c r="AG190" s="56"/>
      <c r="AH190" s="56"/>
      <c r="AI190" s="56"/>
      <c r="AJ190" s="56"/>
      <c r="AK190" s="56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  <c r="AY190" s="56"/>
      <c r="AZ190" s="56"/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</row>
    <row r="191" spans="1:65" x14ac:dyDescent="0.2">
      <c r="A191" s="16">
        <f>IF(ISNUMBER(Tablo[[#This Row],[JOUR]]),DATE(YEAR(Tablo[[#This Row],[JOUR]]),MONTH(Tablo[[#This Row],[JOUR]])+1,0),A190)</f>
        <v>43281</v>
      </c>
      <c r="B191" s="17">
        <f>IF(ISNUMBER(Tablo[[#This Row],[JOUR]]),INT(MOD(INT((Tablo[[#This Row],[JOUR]]-2)/7)+3/5,52+5/28))+1,B190)</f>
        <v>24</v>
      </c>
      <c r="C191" s="40" t="s">
        <v>17</v>
      </c>
      <c r="D191" s="49">
        <f>SUM(D186:D190)</f>
        <v>0</v>
      </c>
      <c r="E191" s="49">
        <f t="shared" ref="E191:R191" si="162">SUM(E186:E190)</f>
        <v>0</v>
      </c>
      <c r="F191" s="49">
        <f t="shared" si="162"/>
        <v>0</v>
      </c>
      <c r="G191" s="49">
        <f t="shared" si="162"/>
        <v>0</v>
      </c>
      <c r="H191" s="49">
        <f t="shared" si="162"/>
        <v>0</v>
      </c>
      <c r="I191" s="49">
        <f t="shared" si="162"/>
        <v>0</v>
      </c>
      <c r="J191" s="49">
        <f t="shared" si="162"/>
        <v>0</v>
      </c>
      <c r="K191" s="49">
        <f t="shared" si="162"/>
        <v>0</v>
      </c>
      <c r="L191" s="49">
        <f t="shared" si="162"/>
        <v>0</v>
      </c>
      <c r="M191" s="49">
        <f t="shared" si="162"/>
        <v>0</v>
      </c>
      <c r="N191" s="49">
        <f t="shared" si="162"/>
        <v>0</v>
      </c>
      <c r="O191" s="49">
        <f t="shared" si="162"/>
        <v>0</v>
      </c>
      <c r="P191" s="49">
        <f t="shared" si="162"/>
        <v>0</v>
      </c>
      <c r="Q191" s="49">
        <f t="shared" si="162"/>
        <v>0</v>
      </c>
      <c r="R191" s="49">
        <f t="shared" si="162"/>
        <v>0</v>
      </c>
      <c r="S191" s="49">
        <f t="shared" ref="S191:AD191" si="163">SUM(S186:S190)</f>
        <v>0</v>
      </c>
      <c r="T191" s="49">
        <f t="shared" si="163"/>
        <v>0</v>
      </c>
      <c r="U191" s="49">
        <f t="shared" si="163"/>
        <v>0</v>
      </c>
      <c r="V191" s="49">
        <f t="shared" si="163"/>
        <v>0</v>
      </c>
      <c r="W191" s="49">
        <f t="shared" si="163"/>
        <v>0</v>
      </c>
      <c r="X191" s="49">
        <f t="shared" si="163"/>
        <v>0</v>
      </c>
      <c r="Y191" s="49">
        <f t="shared" si="163"/>
        <v>0</v>
      </c>
      <c r="Z191" s="49">
        <f t="shared" si="163"/>
        <v>0</v>
      </c>
      <c r="AA191" s="49">
        <f t="shared" si="163"/>
        <v>0</v>
      </c>
      <c r="AB191" s="49">
        <f t="shared" si="163"/>
        <v>0</v>
      </c>
      <c r="AC191" s="49">
        <f t="shared" si="163"/>
        <v>0</v>
      </c>
      <c r="AD191" s="49">
        <f t="shared" si="163"/>
        <v>0</v>
      </c>
      <c r="AE191" s="50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</row>
    <row r="192" spans="1:65" x14ac:dyDescent="0.2">
      <c r="A192" s="16">
        <f>IF(ISNUMBER(Tablo[[#This Row],[JOUR]]),DATE(YEAR(Tablo[[#This Row],[JOUR]]),MONTH(Tablo[[#This Row],[JOUR]])+1,0),A191)</f>
        <v>43281</v>
      </c>
      <c r="B192" s="17">
        <f>IF(ISNUMBER(Tablo[[#This Row],[JOUR]]),INT(MOD(INT((Tablo[[#This Row],[JOUR]]-2)/7)+3/5,52+5/28))+1,B191)</f>
        <v>24</v>
      </c>
      <c r="C192" s="40" t="s">
        <v>18</v>
      </c>
      <c r="D192" s="49">
        <f>MIN(D191,35)</f>
        <v>0</v>
      </c>
      <c r="E192" s="49">
        <f t="shared" ref="E192:R192" si="164">MIN(E191,35)</f>
        <v>0</v>
      </c>
      <c r="F192" s="49">
        <f t="shared" si="164"/>
        <v>0</v>
      </c>
      <c r="G192" s="49">
        <f t="shared" si="164"/>
        <v>0</v>
      </c>
      <c r="H192" s="49">
        <f t="shared" si="164"/>
        <v>0</v>
      </c>
      <c r="I192" s="49">
        <f t="shared" si="164"/>
        <v>0</v>
      </c>
      <c r="J192" s="49">
        <f t="shared" si="164"/>
        <v>0</v>
      </c>
      <c r="K192" s="49">
        <f t="shared" si="164"/>
        <v>0</v>
      </c>
      <c r="L192" s="49">
        <f t="shared" si="164"/>
        <v>0</v>
      </c>
      <c r="M192" s="49">
        <f t="shared" si="164"/>
        <v>0</v>
      </c>
      <c r="N192" s="49">
        <f t="shared" si="164"/>
        <v>0</v>
      </c>
      <c r="O192" s="49">
        <f t="shared" si="164"/>
        <v>0</v>
      </c>
      <c r="P192" s="49">
        <f t="shared" si="164"/>
        <v>0</v>
      </c>
      <c r="Q192" s="49">
        <f t="shared" si="164"/>
        <v>0</v>
      </c>
      <c r="R192" s="49">
        <f t="shared" si="164"/>
        <v>0</v>
      </c>
      <c r="S192" s="49">
        <f t="shared" ref="S192:AD192" si="165">MIN(S191,35)</f>
        <v>0</v>
      </c>
      <c r="T192" s="49">
        <f t="shared" si="165"/>
        <v>0</v>
      </c>
      <c r="U192" s="49">
        <f t="shared" si="165"/>
        <v>0</v>
      </c>
      <c r="V192" s="49">
        <f t="shared" si="165"/>
        <v>0</v>
      </c>
      <c r="W192" s="49">
        <f t="shared" si="165"/>
        <v>0</v>
      </c>
      <c r="X192" s="49">
        <f t="shared" si="165"/>
        <v>0</v>
      </c>
      <c r="Y192" s="49">
        <f t="shared" si="165"/>
        <v>0</v>
      </c>
      <c r="Z192" s="49">
        <f t="shared" si="165"/>
        <v>0</v>
      </c>
      <c r="AA192" s="49">
        <f t="shared" si="165"/>
        <v>0</v>
      </c>
      <c r="AB192" s="49">
        <f t="shared" si="165"/>
        <v>0</v>
      </c>
      <c r="AC192" s="49">
        <f t="shared" si="165"/>
        <v>0</v>
      </c>
      <c r="AD192" s="49">
        <f t="shared" si="165"/>
        <v>0</v>
      </c>
      <c r="AE192" s="50"/>
      <c r="AF192" s="56"/>
      <c r="AG192" s="56"/>
      <c r="AH192" s="56"/>
      <c r="AI192" s="56"/>
      <c r="AJ192" s="56"/>
      <c r="AK192" s="56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</row>
    <row r="193" spans="1:65" ht="13.5" thickBot="1" x14ac:dyDescent="0.25">
      <c r="A193" s="18">
        <f>IF(ISNUMBER(Tablo[[#This Row],[JOUR]]),DATE(YEAR(Tablo[[#This Row],[JOUR]]),MONTH(Tablo[[#This Row],[JOUR]])+1,0),A192)</f>
        <v>43281</v>
      </c>
      <c r="B193" s="19">
        <f>IF(ISNUMBER(Tablo[[#This Row],[JOUR]]),INT(MOD(INT((Tablo[[#This Row],[JOUR]]-2)/7)+3/5,52+5/28))+1,B192)</f>
        <v>24</v>
      </c>
      <c r="C193" s="41" t="s">
        <v>19</v>
      </c>
      <c r="D193" s="51">
        <f>D191-D192</f>
        <v>0</v>
      </c>
      <c r="E193" s="51">
        <f t="shared" ref="E193:R193" si="166">E191-E192</f>
        <v>0</v>
      </c>
      <c r="F193" s="51">
        <f t="shared" si="166"/>
        <v>0</v>
      </c>
      <c r="G193" s="51">
        <f t="shared" si="166"/>
        <v>0</v>
      </c>
      <c r="H193" s="51">
        <f t="shared" si="166"/>
        <v>0</v>
      </c>
      <c r="I193" s="51">
        <f t="shared" si="166"/>
        <v>0</v>
      </c>
      <c r="J193" s="51">
        <f t="shared" si="166"/>
        <v>0</v>
      </c>
      <c r="K193" s="51">
        <f t="shared" si="166"/>
        <v>0</v>
      </c>
      <c r="L193" s="51">
        <f t="shared" si="166"/>
        <v>0</v>
      </c>
      <c r="M193" s="51">
        <f t="shared" si="166"/>
        <v>0</v>
      </c>
      <c r="N193" s="51">
        <f t="shared" si="166"/>
        <v>0</v>
      </c>
      <c r="O193" s="51">
        <f t="shared" si="166"/>
        <v>0</v>
      </c>
      <c r="P193" s="51">
        <f t="shared" si="166"/>
        <v>0</v>
      </c>
      <c r="Q193" s="51">
        <f t="shared" si="166"/>
        <v>0</v>
      </c>
      <c r="R193" s="51">
        <f t="shared" si="166"/>
        <v>0</v>
      </c>
      <c r="S193" s="51">
        <f t="shared" ref="S193:AD193" si="167">S191-S192</f>
        <v>0</v>
      </c>
      <c r="T193" s="51">
        <f t="shared" si="167"/>
        <v>0</v>
      </c>
      <c r="U193" s="51">
        <f t="shared" si="167"/>
        <v>0</v>
      </c>
      <c r="V193" s="51">
        <f t="shared" si="167"/>
        <v>0</v>
      </c>
      <c r="W193" s="51">
        <f t="shared" si="167"/>
        <v>0</v>
      </c>
      <c r="X193" s="51">
        <f t="shared" si="167"/>
        <v>0</v>
      </c>
      <c r="Y193" s="51">
        <f t="shared" si="167"/>
        <v>0</v>
      </c>
      <c r="Z193" s="51">
        <f t="shared" si="167"/>
        <v>0</v>
      </c>
      <c r="AA193" s="51">
        <f t="shared" si="167"/>
        <v>0</v>
      </c>
      <c r="AB193" s="51">
        <f t="shared" si="167"/>
        <v>0</v>
      </c>
      <c r="AC193" s="51">
        <f t="shared" si="167"/>
        <v>0</v>
      </c>
      <c r="AD193" s="51">
        <f t="shared" si="167"/>
        <v>0</v>
      </c>
      <c r="AE193" s="52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</row>
    <row r="194" spans="1:65" x14ac:dyDescent="0.2">
      <c r="A194" s="14">
        <f>IF(ISNUMBER(Tablo[[#This Row],[JOUR]]),DATE(YEAR(Tablo[[#This Row],[JOUR]]),MONTH(Tablo[[#This Row],[JOUR]])+1,0),A193)</f>
        <v>43281</v>
      </c>
      <c r="B194" s="15">
        <f>IF(ISNUMBER(Tablo[[#This Row],[JOUR]]),INT(MOD(INT((Tablo[[#This Row],[JOUR]]-2)/7)+3/5,52+5/28))+1,B193)</f>
        <v>25</v>
      </c>
      <c r="C194" s="39">
        <f>C186+7</f>
        <v>43270</v>
      </c>
      <c r="D194" s="4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42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</row>
    <row r="195" spans="1:65" x14ac:dyDescent="0.2">
      <c r="A195" s="16">
        <f>IF(ISNUMBER(Tablo[[#This Row],[JOUR]]),DATE(YEAR(Tablo[[#This Row],[JOUR]]),MONTH(Tablo[[#This Row],[JOUR]])+1,0),A194)</f>
        <v>43281</v>
      </c>
      <c r="B195" s="17">
        <f>IF(ISNUMBER(Tablo[[#This Row],[JOUR]]),INT(MOD(INT((Tablo[[#This Row],[JOUR]]-2)/7)+3/5,52+5/28))+1,B194)</f>
        <v>25</v>
      </c>
      <c r="C195" s="40">
        <f>C194+1</f>
        <v>43271</v>
      </c>
      <c r="D195" s="4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43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</row>
    <row r="196" spans="1:65" x14ac:dyDescent="0.2">
      <c r="A196" s="16">
        <f>IF(ISNUMBER(Tablo[[#This Row],[JOUR]]),DATE(YEAR(Tablo[[#This Row],[JOUR]]),MONTH(Tablo[[#This Row],[JOUR]])+1,0),A195)</f>
        <v>43281</v>
      </c>
      <c r="B196" s="17">
        <f>IF(ISNUMBER(Tablo[[#This Row],[JOUR]]),INT(MOD(INT((Tablo[[#This Row],[JOUR]]-2)/7)+3/5,52+5/28))+1,B195)</f>
        <v>25</v>
      </c>
      <c r="C196" s="40">
        <f t="shared" ref="C196:C198" si="168">C195+1</f>
        <v>43272</v>
      </c>
      <c r="D196" s="4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43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</row>
    <row r="197" spans="1:65" x14ac:dyDescent="0.2">
      <c r="A197" s="16">
        <f>IF(ISNUMBER(Tablo[[#This Row],[JOUR]]),DATE(YEAR(Tablo[[#This Row],[JOUR]]),MONTH(Tablo[[#This Row],[JOUR]])+1,0),A196)</f>
        <v>43281</v>
      </c>
      <c r="B197" s="17">
        <f>IF(ISNUMBER(Tablo[[#This Row],[JOUR]]),INT(MOD(INT((Tablo[[#This Row],[JOUR]]-2)/7)+3/5,52+5/28))+1,B196)</f>
        <v>25</v>
      </c>
      <c r="C197" s="40">
        <f t="shared" si="168"/>
        <v>43273</v>
      </c>
      <c r="D197" s="4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43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</row>
    <row r="198" spans="1:65" x14ac:dyDescent="0.2">
      <c r="A198" s="16">
        <f>IF(ISNUMBER(Tablo[[#This Row],[JOUR]]),DATE(YEAR(Tablo[[#This Row],[JOUR]]),MONTH(Tablo[[#This Row],[JOUR]])+1,0),A197)</f>
        <v>43281</v>
      </c>
      <c r="B198" s="17">
        <f>IF(ISNUMBER(Tablo[[#This Row],[JOUR]]),INT(MOD(INT((Tablo[[#This Row],[JOUR]]-2)/7)+3/5,52+5/28))+1,B197)</f>
        <v>25</v>
      </c>
      <c r="C198" s="40">
        <f t="shared" si="168"/>
        <v>43274</v>
      </c>
      <c r="D198" s="4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43"/>
      <c r="AF198" s="56"/>
      <c r="AG198" s="56"/>
      <c r="AH198" s="56"/>
      <c r="AI198" s="56"/>
      <c r="AJ198" s="56"/>
      <c r="AK198" s="56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</row>
    <row r="199" spans="1:65" x14ac:dyDescent="0.2">
      <c r="A199" s="16">
        <f>IF(ISNUMBER(Tablo[[#This Row],[JOUR]]),DATE(YEAR(Tablo[[#This Row],[JOUR]]),MONTH(Tablo[[#This Row],[JOUR]])+1,0),A198)</f>
        <v>43281</v>
      </c>
      <c r="B199" s="17">
        <f>IF(ISNUMBER(Tablo[[#This Row],[JOUR]]),INT(MOD(INT((Tablo[[#This Row],[JOUR]]-2)/7)+3/5,52+5/28))+1,B198)</f>
        <v>25</v>
      </c>
      <c r="C199" s="40" t="s">
        <v>17</v>
      </c>
      <c r="D199" s="49">
        <f>SUM(D194:D198)</f>
        <v>0</v>
      </c>
      <c r="E199" s="49">
        <f t="shared" ref="E199:R199" si="169">SUM(E194:E198)</f>
        <v>0</v>
      </c>
      <c r="F199" s="49">
        <f t="shared" si="169"/>
        <v>0</v>
      </c>
      <c r="G199" s="49">
        <f t="shared" si="169"/>
        <v>0</v>
      </c>
      <c r="H199" s="49">
        <f t="shared" si="169"/>
        <v>0</v>
      </c>
      <c r="I199" s="49">
        <f t="shared" si="169"/>
        <v>0</v>
      </c>
      <c r="J199" s="49">
        <f t="shared" si="169"/>
        <v>0</v>
      </c>
      <c r="K199" s="49">
        <f t="shared" si="169"/>
        <v>0</v>
      </c>
      <c r="L199" s="49">
        <f t="shared" si="169"/>
        <v>0</v>
      </c>
      <c r="M199" s="49">
        <f t="shared" si="169"/>
        <v>0</v>
      </c>
      <c r="N199" s="49">
        <f t="shared" si="169"/>
        <v>0</v>
      </c>
      <c r="O199" s="49">
        <f t="shared" si="169"/>
        <v>0</v>
      </c>
      <c r="P199" s="49">
        <f t="shared" si="169"/>
        <v>0</v>
      </c>
      <c r="Q199" s="49">
        <f t="shared" si="169"/>
        <v>0</v>
      </c>
      <c r="R199" s="49">
        <f t="shared" si="169"/>
        <v>0</v>
      </c>
      <c r="S199" s="49">
        <f t="shared" ref="S199:AD199" si="170">SUM(S194:S198)</f>
        <v>0</v>
      </c>
      <c r="T199" s="49">
        <f t="shared" si="170"/>
        <v>0</v>
      </c>
      <c r="U199" s="49">
        <f t="shared" si="170"/>
        <v>0</v>
      </c>
      <c r="V199" s="49">
        <f t="shared" si="170"/>
        <v>0</v>
      </c>
      <c r="W199" s="49">
        <f t="shared" si="170"/>
        <v>0</v>
      </c>
      <c r="X199" s="49">
        <f t="shared" si="170"/>
        <v>0</v>
      </c>
      <c r="Y199" s="49">
        <f t="shared" si="170"/>
        <v>0</v>
      </c>
      <c r="Z199" s="49">
        <f t="shared" si="170"/>
        <v>0</v>
      </c>
      <c r="AA199" s="49">
        <f t="shared" si="170"/>
        <v>0</v>
      </c>
      <c r="AB199" s="49">
        <f t="shared" si="170"/>
        <v>0</v>
      </c>
      <c r="AC199" s="49">
        <f t="shared" si="170"/>
        <v>0</v>
      </c>
      <c r="AD199" s="49">
        <f t="shared" si="170"/>
        <v>0</v>
      </c>
      <c r="AE199" s="50"/>
      <c r="AF199" s="56"/>
      <c r="AG199" s="56"/>
      <c r="AH199" s="56"/>
      <c r="AI199" s="56"/>
      <c r="AJ199" s="56"/>
      <c r="AK199" s="56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  <c r="AY199" s="56"/>
      <c r="AZ199" s="56"/>
      <c r="BA199" s="56"/>
      <c r="BB199" s="5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</row>
    <row r="200" spans="1:65" x14ac:dyDescent="0.2">
      <c r="A200" s="16">
        <f>IF(ISNUMBER(Tablo[[#This Row],[JOUR]]),DATE(YEAR(Tablo[[#This Row],[JOUR]]),MONTH(Tablo[[#This Row],[JOUR]])+1,0),A199)</f>
        <v>43281</v>
      </c>
      <c r="B200" s="17">
        <f>IF(ISNUMBER(Tablo[[#This Row],[JOUR]]),INT(MOD(INT((Tablo[[#This Row],[JOUR]]-2)/7)+3/5,52+5/28))+1,B199)</f>
        <v>25</v>
      </c>
      <c r="C200" s="40" t="s">
        <v>18</v>
      </c>
      <c r="D200" s="49">
        <f>MIN(D199,35)</f>
        <v>0</v>
      </c>
      <c r="E200" s="49">
        <f t="shared" ref="E200:R200" si="171">MIN(E199,35)</f>
        <v>0</v>
      </c>
      <c r="F200" s="49">
        <f t="shared" si="171"/>
        <v>0</v>
      </c>
      <c r="G200" s="49">
        <f t="shared" si="171"/>
        <v>0</v>
      </c>
      <c r="H200" s="49">
        <f t="shared" si="171"/>
        <v>0</v>
      </c>
      <c r="I200" s="49">
        <f t="shared" si="171"/>
        <v>0</v>
      </c>
      <c r="J200" s="49">
        <f t="shared" si="171"/>
        <v>0</v>
      </c>
      <c r="K200" s="49">
        <f t="shared" si="171"/>
        <v>0</v>
      </c>
      <c r="L200" s="49">
        <f t="shared" si="171"/>
        <v>0</v>
      </c>
      <c r="M200" s="49">
        <f t="shared" si="171"/>
        <v>0</v>
      </c>
      <c r="N200" s="49">
        <f t="shared" si="171"/>
        <v>0</v>
      </c>
      <c r="O200" s="49">
        <f t="shared" si="171"/>
        <v>0</v>
      </c>
      <c r="P200" s="49">
        <f t="shared" si="171"/>
        <v>0</v>
      </c>
      <c r="Q200" s="49">
        <f t="shared" si="171"/>
        <v>0</v>
      </c>
      <c r="R200" s="49">
        <f t="shared" si="171"/>
        <v>0</v>
      </c>
      <c r="S200" s="49">
        <f t="shared" ref="S200:AD200" si="172">MIN(S199,35)</f>
        <v>0</v>
      </c>
      <c r="T200" s="49">
        <f t="shared" si="172"/>
        <v>0</v>
      </c>
      <c r="U200" s="49">
        <f t="shared" si="172"/>
        <v>0</v>
      </c>
      <c r="V200" s="49">
        <f t="shared" si="172"/>
        <v>0</v>
      </c>
      <c r="W200" s="49">
        <f t="shared" si="172"/>
        <v>0</v>
      </c>
      <c r="X200" s="49">
        <f t="shared" si="172"/>
        <v>0</v>
      </c>
      <c r="Y200" s="49">
        <f t="shared" si="172"/>
        <v>0</v>
      </c>
      <c r="Z200" s="49">
        <f t="shared" si="172"/>
        <v>0</v>
      </c>
      <c r="AA200" s="49">
        <f t="shared" si="172"/>
        <v>0</v>
      </c>
      <c r="AB200" s="49">
        <f t="shared" si="172"/>
        <v>0</v>
      </c>
      <c r="AC200" s="49">
        <f t="shared" si="172"/>
        <v>0</v>
      </c>
      <c r="AD200" s="49">
        <f t="shared" si="172"/>
        <v>0</v>
      </c>
      <c r="AE200" s="50"/>
      <c r="AF200" s="56"/>
      <c r="AG200" s="56"/>
      <c r="AH200" s="56"/>
      <c r="AI200" s="56"/>
      <c r="AJ200" s="56"/>
      <c r="AK200" s="56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  <c r="AY200" s="56"/>
      <c r="AZ200" s="56"/>
      <c r="BA200" s="56"/>
      <c r="BB200" s="5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</row>
    <row r="201" spans="1:65" ht="13.5" thickBot="1" x14ac:dyDescent="0.25">
      <c r="A201" s="18">
        <f>IF(ISNUMBER(Tablo[[#This Row],[JOUR]]),DATE(YEAR(Tablo[[#This Row],[JOUR]]),MONTH(Tablo[[#This Row],[JOUR]])+1,0),A200)</f>
        <v>43281</v>
      </c>
      <c r="B201" s="19">
        <f>IF(ISNUMBER(Tablo[[#This Row],[JOUR]]),INT(MOD(INT((Tablo[[#This Row],[JOUR]]-2)/7)+3/5,52+5/28))+1,B200)</f>
        <v>25</v>
      </c>
      <c r="C201" s="41" t="s">
        <v>19</v>
      </c>
      <c r="D201" s="51">
        <f>D199-D200</f>
        <v>0</v>
      </c>
      <c r="E201" s="51">
        <f t="shared" ref="E201:R201" si="173">E199-E200</f>
        <v>0</v>
      </c>
      <c r="F201" s="51">
        <f t="shared" si="173"/>
        <v>0</v>
      </c>
      <c r="G201" s="51">
        <f t="shared" si="173"/>
        <v>0</v>
      </c>
      <c r="H201" s="51">
        <f t="shared" si="173"/>
        <v>0</v>
      </c>
      <c r="I201" s="51">
        <f t="shared" si="173"/>
        <v>0</v>
      </c>
      <c r="J201" s="51">
        <f t="shared" si="173"/>
        <v>0</v>
      </c>
      <c r="K201" s="51">
        <f t="shared" si="173"/>
        <v>0</v>
      </c>
      <c r="L201" s="51">
        <f t="shared" si="173"/>
        <v>0</v>
      </c>
      <c r="M201" s="51">
        <f t="shared" si="173"/>
        <v>0</v>
      </c>
      <c r="N201" s="51">
        <f t="shared" si="173"/>
        <v>0</v>
      </c>
      <c r="O201" s="51">
        <f t="shared" si="173"/>
        <v>0</v>
      </c>
      <c r="P201" s="51">
        <f t="shared" si="173"/>
        <v>0</v>
      </c>
      <c r="Q201" s="51">
        <f t="shared" si="173"/>
        <v>0</v>
      </c>
      <c r="R201" s="51">
        <f t="shared" si="173"/>
        <v>0</v>
      </c>
      <c r="S201" s="51">
        <f t="shared" ref="S201:AD201" si="174">S199-S200</f>
        <v>0</v>
      </c>
      <c r="T201" s="51">
        <f t="shared" si="174"/>
        <v>0</v>
      </c>
      <c r="U201" s="51">
        <f t="shared" si="174"/>
        <v>0</v>
      </c>
      <c r="V201" s="51">
        <f t="shared" si="174"/>
        <v>0</v>
      </c>
      <c r="W201" s="51">
        <f t="shared" si="174"/>
        <v>0</v>
      </c>
      <c r="X201" s="51">
        <f t="shared" si="174"/>
        <v>0</v>
      </c>
      <c r="Y201" s="51">
        <f t="shared" si="174"/>
        <v>0</v>
      </c>
      <c r="Z201" s="51">
        <f t="shared" si="174"/>
        <v>0</v>
      </c>
      <c r="AA201" s="51">
        <f t="shared" si="174"/>
        <v>0</v>
      </c>
      <c r="AB201" s="51">
        <f t="shared" si="174"/>
        <v>0</v>
      </c>
      <c r="AC201" s="51">
        <f t="shared" si="174"/>
        <v>0</v>
      </c>
      <c r="AD201" s="51">
        <f t="shared" si="174"/>
        <v>0</v>
      </c>
      <c r="AE201" s="52"/>
      <c r="AF201" s="56"/>
      <c r="AG201" s="56"/>
      <c r="AH201" s="56"/>
      <c r="AI201" s="56"/>
      <c r="AJ201" s="56"/>
      <c r="AK201" s="56"/>
      <c r="AL201" s="56"/>
      <c r="AM201" s="56"/>
      <c r="AN201" s="56"/>
      <c r="AO201" s="56"/>
      <c r="AP201" s="56"/>
      <c r="AQ201" s="56"/>
      <c r="AR201" s="56"/>
      <c r="AS201" s="56"/>
      <c r="AT201" s="56"/>
      <c r="AU201" s="56"/>
      <c r="AV201" s="56"/>
      <c r="AW201" s="56"/>
      <c r="AX201" s="56"/>
      <c r="AY201" s="56"/>
      <c r="AZ201" s="56"/>
      <c r="BA201" s="56"/>
      <c r="BB201" s="5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</row>
    <row r="202" spans="1:65" x14ac:dyDescent="0.2">
      <c r="A202" s="14">
        <f>IF(ISNUMBER(Tablo[[#This Row],[JOUR]]),DATE(YEAR(Tablo[[#This Row],[JOUR]]),MONTH(Tablo[[#This Row],[JOUR]])+1,0),A201)</f>
        <v>43281</v>
      </c>
      <c r="B202" s="15">
        <f>IF(ISNUMBER(Tablo[[#This Row],[JOUR]]),INT(MOD(INT((Tablo[[#This Row],[JOUR]]-2)/7)+3/5,52+5/28))+1,B201)</f>
        <v>26</v>
      </c>
      <c r="C202" s="39">
        <f>C194+7</f>
        <v>43277</v>
      </c>
      <c r="D202" s="4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42"/>
      <c r="AF202" s="56"/>
      <c r="AG202" s="56"/>
      <c r="AH202" s="56"/>
      <c r="AI202" s="56"/>
      <c r="AJ202" s="56"/>
      <c r="AK202" s="56"/>
      <c r="AL202" s="56"/>
      <c r="AM202" s="56"/>
      <c r="AN202" s="56"/>
      <c r="AO202" s="56"/>
      <c r="AP202" s="56"/>
      <c r="AQ202" s="56"/>
      <c r="AR202" s="56"/>
      <c r="AS202" s="56"/>
      <c r="AT202" s="56"/>
      <c r="AU202" s="56"/>
      <c r="AV202" s="56"/>
      <c r="AW202" s="56"/>
      <c r="AX202" s="56"/>
      <c r="AY202" s="56"/>
      <c r="AZ202" s="56"/>
      <c r="BA202" s="56"/>
      <c r="BB202" s="5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</row>
    <row r="203" spans="1:65" x14ac:dyDescent="0.2">
      <c r="A203" s="16">
        <f>IF(ISNUMBER(Tablo[[#This Row],[JOUR]]),DATE(YEAR(Tablo[[#This Row],[JOUR]]),MONTH(Tablo[[#This Row],[JOUR]])+1,0),A202)</f>
        <v>43281</v>
      </c>
      <c r="B203" s="17">
        <f>IF(ISNUMBER(Tablo[[#This Row],[JOUR]]),INT(MOD(INT((Tablo[[#This Row],[JOUR]]-2)/7)+3/5,52+5/28))+1,B202)</f>
        <v>26</v>
      </c>
      <c r="C203" s="40">
        <f>C202+1</f>
        <v>43278</v>
      </c>
      <c r="D203" s="4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43"/>
      <c r="AF203" s="56"/>
      <c r="AG203" s="56"/>
      <c r="AH203" s="56"/>
      <c r="AI203" s="56"/>
      <c r="AJ203" s="56"/>
      <c r="AK203" s="56"/>
      <c r="AL203" s="56"/>
      <c r="AM203" s="56"/>
      <c r="AN203" s="56"/>
      <c r="AO203" s="56"/>
      <c r="AP203" s="56"/>
      <c r="AQ203" s="56"/>
      <c r="AR203" s="56"/>
      <c r="AS203" s="56"/>
      <c r="AT203" s="56"/>
      <c r="AU203" s="56"/>
      <c r="AV203" s="56"/>
      <c r="AW203" s="56"/>
      <c r="AX203" s="56"/>
      <c r="AY203" s="56"/>
      <c r="AZ203" s="56"/>
      <c r="BA203" s="56"/>
      <c r="BB203" s="5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</row>
    <row r="204" spans="1:65" x14ac:dyDescent="0.2">
      <c r="A204" s="16">
        <f>IF(ISNUMBER(Tablo[[#This Row],[JOUR]]),DATE(YEAR(Tablo[[#This Row],[JOUR]]),MONTH(Tablo[[#This Row],[JOUR]])+1,0),A203)</f>
        <v>43281</v>
      </c>
      <c r="B204" s="17">
        <f>IF(ISNUMBER(Tablo[[#This Row],[JOUR]]),INT(MOD(INT((Tablo[[#This Row],[JOUR]]-2)/7)+3/5,52+5/28))+1,B203)</f>
        <v>26</v>
      </c>
      <c r="C204" s="40">
        <f t="shared" ref="C204:C206" si="175">C203+1</f>
        <v>43279</v>
      </c>
      <c r="D204" s="4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43"/>
      <c r="AF204" s="56"/>
      <c r="AG204" s="56"/>
      <c r="AH204" s="56"/>
      <c r="AI204" s="56"/>
      <c r="AJ204" s="56"/>
      <c r="AK204" s="56"/>
      <c r="AL204" s="56"/>
      <c r="AM204" s="56"/>
      <c r="AN204" s="56"/>
      <c r="AO204" s="56"/>
      <c r="AP204" s="56"/>
      <c r="AQ204" s="56"/>
      <c r="AR204" s="56"/>
      <c r="AS204" s="56"/>
      <c r="AT204" s="56"/>
      <c r="AU204" s="56"/>
      <c r="AV204" s="56"/>
      <c r="AW204" s="56"/>
      <c r="AX204" s="56"/>
      <c r="AY204" s="56"/>
      <c r="AZ204" s="56"/>
      <c r="BA204" s="56"/>
      <c r="BB204" s="5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</row>
    <row r="205" spans="1:65" x14ac:dyDescent="0.2">
      <c r="A205" s="16">
        <f>IF(ISNUMBER(Tablo[[#This Row],[JOUR]]),DATE(YEAR(Tablo[[#This Row],[JOUR]]),MONTH(Tablo[[#This Row],[JOUR]])+1,0),A204)</f>
        <v>43281</v>
      </c>
      <c r="B205" s="17">
        <f>IF(ISNUMBER(Tablo[[#This Row],[JOUR]]),INT(MOD(INT((Tablo[[#This Row],[JOUR]]-2)/7)+3/5,52+5/28))+1,B204)</f>
        <v>26</v>
      </c>
      <c r="C205" s="40">
        <f t="shared" si="175"/>
        <v>43280</v>
      </c>
      <c r="D205" s="4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43"/>
      <c r="AF205" s="56"/>
      <c r="AG205" s="56"/>
      <c r="AH205" s="56"/>
      <c r="AI205" s="56"/>
      <c r="AJ205" s="56"/>
      <c r="AK205" s="56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</row>
    <row r="206" spans="1:65" x14ac:dyDescent="0.2">
      <c r="A206" s="16">
        <f>IF(ISNUMBER(Tablo[[#This Row],[JOUR]]),DATE(YEAR(Tablo[[#This Row],[JOUR]]),MONTH(Tablo[[#This Row],[JOUR]])+1,0),A205)</f>
        <v>43281</v>
      </c>
      <c r="B206" s="17">
        <f>IF(ISNUMBER(Tablo[[#This Row],[JOUR]]),INT(MOD(INT((Tablo[[#This Row],[JOUR]]-2)/7)+3/5,52+5/28))+1,B205)</f>
        <v>26</v>
      </c>
      <c r="C206" s="40">
        <f t="shared" si="175"/>
        <v>43281</v>
      </c>
      <c r="D206" s="4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43"/>
      <c r="AF206" s="56"/>
      <c r="AG206" s="56"/>
      <c r="AH206" s="56"/>
      <c r="AI206" s="56"/>
      <c r="AJ206" s="56"/>
      <c r="AK206" s="56"/>
      <c r="AL206" s="56"/>
      <c r="AM206" s="56"/>
      <c r="AN206" s="56"/>
      <c r="AO206" s="56"/>
      <c r="AP206" s="56"/>
      <c r="AQ206" s="56"/>
      <c r="AR206" s="56"/>
      <c r="AS206" s="56"/>
      <c r="AT206" s="56"/>
      <c r="AU206" s="56"/>
      <c r="AV206" s="56"/>
      <c r="AW206" s="56"/>
      <c r="AX206" s="56"/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</row>
    <row r="207" spans="1:65" x14ac:dyDescent="0.2">
      <c r="A207" s="16">
        <f>IF(ISNUMBER(Tablo[[#This Row],[JOUR]]),DATE(YEAR(Tablo[[#This Row],[JOUR]]),MONTH(Tablo[[#This Row],[JOUR]])+1,0),A206)</f>
        <v>43281</v>
      </c>
      <c r="B207" s="17">
        <f>IF(ISNUMBER(Tablo[[#This Row],[JOUR]]),INT(MOD(INT((Tablo[[#This Row],[JOUR]]-2)/7)+3/5,52+5/28))+1,B206)</f>
        <v>26</v>
      </c>
      <c r="C207" s="40" t="s">
        <v>17</v>
      </c>
      <c r="D207" s="49">
        <f>SUM(D202:D206)</f>
        <v>0</v>
      </c>
      <c r="E207" s="49">
        <f t="shared" ref="E207:R207" si="176">SUM(E202:E206)</f>
        <v>0</v>
      </c>
      <c r="F207" s="49">
        <f t="shared" si="176"/>
        <v>0</v>
      </c>
      <c r="G207" s="49">
        <f t="shared" si="176"/>
        <v>0</v>
      </c>
      <c r="H207" s="49">
        <f t="shared" si="176"/>
        <v>0</v>
      </c>
      <c r="I207" s="49">
        <f t="shared" si="176"/>
        <v>0</v>
      </c>
      <c r="J207" s="49">
        <f t="shared" si="176"/>
        <v>0</v>
      </c>
      <c r="K207" s="49">
        <f t="shared" si="176"/>
        <v>0</v>
      </c>
      <c r="L207" s="49">
        <f t="shared" si="176"/>
        <v>0</v>
      </c>
      <c r="M207" s="49">
        <f t="shared" si="176"/>
        <v>0</v>
      </c>
      <c r="N207" s="49">
        <f t="shared" si="176"/>
        <v>0</v>
      </c>
      <c r="O207" s="49">
        <f t="shared" si="176"/>
        <v>0</v>
      </c>
      <c r="P207" s="49">
        <f t="shared" si="176"/>
        <v>0</v>
      </c>
      <c r="Q207" s="49">
        <f t="shared" si="176"/>
        <v>0</v>
      </c>
      <c r="R207" s="49">
        <f t="shared" si="176"/>
        <v>0</v>
      </c>
      <c r="S207" s="49">
        <f t="shared" ref="S207:AD207" si="177">SUM(S202:S206)</f>
        <v>0</v>
      </c>
      <c r="T207" s="49">
        <f t="shared" si="177"/>
        <v>0</v>
      </c>
      <c r="U207" s="49">
        <f t="shared" si="177"/>
        <v>0</v>
      </c>
      <c r="V207" s="49">
        <f t="shared" si="177"/>
        <v>0</v>
      </c>
      <c r="W207" s="49">
        <f t="shared" si="177"/>
        <v>0</v>
      </c>
      <c r="X207" s="49">
        <f t="shared" si="177"/>
        <v>0</v>
      </c>
      <c r="Y207" s="49">
        <f t="shared" si="177"/>
        <v>0</v>
      </c>
      <c r="Z207" s="49">
        <f t="shared" si="177"/>
        <v>0</v>
      </c>
      <c r="AA207" s="49">
        <f t="shared" si="177"/>
        <v>0</v>
      </c>
      <c r="AB207" s="49">
        <f t="shared" si="177"/>
        <v>0</v>
      </c>
      <c r="AC207" s="49">
        <f t="shared" si="177"/>
        <v>0</v>
      </c>
      <c r="AD207" s="49">
        <f t="shared" si="177"/>
        <v>0</v>
      </c>
      <c r="AE207" s="50"/>
      <c r="AF207" s="56"/>
      <c r="AG207" s="56"/>
      <c r="AH207" s="56"/>
      <c r="AI207" s="56"/>
      <c r="AJ207" s="56"/>
      <c r="AK207" s="56"/>
      <c r="AL207" s="56"/>
      <c r="AM207" s="56"/>
      <c r="AN207" s="56"/>
      <c r="AO207" s="56"/>
      <c r="AP207" s="56"/>
      <c r="AQ207" s="56"/>
      <c r="AR207" s="56"/>
      <c r="AS207" s="56"/>
      <c r="AT207" s="56"/>
      <c r="AU207" s="56"/>
      <c r="AV207" s="56"/>
      <c r="AW207" s="56"/>
      <c r="AX207" s="56"/>
      <c r="AY207" s="56"/>
      <c r="AZ207" s="56"/>
      <c r="BA207" s="56"/>
      <c r="BB207" s="56"/>
      <c r="BC207" s="56"/>
      <c r="BD207" s="56"/>
      <c r="BE207" s="56"/>
      <c r="BF207" s="56"/>
      <c r="BG207" s="56"/>
      <c r="BH207" s="56"/>
      <c r="BI207" s="56"/>
      <c r="BJ207" s="56"/>
      <c r="BK207" s="56"/>
      <c r="BL207" s="56"/>
      <c r="BM207" s="56"/>
    </row>
    <row r="208" spans="1:65" x14ac:dyDescent="0.2">
      <c r="A208" s="16">
        <f>IF(ISNUMBER(Tablo[[#This Row],[JOUR]]),DATE(YEAR(Tablo[[#This Row],[JOUR]]),MONTH(Tablo[[#This Row],[JOUR]])+1,0),A207)</f>
        <v>43281</v>
      </c>
      <c r="B208" s="17">
        <f>IF(ISNUMBER(Tablo[[#This Row],[JOUR]]),INT(MOD(INT((Tablo[[#This Row],[JOUR]]-2)/7)+3/5,52+5/28))+1,B207)</f>
        <v>26</v>
      </c>
      <c r="C208" s="40" t="s">
        <v>18</v>
      </c>
      <c r="D208" s="49">
        <f>MIN(D207,35)</f>
        <v>0</v>
      </c>
      <c r="E208" s="49">
        <f t="shared" ref="E208:R208" si="178">MIN(E207,35)</f>
        <v>0</v>
      </c>
      <c r="F208" s="49">
        <f t="shared" si="178"/>
        <v>0</v>
      </c>
      <c r="G208" s="49">
        <f t="shared" si="178"/>
        <v>0</v>
      </c>
      <c r="H208" s="49">
        <f t="shared" si="178"/>
        <v>0</v>
      </c>
      <c r="I208" s="49">
        <f t="shared" si="178"/>
        <v>0</v>
      </c>
      <c r="J208" s="49">
        <f t="shared" si="178"/>
        <v>0</v>
      </c>
      <c r="K208" s="49">
        <f t="shared" si="178"/>
        <v>0</v>
      </c>
      <c r="L208" s="49">
        <f t="shared" si="178"/>
        <v>0</v>
      </c>
      <c r="M208" s="49">
        <f t="shared" si="178"/>
        <v>0</v>
      </c>
      <c r="N208" s="49">
        <f t="shared" si="178"/>
        <v>0</v>
      </c>
      <c r="O208" s="49">
        <f t="shared" si="178"/>
        <v>0</v>
      </c>
      <c r="P208" s="49">
        <f t="shared" si="178"/>
        <v>0</v>
      </c>
      <c r="Q208" s="49">
        <f t="shared" si="178"/>
        <v>0</v>
      </c>
      <c r="R208" s="49">
        <f t="shared" si="178"/>
        <v>0</v>
      </c>
      <c r="S208" s="49">
        <f t="shared" ref="S208:AD208" si="179">MIN(S207,35)</f>
        <v>0</v>
      </c>
      <c r="T208" s="49">
        <f t="shared" si="179"/>
        <v>0</v>
      </c>
      <c r="U208" s="49">
        <f t="shared" si="179"/>
        <v>0</v>
      </c>
      <c r="V208" s="49">
        <f t="shared" si="179"/>
        <v>0</v>
      </c>
      <c r="W208" s="49">
        <f t="shared" si="179"/>
        <v>0</v>
      </c>
      <c r="X208" s="49">
        <f t="shared" si="179"/>
        <v>0</v>
      </c>
      <c r="Y208" s="49">
        <f t="shared" si="179"/>
        <v>0</v>
      </c>
      <c r="Z208" s="49">
        <f t="shared" si="179"/>
        <v>0</v>
      </c>
      <c r="AA208" s="49">
        <f t="shared" si="179"/>
        <v>0</v>
      </c>
      <c r="AB208" s="49">
        <f t="shared" si="179"/>
        <v>0</v>
      </c>
      <c r="AC208" s="49">
        <f t="shared" si="179"/>
        <v>0</v>
      </c>
      <c r="AD208" s="49">
        <f t="shared" si="179"/>
        <v>0</v>
      </c>
      <c r="AE208" s="50"/>
      <c r="AF208" s="56"/>
      <c r="AG208" s="56"/>
      <c r="AH208" s="56"/>
      <c r="AI208" s="56"/>
      <c r="AJ208" s="56"/>
      <c r="AK208" s="56"/>
      <c r="AL208" s="56"/>
      <c r="AM208" s="56"/>
      <c r="AN208" s="56"/>
      <c r="AO208" s="56"/>
      <c r="AP208" s="56"/>
      <c r="AQ208" s="56"/>
      <c r="AR208" s="56"/>
      <c r="AS208" s="56"/>
      <c r="AT208" s="56"/>
      <c r="AU208" s="56"/>
      <c r="AV208" s="56"/>
      <c r="AW208" s="56"/>
      <c r="AX208" s="56"/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</row>
    <row r="209" spans="1:65" ht="13.5" thickBot="1" x14ac:dyDescent="0.25">
      <c r="A209" s="18">
        <f>IF(ISNUMBER(Tablo[[#This Row],[JOUR]]),DATE(YEAR(Tablo[[#This Row],[JOUR]]),MONTH(Tablo[[#This Row],[JOUR]])+1,0),A208)</f>
        <v>43281</v>
      </c>
      <c r="B209" s="19">
        <f>IF(ISNUMBER(Tablo[[#This Row],[JOUR]]),INT(MOD(INT((Tablo[[#This Row],[JOUR]]-2)/7)+3/5,52+5/28))+1,B208)</f>
        <v>26</v>
      </c>
      <c r="C209" s="41" t="s">
        <v>19</v>
      </c>
      <c r="D209" s="51">
        <f>D207-D208</f>
        <v>0</v>
      </c>
      <c r="E209" s="51">
        <f t="shared" ref="E209:R209" si="180">E207-E208</f>
        <v>0</v>
      </c>
      <c r="F209" s="51">
        <f t="shared" si="180"/>
        <v>0</v>
      </c>
      <c r="G209" s="51">
        <f t="shared" si="180"/>
        <v>0</v>
      </c>
      <c r="H209" s="51">
        <f t="shared" si="180"/>
        <v>0</v>
      </c>
      <c r="I209" s="51">
        <f t="shared" si="180"/>
        <v>0</v>
      </c>
      <c r="J209" s="51">
        <f t="shared" si="180"/>
        <v>0</v>
      </c>
      <c r="K209" s="51">
        <f t="shared" si="180"/>
        <v>0</v>
      </c>
      <c r="L209" s="51">
        <f t="shared" si="180"/>
        <v>0</v>
      </c>
      <c r="M209" s="51">
        <f t="shared" si="180"/>
        <v>0</v>
      </c>
      <c r="N209" s="51">
        <f t="shared" si="180"/>
        <v>0</v>
      </c>
      <c r="O209" s="51">
        <f t="shared" si="180"/>
        <v>0</v>
      </c>
      <c r="P209" s="51">
        <f t="shared" si="180"/>
        <v>0</v>
      </c>
      <c r="Q209" s="51">
        <f t="shared" si="180"/>
        <v>0</v>
      </c>
      <c r="R209" s="51">
        <f t="shared" si="180"/>
        <v>0</v>
      </c>
      <c r="S209" s="51">
        <f t="shared" ref="S209:AD209" si="181">S207-S208</f>
        <v>0</v>
      </c>
      <c r="T209" s="51">
        <f t="shared" si="181"/>
        <v>0</v>
      </c>
      <c r="U209" s="51">
        <f t="shared" si="181"/>
        <v>0</v>
      </c>
      <c r="V209" s="51">
        <f t="shared" si="181"/>
        <v>0</v>
      </c>
      <c r="W209" s="51">
        <f t="shared" si="181"/>
        <v>0</v>
      </c>
      <c r="X209" s="51">
        <f t="shared" si="181"/>
        <v>0</v>
      </c>
      <c r="Y209" s="51">
        <f t="shared" si="181"/>
        <v>0</v>
      </c>
      <c r="Z209" s="51">
        <f t="shared" si="181"/>
        <v>0</v>
      </c>
      <c r="AA209" s="51">
        <f t="shared" si="181"/>
        <v>0</v>
      </c>
      <c r="AB209" s="51">
        <f t="shared" si="181"/>
        <v>0</v>
      </c>
      <c r="AC209" s="51">
        <f t="shared" si="181"/>
        <v>0</v>
      </c>
      <c r="AD209" s="51">
        <f t="shared" si="181"/>
        <v>0</v>
      </c>
      <c r="AE209" s="52"/>
      <c r="AF209" s="56"/>
      <c r="AG209" s="56"/>
      <c r="AH209" s="56"/>
      <c r="AI209" s="56"/>
      <c r="AJ209" s="56"/>
      <c r="AK209" s="56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</row>
  </sheetData>
  <sheetProtection algorithmName="SHA-512" hashValue="b+/ik9UUbgecZe0FpoXVmONNNDpRFY8cxEf+44SX4q8sfyTo30qBLdjmN5V9KKQCZ2M7+EZpAgYqQ1TeIZqVBQ==" saltValue="7iKC4ytBqeauXDZqnTZKGw==" spinCount="100000" sheet="1" objects="1" scenarios="1" formatColumns="0" formatRows="0"/>
  <conditionalFormatting sqref="C1 C210:C1048576">
    <cfRule type="expression" dxfId="263" priority="404">
      <formula>COUNTIF(JF,C1)</formula>
    </cfRule>
  </conditionalFormatting>
  <conditionalFormatting sqref="C2:C6">
    <cfRule type="expression" dxfId="262" priority="346">
      <formula>COUNTIF(JF,C2)</formula>
    </cfRule>
  </conditionalFormatting>
  <conditionalFormatting sqref="C7:C9">
    <cfRule type="expression" dxfId="261" priority="345">
      <formula>COUNTIF(JF,C7)</formula>
    </cfRule>
  </conditionalFormatting>
  <conditionalFormatting sqref="D2:Q9">
    <cfRule type="cellIs" dxfId="260" priority="342" operator="equal">
      <formula>"ABS"</formula>
    </cfRule>
    <cfRule type="cellIs" dxfId="259" priority="343" operator="equal">
      <formula>"CON"</formula>
    </cfRule>
    <cfRule type="cellIs" dxfId="258" priority="344" operator="equal">
      <formula>"MAL"</formula>
    </cfRule>
  </conditionalFormatting>
  <conditionalFormatting sqref="C10">
    <cfRule type="expression" dxfId="257" priority="339">
      <formula>COUNTIF(JF,C10)</formula>
    </cfRule>
  </conditionalFormatting>
  <conditionalFormatting sqref="C15:C17">
    <cfRule type="expression" dxfId="256" priority="338">
      <formula>COUNTIF(JF,C15)</formula>
    </cfRule>
  </conditionalFormatting>
  <conditionalFormatting sqref="D10:Q17">
    <cfRule type="cellIs" dxfId="255" priority="335" operator="equal">
      <formula>"ABS"</formula>
    </cfRule>
    <cfRule type="cellIs" dxfId="254" priority="336" operator="equal">
      <formula>"CON"</formula>
    </cfRule>
    <cfRule type="cellIs" dxfId="253" priority="337" operator="equal">
      <formula>"MAL"</formula>
    </cfRule>
  </conditionalFormatting>
  <conditionalFormatting sqref="C11:C14">
    <cfRule type="expression" dxfId="252" priority="145">
      <formula>COUNTIF(JF,C11)</formula>
    </cfRule>
  </conditionalFormatting>
  <conditionalFormatting sqref="C18">
    <cfRule type="expression" dxfId="251" priority="144">
      <formula>COUNTIF(JF,C18)</formula>
    </cfRule>
  </conditionalFormatting>
  <conditionalFormatting sqref="C23:C25">
    <cfRule type="expression" dxfId="250" priority="143">
      <formula>COUNTIF(JF,C23)</formula>
    </cfRule>
  </conditionalFormatting>
  <conditionalFormatting sqref="D18:Q25">
    <cfRule type="cellIs" dxfId="249" priority="140" operator="equal">
      <formula>"ABS"</formula>
    </cfRule>
    <cfRule type="cellIs" dxfId="248" priority="141" operator="equal">
      <formula>"CON"</formula>
    </cfRule>
    <cfRule type="cellIs" dxfId="247" priority="142" operator="equal">
      <formula>"MAL"</formula>
    </cfRule>
  </conditionalFormatting>
  <conditionalFormatting sqref="C19:C22">
    <cfRule type="expression" dxfId="246" priority="139">
      <formula>COUNTIF(JF,C19)</formula>
    </cfRule>
  </conditionalFormatting>
  <conditionalFormatting sqref="C26">
    <cfRule type="expression" dxfId="245" priority="138">
      <formula>COUNTIF(JF,C26)</formula>
    </cfRule>
  </conditionalFormatting>
  <conditionalFormatting sqref="C31:C33">
    <cfRule type="expression" dxfId="244" priority="137">
      <formula>COUNTIF(JF,C31)</formula>
    </cfRule>
  </conditionalFormatting>
  <conditionalFormatting sqref="D26:Q33">
    <cfRule type="cellIs" dxfId="243" priority="134" operator="equal">
      <formula>"ABS"</formula>
    </cfRule>
    <cfRule type="cellIs" dxfId="242" priority="135" operator="equal">
      <formula>"CON"</formula>
    </cfRule>
    <cfRule type="cellIs" dxfId="241" priority="136" operator="equal">
      <formula>"MAL"</formula>
    </cfRule>
  </conditionalFormatting>
  <conditionalFormatting sqref="C27:C30">
    <cfRule type="expression" dxfId="240" priority="133">
      <formula>COUNTIF(JF,C27)</formula>
    </cfRule>
  </conditionalFormatting>
  <conditionalFormatting sqref="C34">
    <cfRule type="expression" dxfId="239" priority="132">
      <formula>COUNTIF(JF,C34)</formula>
    </cfRule>
  </conditionalFormatting>
  <conditionalFormatting sqref="C39:C41">
    <cfRule type="expression" dxfId="238" priority="131">
      <formula>COUNTIF(JF,C39)</formula>
    </cfRule>
  </conditionalFormatting>
  <conditionalFormatting sqref="D34:Q41">
    <cfRule type="cellIs" dxfId="237" priority="128" operator="equal">
      <formula>"ABS"</formula>
    </cfRule>
    <cfRule type="cellIs" dxfId="236" priority="129" operator="equal">
      <formula>"CON"</formula>
    </cfRule>
    <cfRule type="cellIs" dxfId="235" priority="130" operator="equal">
      <formula>"MAL"</formula>
    </cfRule>
  </conditionalFormatting>
  <conditionalFormatting sqref="C35:C38">
    <cfRule type="expression" dxfId="234" priority="127">
      <formula>COUNTIF(JF,C35)</formula>
    </cfRule>
  </conditionalFormatting>
  <conditionalFormatting sqref="C42">
    <cfRule type="expression" dxfId="233" priority="126">
      <formula>COUNTIF(JF,C42)</formula>
    </cfRule>
  </conditionalFormatting>
  <conditionalFormatting sqref="C47:C49">
    <cfRule type="expression" dxfId="232" priority="125">
      <formula>COUNTIF(JF,C47)</formula>
    </cfRule>
  </conditionalFormatting>
  <conditionalFormatting sqref="D42:Q49">
    <cfRule type="cellIs" dxfId="231" priority="122" operator="equal">
      <formula>"ABS"</formula>
    </cfRule>
    <cfRule type="cellIs" dxfId="230" priority="123" operator="equal">
      <formula>"CON"</formula>
    </cfRule>
    <cfRule type="cellIs" dxfId="229" priority="124" operator="equal">
      <formula>"MAL"</formula>
    </cfRule>
  </conditionalFormatting>
  <conditionalFormatting sqref="C43:C46">
    <cfRule type="expression" dxfId="228" priority="121">
      <formula>COUNTIF(JF,C43)</formula>
    </cfRule>
  </conditionalFormatting>
  <conditionalFormatting sqref="C50">
    <cfRule type="expression" dxfId="227" priority="120">
      <formula>COUNTIF(JF,C50)</formula>
    </cfRule>
  </conditionalFormatting>
  <conditionalFormatting sqref="C55:C57">
    <cfRule type="expression" dxfId="226" priority="119">
      <formula>COUNTIF(JF,C55)</formula>
    </cfRule>
  </conditionalFormatting>
  <conditionalFormatting sqref="D50:Q57">
    <cfRule type="cellIs" dxfId="225" priority="116" operator="equal">
      <formula>"ABS"</formula>
    </cfRule>
    <cfRule type="cellIs" dxfId="224" priority="117" operator="equal">
      <formula>"CON"</formula>
    </cfRule>
    <cfRule type="cellIs" dxfId="223" priority="118" operator="equal">
      <formula>"MAL"</formula>
    </cfRule>
  </conditionalFormatting>
  <conditionalFormatting sqref="C51:C54">
    <cfRule type="expression" dxfId="222" priority="115">
      <formula>COUNTIF(JF,C51)</formula>
    </cfRule>
  </conditionalFormatting>
  <conditionalFormatting sqref="C58">
    <cfRule type="expression" dxfId="221" priority="114">
      <formula>COUNTIF(JF,C58)</formula>
    </cfRule>
  </conditionalFormatting>
  <conditionalFormatting sqref="C63:C65">
    <cfRule type="expression" dxfId="220" priority="113">
      <formula>COUNTIF(JF,C63)</formula>
    </cfRule>
  </conditionalFormatting>
  <conditionalFormatting sqref="D58:Q65">
    <cfRule type="cellIs" dxfId="219" priority="110" operator="equal">
      <formula>"ABS"</formula>
    </cfRule>
    <cfRule type="cellIs" dxfId="218" priority="111" operator="equal">
      <formula>"CON"</formula>
    </cfRule>
    <cfRule type="cellIs" dxfId="217" priority="112" operator="equal">
      <formula>"MAL"</formula>
    </cfRule>
  </conditionalFormatting>
  <conditionalFormatting sqref="C59:C62">
    <cfRule type="expression" dxfId="216" priority="109">
      <formula>COUNTIF(JF,C59)</formula>
    </cfRule>
  </conditionalFormatting>
  <conditionalFormatting sqref="C66">
    <cfRule type="expression" dxfId="215" priority="108">
      <formula>COUNTIF(JF,C66)</formula>
    </cfRule>
  </conditionalFormatting>
  <conditionalFormatting sqref="C71:C73">
    <cfRule type="expression" dxfId="214" priority="107">
      <formula>COUNTIF(JF,C71)</formula>
    </cfRule>
  </conditionalFormatting>
  <conditionalFormatting sqref="D66:Q73">
    <cfRule type="cellIs" dxfId="213" priority="104" operator="equal">
      <formula>"ABS"</formula>
    </cfRule>
    <cfRule type="cellIs" dxfId="212" priority="105" operator="equal">
      <formula>"CON"</formula>
    </cfRule>
    <cfRule type="cellIs" dxfId="211" priority="106" operator="equal">
      <formula>"MAL"</formula>
    </cfRule>
  </conditionalFormatting>
  <conditionalFormatting sqref="C67:C70">
    <cfRule type="expression" dxfId="210" priority="103">
      <formula>COUNTIF(JF,C67)</formula>
    </cfRule>
  </conditionalFormatting>
  <conditionalFormatting sqref="C74">
    <cfRule type="expression" dxfId="209" priority="102">
      <formula>COUNTIF(JF,C74)</formula>
    </cfRule>
  </conditionalFormatting>
  <conditionalFormatting sqref="C79:C81">
    <cfRule type="expression" dxfId="208" priority="101">
      <formula>COUNTIF(JF,C79)</formula>
    </cfRule>
  </conditionalFormatting>
  <conditionalFormatting sqref="D74:Q81">
    <cfRule type="cellIs" dxfId="207" priority="98" operator="equal">
      <formula>"ABS"</formula>
    </cfRule>
    <cfRule type="cellIs" dxfId="206" priority="99" operator="equal">
      <formula>"CON"</formula>
    </cfRule>
    <cfRule type="cellIs" dxfId="205" priority="100" operator="equal">
      <formula>"MAL"</formula>
    </cfRule>
  </conditionalFormatting>
  <conditionalFormatting sqref="C75:C78">
    <cfRule type="expression" dxfId="204" priority="97">
      <formula>COUNTIF(JF,C75)</formula>
    </cfRule>
  </conditionalFormatting>
  <conditionalFormatting sqref="C82">
    <cfRule type="expression" dxfId="203" priority="96">
      <formula>COUNTIF(JF,C82)</formula>
    </cfRule>
  </conditionalFormatting>
  <conditionalFormatting sqref="C87:C89">
    <cfRule type="expression" dxfId="202" priority="95">
      <formula>COUNTIF(JF,C87)</formula>
    </cfRule>
  </conditionalFormatting>
  <conditionalFormatting sqref="D82:Q89">
    <cfRule type="cellIs" dxfId="201" priority="92" operator="equal">
      <formula>"ABS"</formula>
    </cfRule>
    <cfRule type="cellIs" dxfId="200" priority="93" operator="equal">
      <formula>"CON"</formula>
    </cfRule>
    <cfRule type="cellIs" dxfId="199" priority="94" operator="equal">
      <formula>"MAL"</formula>
    </cfRule>
  </conditionalFormatting>
  <conditionalFormatting sqref="C83:C86">
    <cfRule type="expression" dxfId="198" priority="91">
      <formula>COUNTIF(JF,C83)</formula>
    </cfRule>
  </conditionalFormatting>
  <conditionalFormatting sqref="C90">
    <cfRule type="expression" dxfId="197" priority="90">
      <formula>COUNTIF(JF,C90)</formula>
    </cfRule>
  </conditionalFormatting>
  <conditionalFormatting sqref="C95:C97">
    <cfRule type="expression" dxfId="196" priority="89">
      <formula>COUNTIF(JF,C95)</formula>
    </cfRule>
  </conditionalFormatting>
  <conditionalFormatting sqref="D90:Q97">
    <cfRule type="cellIs" dxfId="195" priority="86" operator="equal">
      <formula>"ABS"</formula>
    </cfRule>
    <cfRule type="cellIs" dxfId="194" priority="87" operator="equal">
      <formula>"CON"</formula>
    </cfRule>
    <cfRule type="cellIs" dxfId="193" priority="88" operator="equal">
      <formula>"MAL"</formula>
    </cfRule>
  </conditionalFormatting>
  <conditionalFormatting sqref="C91:C94">
    <cfRule type="expression" dxfId="192" priority="85">
      <formula>COUNTIF(JF,C91)</formula>
    </cfRule>
  </conditionalFormatting>
  <conditionalFormatting sqref="C98">
    <cfRule type="expression" dxfId="191" priority="84">
      <formula>COUNTIF(JF,C98)</formula>
    </cfRule>
  </conditionalFormatting>
  <conditionalFormatting sqref="C103:C105">
    <cfRule type="expression" dxfId="190" priority="83">
      <formula>COUNTIF(JF,C103)</formula>
    </cfRule>
  </conditionalFormatting>
  <conditionalFormatting sqref="D98:Q105">
    <cfRule type="cellIs" dxfId="189" priority="80" operator="equal">
      <formula>"ABS"</formula>
    </cfRule>
    <cfRule type="cellIs" dxfId="188" priority="81" operator="equal">
      <formula>"CON"</formula>
    </cfRule>
    <cfRule type="cellIs" dxfId="187" priority="82" operator="equal">
      <formula>"MAL"</formula>
    </cfRule>
  </conditionalFormatting>
  <conditionalFormatting sqref="C99:C102">
    <cfRule type="expression" dxfId="186" priority="79">
      <formula>COUNTIF(JF,C99)</formula>
    </cfRule>
  </conditionalFormatting>
  <conditionalFormatting sqref="C106">
    <cfRule type="expression" dxfId="185" priority="78">
      <formula>COUNTIF(JF,C106)</formula>
    </cfRule>
  </conditionalFormatting>
  <conditionalFormatting sqref="C111:C113">
    <cfRule type="expression" dxfId="184" priority="77">
      <formula>COUNTIF(JF,C111)</formula>
    </cfRule>
  </conditionalFormatting>
  <conditionalFormatting sqref="D106:Q113">
    <cfRule type="cellIs" dxfId="183" priority="74" operator="equal">
      <formula>"ABS"</formula>
    </cfRule>
    <cfRule type="cellIs" dxfId="182" priority="75" operator="equal">
      <formula>"CON"</formula>
    </cfRule>
    <cfRule type="cellIs" dxfId="181" priority="76" operator="equal">
      <formula>"MAL"</formula>
    </cfRule>
  </conditionalFormatting>
  <conditionalFormatting sqref="C107:C110">
    <cfRule type="expression" dxfId="180" priority="73">
      <formula>COUNTIF(JF,C107)</formula>
    </cfRule>
  </conditionalFormatting>
  <conditionalFormatting sqref="C114">
    <cfRule type="expression" dxfId="179" priority="72">
      <formula>COUNTIF(JF,C114)</formula>
    </cfRule>
  </conditionalFormatting>
  <conditionalFormatting sqref="C119:C121">
    <cfRule type="expression" dxfId="178" priority="71">
      <formula>COUNTIF(JF,C119)</formula>
    </cfRule>
  </conditionalFormatting>
  <conditionalFormatting sqref="D114:Q121">
    <cfRule type="cellIs" dxfId="177" priority="68" operator="equal">
      <formula>"ABS"</formula>
    </cfRule>
    <cfRule type="cellIs" dxfId="176" priority="69" operator="equal">
      <formula>"CON"</formula>
    </cfRule>
    <cfRule type="cellIs" dxfId="175" priority="70" operator="equal">
      <formula>"MAL"</formula>
    </cfRule>
  </conditionalFormatting>
  <conditionalFormatting sqref="C115:C118">
    <cfRule type="expression" dxfId="174" priority="67">
      <formula>COUNTIF(JF,C115)</formula>
    </cfRule>
  </conditionalFormatting>
  <conditionalFormatting sqref="C122">
    <cfRule type="expression" dxfId="173" priority="66">
      <formula>COUNTIF(JF,C122)</formula>
    </cfRule>
  </conditionalFormatting>
  <conditionalFormatting sqref="C127:C129">
    <cfRule type="expression" dxfId="172" priority="65">
      <formula>COUNTIF(JF,C127)</formula>
    </cfRule>
  </conditionalFormatting>
  <conditionalFormatting sqref="D122:Q129">
    <cfRule type="cellIs" dxfId="171" priority="62" operator="equal">
      <formula>"ABS"</formula>
    </cfRule>
    <cfRule type="cellIs" dxfId="170" priority="63" operator="equal">
      <formula>"CON"</formula>
    </cfRule>
    <cfRule type="cellIs" dxfId="169" priority="64" operator="equal">
      <formula>"MAL"</formula>
    </cfRule>
  </conditionalFormatting>
  <conditionalFormatting sqref="C123:C126">
    <cfRule type="expression" dxfId="168" priority="61">
      <formula>COUNTIF(JF,C123)</formula>
    </cfRule>
  </conditionalFormatting>
  <conditionalFormatting sqref="C130">
    <cfRule type="expression" dxfId="167" priority="60">
      <formula>COUNTIF(JF,C130)</formula>
    </cfRule>
  </conditionalFormatting>
  <conditionalFormatting sqref="C135:C137">
    <cfRule type="expression" dxfId="166" priority="59">
      <formula>COUNTIF(JF,C135)</formula>
    </cfRule>
  </conditionalFormatting>
  <conditionalFormatting sqref="D130:Q137">
    <cfRule type="cellIs" dxfId="165" priority="56" operator="equal">
      <formula>"ABS"</formula>
    </cfRule>
    <cfRule type="cellIs" dxfId="164" priority="57" operator="equal">
      <formula>"CON"</formula>
    </cfRule>
    <cfRule type="cellIs" dxfId="163" priority="58" operator="equal">
      <formula>"MAL"</formula>
    </cfRule>
  </conditionalFormatting>
  <conditionalFormatting sqref="C131:C134">
    <cfRule type="expression" dxfId="162" priority="55">
      <formula>COUNTIF(JF,C131)</formula>
    </cfRule>
  </conditionalFormatting>
  <conditionalFormatting sqref="C138">
    <cfRule type="expression" dxfId="161" priority="54">
      <formula>COUNTIF(JF,C138)</formula>
    </cfRule>
  </conditionalFormatting>
  <conditionalFormatting sqref="C143:C145">
    <cfRule type="expression" dxfId="160" priority="53">
      <formula>COUNTIF(JF,C143)</formula>
    </cfRule>
  </conditionalFormatting>
  <conditionalFormatting sqref="D138:Q145">
    <cfRule type="cellIs" dxfId="159" priority="50" operator="equal">
      <formula>"ABS"</formula>
    </cfRule>
    <cfRule type="cellIs" dxfId="158" priority="51" operator="equal">
      <formula>"CON"</formula>
    </cfRule>
    <cfRule type="cellIs" dxfId="157" priority="52" operator="equal">
      <formula>"MAL"</formula>
    </cfRule>
  </conditionalFormatting>
  <conditionalFormatting sqref="C139:C142">
    <cfRule type="expression" dxfId="156" priority="49">
      <formula>COUNTIF(JF,C139)</formula>
    </cfRule>
  </conditionalFormatting>
  <conditionalFormatting sqref="C146">
    <cfRule type="expression" dxfId="155" priority="48">
      <formula>COUNTIF(JF,C146)</formula>
    </cfRule>
  </conditionalFormatting>
  <conditionalFormatting sqref="C151:C153">
    <cfRule type="expression" dxfId="154" priority="47">
      <formula>COUNTIF(JF,C151)</formula>
    </cfRule>
  </conditionalFormatting>
  <conditionalFormatting sqref="D146:Q153">
    <cfRule type="cellIs" dxfId="153" priority="44" operator="equal">
      <formula>"ABS"</formula>
    </cfRule>
    <cfRule type="cellIs" dxfId="152" priority="45" operator="equal">
      <formula>"CON"</formula>
    </cfRule>
    <cfRule type="cellIs" dxfId="151" priority="46" operator="equal">
      <formula>"MAL"</formula>
    </cfRule>
  </conditionalFormatting>
  <conditionalFormatting sqref="C147:C150">
    <cfRule type="expression" dxfId="150" priority="43">
      <formula>COUNTIF(JF,C147)</formula>
    </cfRule>
  </conditionalFormatting>
  <conditionalFormatting sqref="C154">
    <cfRule type="expression" dxfId="149" priority="42">
      <formula>COUNTIF(JF,C154)</formula>
    </cfRule>
  </conditionalFormatting>
  <conditionalFormatting sqref="C159:C161">
    <cfRule type="expression" dxfId="148" priority="41">
      <formula>COUNTIF(JF,C159)</formula>
    </cfRule>
  </conditionalFormatting>
  <conditionalFormatting sqref="D154:Q161">
    <cfRule type="cellIs" dxfId="147" priority="38" operator="equal">
      <formula>"ABS"</formula>
    </cfRule>
    <cfRule type="cellIs" dxfId="146" priority="39" operator="equal">
      <formula>"CON"</formula>
    </cfRule>
    <cfRule type="cellIs" dxfId="145" priority="40" operator="equal">
      <formula>"MAL"</formula>
    </cfRule>
  </conditionalFormatting>
  <conditionalFormatting sqref="C155:C158">
    <cfRule type="expression" dxfId="144" priority="37">
      <formula>COUNTIF(JF,C155)</formula>
    </cfRule>
  </conditionalFormatting>
  <conditionalFormatting sqref="C162">
    <cfRule type="expression" dxfId="143" priority="36">
      <formula>COUNTIF(JF,C162)</formula>
    </cfRule>
  </conditionalFormatting>
  <conditionalFormatting sqref="C167:C169">
    <cfRule type="expression" dxfId="142" priority="35">
      <formula>COUNTIF(JF,C167)</formula>
    </cfRule>
  </conditionalFormatting>
  <conditionalFormatting sqref="D162:Q169">
    <cfRule type="cellIs" dxfId="141" priority="32" operator="equal">
      <formula>"ABS"</formula>
    </cfRule>
    <cfRule type="cellIs" dxfId="140" priority="33" operator="equal">
      <formula>"CON"</formula>
    </cfRule>
    <cfRule type="cellIs" dxfId="139" priority="34" operator="equal">
      <formula>"MAL"</formula>
    </cfRule>
  </conditionalFormatting>
  <conditionalFormatting sqref="C163:C166">
    <cfRule type="expression" dxfId="138" priority="31">
      <formula>COUNTIF(JF,C163)</formula>
    </cfRule>
  </conditionalFormatting>
  <conditionalFormatting sqref="C170">
    <cfRule type="expression" dxfId="137" priority="30">
      <formula>COUNTIF(JF,C170)</formula>
    </cfRule>
  </conditionalFormatting>
  <conditionalFormatting sqref="C175:C177">
    <cfRule type="expression" dxfId="136" priority="29">
      <formula>COUNTIF(JF,C175)</formula>
    </cfRule>
  </conditionalFormatting>
  <conditionalFormatting sqref="D170:Q177">
    <cfRule type="cellIs" dxfId="135" priority="26" operator="equal">
      <formula>"ABS"</formula>
    </cfRule>
    <cfRule type="cellIs" dxfId="134" priority="27" operator="equal">
      <formula>"CON"</formula>
    </cfRule>
    <cfRule type="cellIs" dxfId="133" priority="28" operator="equal">
      <formula>"MAL"</formula>
    </cfRule>
  </conditionalFormatting>
  <conditionalFormatting sqref="C171:C174">
    <cfRule type="expression" dxfId="132" priority="25">
      <formula>COUNTIF(JF,C171)</formula>
    </cfRule>
  </conditionalFormatting>
  <conditionalFormatting sqref="C178">
    <cfRule type="expression" dxfId="131" priority="24">
      <formula>COUNTIF(JF,C178)</formula>
    </cfRule>
  </conditionalFormatting>
  <conditionalFormatting sqref="C183:C185">
    <cfRule type="expression" dxfId="130" priority="23">
      <formula>COUNTIF(JF,C183)</formula>
    </cfRule>
  </conditionalFormatting>
  <conditionalFormatting sqref="D178:Q185">
    <cfRule type="cellIs" dxfId="129" priority="20" operator="equal">
      <formula>"ABS"</formula>
    </cfRule>
    <cfRule type="cellIs" dxfId="128" priority="21" operator="equal">
      <formula>"CON"</formula>
    </cfRule>
    <cfRule type="cellIs" dxfId="127" priority="22" operator="equal">
      <formula>"MAL"</formula>
    </cfRule>
  </conditionalFormatting>
  <conditionalFormatting sqref="C179:C182">
    <cfRule type="expression" dxfId="126" priority="19">
      <formula>COUNTIF(JF,C179)</formula>
    </cfRule>
  </conditionalFormatting>
  <conditionalFormatting sqref="C186">
    <cfRule type="expression" dxfId="125" priority="18">
      <formula>COUNTIF(JF,C186)</formula>
    </cfRule>
  </conditionalFormatting>
  <conditionalFormatting sqref="C191:C193">
    <cfRule type="expression" dxfId="124" priority="17">
      <formula>COUNTIF(JF,C191)</formula>
    </cfRule>
  </conditionalFormatting>
  <conditionalFormatting sqref="D186:Q193">
    <cfRule type="cellIs" dxfId="123" priority="14" operator="equal">
      <formula>"ABS"</formula>
    </cfRule>
    <cfRule type="cellIs" dxfId="122" priority="15" operator="equal">
      <formula>"CON"</formula>
    </cfRule>
    <cfRule type="cellIs" dxfId="121" priority="16" operator="equal">
      <formula>"MAL"</formula>
    </cfRule>
  </conditionalFormatting>
  <conditionalFormatting sqref="C187:C190">
    <cfRule type="expression" dxfId="120" priority="13">
      <formula>COUNTIF(JF,C187)</formula>
    </cfRule>
  </conditionalFormatting>
  <conditionalFormatting sqref="C194">
    <cfRule type="expression" dxfId="119" priority="12">
      <formula>COUNTIF(JF,C194)</formula>
    </cfRule>
  </conditionalFormatting>
  <conditionalFormatting sqref="C199:C201">
    <cfRule type="expression" dxfId="118" priority="11">
      <formula>COUNTIF(JF,C199)</formula>
    </cfRule>
  </conditionalFormatting>
  <conditionalFormatting sqref="D194:Q201">
    <cfRule type="cellIs" dxfId="117" priority="8" operator="equal">
      <formula>"ABS"</formula>
    </cfRule>
    <cfRule type="cellIs" dxfId="116" priority="9" operator="equal">
      <formula>"CON"</formula>
    </cfRule>
    <cfRule type="cellIs" dxfId="115" priority="10" operator="equal">
      <formula>"MAL"</formula>
    </cfRule>
  </conditionalFormatting>
  <conditionalFormatting sqref="C195:C198">
    <cfRule type="expression" dxfId="114" priority="7">
      <formula>COUNTIF(JF,C195)</formula>
    </cfRule>
  </conditionalFormatting>
  <conditionalFormatting sqref="C202">
    <cfRule type="expression" dxfId="113" priority="6">
      <formula>COUNTIF(JF,C202)</formula>
    </cfRule>
  </conditionalFormatting>
  <conditionalFormatting sqref="C207:C209">
    <cfRule type="expression" dxfId="112" priority="5">
      <formula>COUNTIF(JF,C207)</formula>
    </cfRule>
  </conditionalFormatting>
  <conditionalFormatting sqref="D202:Q209">
    <cfRule type="cellIs" dxfId="111" priority="2" operator="equal">
      <formula>"ABS"</formula>
    </cfRule>
    <cfRule type="cellIs" dxfId="110" priority="3" operator="equal">
      <formula>"CON"</formula>
    </cfRule>
    <cfRule type="cellIs" dxfId="109" priority="4" operator="equal">
      <formula>"MAL"</formula>
    </cfRule>
  </conditionalFormatting>
  <conditionalFormatting sqref="C203:C206">
    <cfRule type="expression" dxfId="108" priority="1">
      <formula>COUNTIF(JF,C203)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6"/>
  <sheetViews>
    <sheetView showZeros="0" zoomScale="90" zoomScaleNormal="90" workbookViewId="0">
      <selection activeCell="A6" sqref="A6"/>
    </sheetView>
  </sheetViews>
  <sheetFormatPr baseColWidth="10" defaultColWidth="8.85546875" defaultRowHeight="12.75" x14ac:dyDescent="0.2"/>
  <cols>
    <col min="1" max="1" width="15.85546875" style="25" customWidth="1"/>
    <col min="2" max="2" width="12.7109375" style="25" bestFit="1" customWidth="1"/>
    <col min="3" max="3" width="6.42578125" style="25" bestFit="1" customWidth="1"/>
    <col min="4" max="18" width="10.140625" style="25" customWidth="1"/>
    <col min="19" max="16384" width="8.85546875" style="25"/>
  </cols>
  <sheetData>
    <row r="1" spans="1:18" x14ac:dyDescent="0.2">
      <c r="A1" s="46">
        <v>2017</v>
      </c>
      <c r="D1" s="34" t="e">
        <f>MATCH(D2,Tablo[#Headers],0)-3</f>
        <v>#N/A</v>
      </c>
      <c r="E1" s="34">
        <f>MATCH(E2,Tablo[#Headers],0)-3</f>
        <v>2</v>
      </c>
      <c r="F1" s="34">
        <f>MATCH(F2,Tablo[#Headers],0)-3</f>
        <v>4</v>
      </c>
      <c r="G1" s="34">
        <f>MATCH(G2,Tablo[#Headers],0)-3</f>
        <v>5</v>
      </c>
      <c r="H1" s="34">
        <f>MATCH(H2,Tablo[#Headers],0)-3</f>
        <v>6</v>
      </c>
      <c r="I1" s="34">
        <f>MATCH(I2,Tablo[#Headers],0)-3</f>
        <v>7</v>
      </c>
      <c r="J1" s="34">
        <f>MATCH(J2,Tablo[#Headers],0)-3</f>
        <v>8</v>
      </c>
      <c r="K1" s="34">
        <f>MATCH(K2,Tablo[#Headers],0)-3</f>
        <v>10</v>
      </c>
      <c r="L1" s="34">
        <f>MATCH(L2,Tablo[#Headers],0)-3</f>
        <v>11</v>
      </c>
      <c r="M1" s="34">
        <f>MATCH(M2,Tablo[#Headers],0)-3</f>
        <v>17</v>
      </c>
      <c r="N1" s="34">
        <f>MATCH(N2,Tablo[#Headers],0)-3</f>
        <v>18</v>
      </c>
      <c r="O1" s="34">
        <f>MATCH(O2,Tablo[#Headers],0)-3</f>
        <v>19</v>
      </c>
      <c r="P1" s="34">
        <f>MATCH(P2,Tablo[#Headers],0)-3</f>
        <v>35</v>
      </c>
      <c r="Q1" s="34">
        <f>MATCH(Q2,Tablo[#Headers],0)-3</f>
        <v>38</v>
      </c>
      <c r="R1" s="34">
        <f>MATCH(R2,Tablo[#Headers],0)-3</f>
        <v>39</v>
      </c>
    </row>
    <row r="2" spans="1:18" s="26" customFormat="1" ht="13.5" thickBot="1" x14ac:dyDescent="0.25">
      <c r="A2" s="26" t="s">
        <v>41</v>
      </c>
      <c r="B2" s="26" t="s">
        <v>17</v>
      </c>
      <c r="D2" s="47" t="s">
        <v>1</v>
      </c>
      <c r="E2" s="48" t="s">
        <v>0</v>
      </c>
      <c r="F2" s="48" t="s">
        <v>2</v>
      </c>
      <c r="G2" s="48" t="s">
        <v>3</v>
      </c>
      <c r="H2" s="48" t="s">
        <v>4</v>
      </c>
      <c r="I2" s="48" t="s">
        <v>5</v>
      </c>
      <c r="J2" s="48" t="s">
        <v>6</v>
      </c>
      <c r="K2" s="48" t="s">
        <v>7</v>
      </c>
      <c r="L2" s="48" t="s">
        <v>8</v>
      </c>
      <c r="M2" s="48" t="s">
        <v>9</v>
      </c>
      <c r="N2" s="48" t="s">
        <v>10</v>
      </c>
      <c r="O2" s="48" t="s">
        <v>11</v>
      </c>
      <c r="P2" s="48" t="s">
        <v>12</v>
      </c>
      <c r="Q2" s="48" t="s">
        <v>13</v>
      </c>
      <c r="R2" s="48" t="s">
        <v>14</v>
      </c>
    </row>
    <row r="3" spans="1:18" s="21" customFormat="1" x14ac:dyDescent="0.2">
      <c r="A3" s="20">
        <f>DATE(A1,2,0)</f>
        <v>42766</v>
      </c>
      <c r="B3" s="21" t="s">
        <v>18</v>
      </c>
      <c r="C3" s="21" t="s">
        <v>42</v>
      </c>
      <c r="D3" s="32" t="e">
        <f ca="1">SUMPRODUCT((Tablo[Mois]=$A3)*(ISNUMBER(Tablo[JOUR])),(OFFSET(Tablo[JOUR],0,D$1)))</f>
        <v>#N/A</v>
      </c>
      <c r="E3" s="32">
        <f ca="1">SUMPRODUCT((Tablo[Mois]=$A3)*(ISNUMBER(Tablo[JOUR])),(OFFSET(Tablo[JOUR],0,E$1)))</f>
        <v>0</v>
      </c>
      <c r="F3" s="32">
        <f ca="1">SUMPRODUCT((Tablo[Mois]=$A3)*(ISNUMBER(Tablo[JOUR])),(OFFSET(Tablo[JOUR],0,F$1)))</f>
        <v>0</v>
      </c>
      <c r="G3" s="32">
        <f ca="1">SUMPRODUCT((Tablo[Mois]=$A3)*(ISNUMBER(Tablo[JOUR])),(OFFSET(Tablo[JOUR],0,G$1)))</f>
        <v>0</v>
      </c>
      <c r="H3" s="32">
        <f ca="1">SUMPRODUCT((Tablo[Mois]=$A3)*(ISNUMBER(Tablo[JOUR])),(OFFSET(Tablo[JOUR],0,H$1)))</f>
        <v>0</v>
      </c>
      <c r="I3" s="32">
        <f ca="1">SUMPRODUCT((Tablo[Mois]=$A3)*(ISNUMBER(Tablo[JOUR])),(OFFSET(Tablo[JOUR],0,I$1)))</f>
        <v>0</v>
      </c>
      <c r="J3" s="32">
        <f ca="1">SUMPRODUCT((Tablo[Mois]=$A3)*(ISNUMBER(Tablo[JOUR])),(OFFSET(Tablo[JOUR],0,J$1)))</f>
        <v>0</v>
      </c>
      <c r="K3" s="32">
        <f ca="1">SUMPRODUCT((Tablo[Mois]=$A3)*(ISNUMBER(Tablo[JOUR])),(OFFSET(Tablo[JOUR],0,K$1)))</f>
        <v>0</v>
      </c>
      <c r="L3" s="32">
        <f ca="1">SUMPRODUCT((Tablo[Mois]=$A3)*(ISNUMBER(Tablo[JOUR])),(OFFSET(Tablo[JOUR],0,L$1)))</f>
        <v>0</v>
      </c>
      <c r="M3" s="32">
        <f ca="1">SUMPRODUCT((Tablo[Mois]=$A3)*(ISNUMBER(Tablo[JOUR])),(OFFSET(Tablo[JOUR],0,M$1)))</f>
        <v>0</v>
      </c>
      <c r="N3" s="32">
        <f ca="1">SUMPRODUCT((Tablo[Mois]=$A3)*(ISNUMBER(Tablo[JOUR])),(OFFSET(Tablo[JOUR],0,N$1)))</f>
        <v>0</v>
      </c>
      <c r="O3" s="32">
        <f ca="1">SUMPRODUCT((Tablo[Mois]=$A3)*(ISNUMBER(Tablo[JOUR])),(OFFSET(Tablo[JOUR],0,O$1)))</f>
        <v>0</v>
      </c>
      <c r="P3" s="32">
        <f ca="1">SUMPRODUCT((Tablo[Mois]=$A3)*(ISNUMBER(Tablo[JOUR])),(OFFSET(Tablo[JOUR],0,P$1)))</f>
        <v>0</v>
      </c>
      <c r="Q3" s="32">
        <f ca="1">SUMPRODUCT((Tablo[Mois]=$A3)*(ISNUMBER(Tablo[JOUR])),(OFFSET(Tablo[JOUR],0,Q$1)))</f>
        <v>0</v>
      </c>
      <c r="R3" s="32">
        <f ca="1">SUMPRODUCT((Tablo[Mois]=$A3)*(ISNUMBER(Tablo[JOUR])),(OFFSET(Tablo[JOUR],0,R$1)))</f>
        <v>0</v>
      </c>
    </row>
    <row r="4" spans="1:18" x14ac:dyDescent="0.2">
      <c r="A4" s="30"/>
      <c r="B4" s="25" t="s">
        <v>19</v>
      </c>
      <c r="C4" s="25" t="s">
        <v>42</v>
      </c>
      <c r="D4" s="33" t="e">
        <f ca="1">SUMPRODUCT((Tablo[Mois]=$A3)*(Tablo[JOUR]="HEURES SUP"),(OFFSET(Tablo[JOUR],0,D$1)))</f>
        <v>#N/A</v>
      </c>
      <c r="E4" s="33">
        <f ca="1">SUMPRODUCT((Tablo[Mois]=$A3)*(Tablo[JOUR]="HEURES SUP"),(OFFSET(Tablo[JOUR],0,E$1)))</f>
        <v>0</v>
      </c>
      <c r="F4" s="33">
        <f ca="1">SUMPRODUCT((Tablo[Mois]=$A3)*(Tablo[JOUR]="HEURES SUP"),(OFFSET(Tablo[JOUR],0,F$1)))</f>
        <v>0</v>
      </c>
      <c r="G4" s="33">
        <f ca="1">SUMPRODUCT((Tablo[Mois]=$A3)*(Tablo[JOUR]="HEURES SUP"),(OFFSET(Tablo[JOUR],0,G$1)))</f>
        <v>0</v>
      </c>
      <c r="H4" s="33">
        <f ca="1">SUMPRODUCT((Tablo[Mois]=$A3)*(Tablo[JOUR]="HEURES SUP"),(OFFSET(Tablo[JOUR],0,H$1)))</f>
        <v>0</v>
      </c>
      <c r="I4" s="33">
        <f ca="1">SUMPRODUCT((Tablo[Mois]=$A3)*(Tablo[JOUR]="HEURES SUP"),(OFFSET(Tablo[JOUR],0,I$1)))</f>
        <v>0</v>
      </c>
      <c r="J4" s="33">
        <f ca="1">SUMPRODUCT((Tablo[Mois]=$A3)*(Tablo[JOUR]="HEURES SUP"),(OFFSET(Tablo[JOUR],0,J$1)))</f>
        <v>0</v>
      </c>
      <c r="K4" s="33">
        <f ca="1">SUMPRODUCT((Tablo[Mois]=$A3)*(Tablo[JOUR]="HEURES SUP"),(OFFSET(Tablo[JOUR],0,K$1)))</f>
        <v>0</v>
      </c>
      <c r="L4" s="33">
        <f ca="1">SUMPRODUCT((Tablo[Mois]=$A3)*(Tablo[JOUR]="HEURES SUP"),(OFFSET(Tablo[JOUR],0,L$1)))</f>
        <v>0</v>
      </c>
      <c r="M4" s="33">
        <f ca="1">SUMPRODUCT((Tablo[Mois]=$A3)*(Tablo[JOUR]="HEURES SUP"),(OFFSET(Tablo[JOUR],0,M$1)))</f>
        <v>0</v>
      </c>
      <c r="N4" s="33">
        <f ca="1">SUMPRODUCT((Tablo[Mois]=$A3)*(Tablo[JOUR]="HEURES SUP"),(OFFSET(Tablo[JOUR],0,N$1)))</f>
        <v>0</v>
      </c>
      <c r="O4" s="33">
        <f ca="1">SUMPRODUCT((Tablo[Mois]=$A3)*(Tablo[JOUR]="HEURES SUP"),(OFFSET(Tablo[JOUR],0,O$1)))</f>
        <v>0</v>
      </c>
      <c r="P4" s="33">
        <f ca="1">SUMPRODUCT((Tablo[Mois]=$A3)*(Tablo[JOUR]="HEURES SUP"),(OFFSET(Tablo[JOUR],0,P$1)))</f>
        <v>0</v>
      </c>
      <c r="Q4" s="33">
        <f ca="1">SUMPRODUCT((Tablo[Mois]=$A3)*(Tablo[JOUR]="HEURES SUP"),(OFFSET(Tablo[JOUR],0,Q$1)))</f>
        <v>0</v>
      </c>
      <c r="R4" s="33">
        <f ca="1">SUMPRODUCT((Tablo[Mois]=$A3)*(Tablo[JOUR]="HEURES SUP"),(OFFSET(Tablo[JOUR],0,R$1)))</f>
        <v>0</v>
      </c>
    </row>
    <row r="5" spans="1:18" s="36" customFormat="1" x14ac:dyDescent="0.2">
      <c r="A5" s="35"/>
      <c r="B5" s="36" t="s">
        <v>44</v>
      </c>
      <c r="C5" s="37" t="s">
        <v>43</v>
      </c>
      <c r="D5" s="36" t="e">
        <f ca="1">SUMPRODUCT((Tablo[Mois]=$A3)*(ISNUMBER(Tablo[JOUR]))*(OFFSET(Tablo[JOUR],0,D$1)&lt;7)*(OFFSET(Tablo[JOUR],0,D$1)&lt;&gt;""))</f>
        <v>#N/A</v>
      </c>
      <c r="E5" s="36">
        <f ca="1">SUMPRODUCT((Tablo[Mois]=$A3)*(ISNUMBER(Tablo[JOUR]))*(OFFSET(Tablo[JOUR],0,E$1)&lt;7)*(OFFSET(Tablo[JOUR],0,E$1)&lt;&gt;""))</f>
        <v>0</v>
      </c>
      <c r="F5" s="36">
        <f ca="1">SUMPRODUCT((Tablo[Mois]=$A3)*(ISNUMBER(Tablo[JOUR]))*(OFFSET(Tablo[JOUR],0,F$1)&lt;7)*(OFFSET(Tablo[JOUR],0,F$1)&lt;&gt;""))</f>
        <v>0</v>
      </c>
      <c r="G5" s="36">
        <f ca="1">SUMPRODUCT((Tablo[Mois]=$A3)*(ISNUMBER(Tablo[JOUR]))*(OFFSET(Tablo[JOUR],0,G$1)&lt;7)*(OFFSET(Tablo[JOUR],0,G$1)&lt;&gt;""))</f>
        <v>0</v>
      </c>
      <c r="H5" s="36">
        <f ca="1">SUMPRODUCT((Tablo[Mois]=$A3)*(ISNUMBER(Tablo[JOUR]))*(OFFSET(Tablo[JOUR],0,H$1)&lt;7)*(OFFSET(Tablo[JOUR],0,H$1)&lt;&gt;""))</f>
        <v>0</v>
      </c>
      <c r="I5" s="36">
        <f ca="1">SUMPRODUCT((Tablo[Mois]=$A3)*(ISNUMBER(Tablo[JOUR]))*(OFFSET(Tablo[JOUR],0,I$1)&lt;7)*(OFFSET(Tablo[JOUR],0,I$1)&lt;&gt;""))</f>
        <v>0</v>
      </c>
      <c r="J5" s="36">
        <f ca="1">SUMPRODUCT((Tablo[Mois]=$A3)*(ISNUMBER(Tablo[JOUR]))*(OFFSET(Tablo[JOUR],0,J$1)&lt;7)*(OFFSET(Tablo[JOUR],0,J$1)&lt;&gt;""))</f>
        <v>0</v>
      </c>
      <c r="K5" s="36">
        <f ca="1">SUMPRODUCT((Tablo[Mois]=$A3)*(ISNUMBER(Tablo[JOUR]))*(OFFSET(Tablo[JOUR],0,K$1)&lt;7)*(OFFSET(Tablo[JOUR],0,K$1)&lt;&gt;""))</f>
        <v>0</v>
      </c>
      <c r="L5" s="36">
        <f ca="1">SUMPRODUCT((Tablo[Mois]=$A3)*(ISNUMBER(Tablo[JOUR]))*(OFFSET(Tablo[JOUR],0,L$1)&lt;7)*(OFFSET(Tablo[JOUR],0,L$1)&lt;&gt;""))</f>
        <v>0</v>
      </c>
      <c r="M5" s="36">
        <f ca="1">SUMPRODUCT((Tablo[Mois]=$A3)*(ISNUMBER(Tablo[JOUR]))*(OFFSET(Tablo[JOUR],0,M$1)&lt;7)*(OFFSET(Tablo[JOUR],0,M$1)&lt;&gt;""))</f>
        <v>0</v>
      </c>
      <c r="N5" s="36">
        <f ca="1">SUMPRODUCT((Tablo[Mois]=$A3)*(ISNUMBER(Tablo[JOUR]))*(OFFSET(Tablo[JOUR],0,N$1)&lt;7)*(OFFSET(Tablo[JOUR],0,N$1)&lt;&gt;""))</f>
        <v>0</v>
      </c>
      <c r="O5" s="36">
        <f ca="1">SUMPRODUCT((Tablo[Mois]=$A3)*(ISNUMBER(Tablo[JOUR]))*(OFFSET(Tablo[JOUR],0,O$1)&lt;7)*(OFFSET(Tablo[JOUR],0,O$1)&lt;&gt;""))</f>
        <v>0</v>
      </c>
      <c r="P5" s="36">
        <f ca="1">SUMPRODUCT((Tablo[Mois]=$A3)*(ISNUMBER(Tablo[JOUR]))*(OFFSET(Tablo[JOUR],0,P$1)&lt;7)*(OFFSET(Tablo[JOUR],0,P$1)&lt;&gt;""))</f>
        <v>0</v>
      </c>
      <c r="Q5" s="36">
        <f ca="1">SUMPRODUCT((Tablo[Mois]=$A3)*(ISNUMBER(Tablo[JOUR]))*(OFFSET(Tablo[JOUR],0,Q$1)&lt;7)*(OFFSET(Tablo[JOUR],0,Q$1)&lt;&gt;""))</f>
        <v>0</v>
      </c>
      <c r="R5" s="36">
        <f ca="1">SUMPRODUCT((Tablo[Mois]=$A3)*(ISNUMBER(Tablo[JOUR]))*(OFFSET(Tablo[JOUR],0,R$1)&lt;7)*(OFFSET(Tablo[JOUR],0,R$1)&lt;&gt;""))</f>
        <v>0</v>
      </c>
    </row>
    <row r="6" spans="1:18" x14ac:dyDescent="0.2">
      <c r="A6" s="30"/>
      <c r="B6" s="27" t="s">
        <v>20</v>
      </c>
      <c r="C6" s="25" t="s">
        <v>43</v>
      </c>
      <c r="D6" s="25">
        <f>SUMPRODUCT((Tablo[Mois]=$A3)*(COUNTIF(JF,Tablo[JOUR])))</f>
        <v>0</v>
      </c>
      <c r="E6" s="25">
        <f>SUMPRODUCT((Tablo[Mois]=$A3)*(COUNTIF(JF,Tablo[JOUR])))</f>
        <v>0</v>
      </c>
      <c r="F6" s="25">
        <f>SUMPRODUCT((Tablo[Mois]=$A3)*(COUNTIF(JF,Tablo[JOUR])))</f>
        <v>0</v>
      </c>
      <c r="G6" s="25">
        <f>SUMPRODUCT((Tablo[Mois]=$A3)*(COUNTIF(JF,Tablo[JOUR])))</f>
        <v>0</v>
      </c>
      <c r="H6" s="25">
        <f>SUMPRODUCT((Tablo[Mois]=$A3)*(COUNTIF(JF,Tablo[JOUR])))</f>
        <v>0</v>
      </c>
      <c r="I6" s="25">
        <f>SUMPRODUCT((Tablo[Mois]=$A3)*(COUNTIF(JF,Tablo[JOUR])))</f>
        <v>0</v>
      </c>
      <c r="J6" s="25">
        <f>SUMPRODUCT((Tablo[Mois]=$A3)*(COUNTIF(JF,Tablo[JOUR])))</f>
        <v>0</v>
      </c>
      <c r="K6" s="25">
        <f>SUMPRODUCT((Tablo[Mois]=$A3)*(COUNTIF(JF,Tablo[JOUR])))</f>
        <v>0</v>
      </c>
      <c r="L6" s="25">
        <f>SUMPRODUCT((Tablo[Mois]=$A3)*(COUNTIF(JF,Tablo[JOUR])))</f>
        <v>0</v>
      </c>
      <c r="M6" s="25">
        <f>SUMPRODUCT((Tablo[Mois]=$A3)*(COUNTIF(JF,Tablo[JOUR])))</f>
        <v>0</v>
      </c>
      <c r="N6" s="25">
        <f>SUMPRODUCT((Tablo[Mois]=$A3)*(COUNTIF(JF,Tablo[JOUR])))</f>
        <v>0</v>
      </c>
      <c r="O6" s="25">
        <f>SUMPRODUCT((Tablo[Mois]=$A3)*(COUNTIF(JF,Tablo[JOUR])))</f>
        <v>0</v>
      </c>
      <c r="P6" s="25">
        <f>SUMPRODUCT((Tablo[Mois]=$A3)*(COUNTIF(JF,Tablo[JOUR])))</f>
        <v>0</v>
      </c>
      <c r="Q6" s="25">
        <f>SUMPRODUCT((Tablo[Mois]=$A3)*(COUNTIF(JF,Tablo[JOUR])))</f>
        <v>0</v>
      </c>
      <c r="R6" s="25">
        <f>SUMPRODUCT((Tablo[Mois]=$A3)*(COUNTIF(JF,Tablo[JOUR])))</f>
        <v>0</v>
      </c>
    </row>
    <row r="7" spans="1:18" x14ac:dyDescent="0.2">
      <c r="A7" s="30"/>
      <c r="B7" s="28" t="s">
        <v>39</v>
      </c>
      <c r="C7" s="25" t="s">
        <v>43</v>
      </c>
      <c r="D7" s="25" t="e">
        <f ca="1">SUMPRODUCT((Tablo[Mois]=$A3)*(OFFSET(Tablo[JOUR],0,D$1)=$B7))</f>
        <v>#N/A</v>
      </c>
      <c r="E7" s="25">
        <f ca="1">SUMPRODUCT((Tablo[Mois]=$A3)*(OFFSET(Tablo[JOUR],0,E$1)=$B7))</f>
        <v>0</v>
      </c>
      <c r="F7" s="25">
        <f ca="1">SUMPRODUCT((Tablo[Mois]=$A3)*(OFFSET(Tablo[JOUR],0,F$1)=$B7))</f>
        <v>0</v>
      </c>
      <c r="G7" s="25">
        <f ca="1">SUMPRODUCT((Tablo[Mois]=$A3)*(OFFSET(Tablo[JOUR],0,G$1)=$B7))</f>
        <v>0</v>
      </c>
      <c r="H7" s="25">
        <f ca="1">SUMPRODUCT((Tablo[Mois]=$A3)*(OFFSET(Tablo[JOUR],0,H$1)=$B7))</f>
        <v>0</v>
      </c>
      <c r="I7" s="25">
        <f ca="1">SUMPRODUCT((Tablo[Mois]=$A3)*(OFFSET(Tablo[JOUR],0,I$1)=$B7))</f>
        <v>0</v>
      </c>
      <c r="J7" s="25">
        <f ca="1">SUMPRODUCT((Tablo[Mois]=$A3)*(OFFSET(Tablo[JOUR],0,J$1)=$B7))</f>
        <v>0</v>
      </c>
      <c r="K7" s="25">
        <f ca="1">SUMPRODUCT((Tablo[Mois]=$A3)*(OFFSET(Tablo[JOUR],0,K$1)=$B7))</f>
        <v>0</v>
      </c>
      <c r="L7" s="25">
        <f ca="1">SUMPRODUCT((Tablo[Mois]=$A3)*(OFFSET(Tablo[JOUR],0,L$1)=$B7))</f>
        <v>0</v>
      </c>
      <c r="M7" s="25">
        <f ca="1">SUMPRODUCT((Tablo[Mois]=$A3)*(OFFSET(Tablo[JOUR],0,M$1)=$B7))</f>
        <v>0</v>
      </c>
      <c r="N7" s="25">
        <f ca="1">SUMPRODUCT((Tablo[Mois]=$A3)*(OFFSET(Tablo[JOUR],0,N$1)=$B7))</f>
        <v>0</v>
      </c>
      <c r="O7" s="25">
        <f ca="1">SUMPRODUCT((Tablo[Mois]=$A3)*(OFFSET(Tablo[JOUR],0,O$1)=$B7))</f>
        <v>0</v>
      </c>
      <c r="P7" s="25">
        <f ca="1">SUMPRODUCT((Tablo[Mois]=$A3)*(OFFSET(Tablo[JOUR],0,P$1)=$B7))</f>
        <v>0</v>
      </c>
      <c r="Q7" s="25">
        <f ca="1">SUMPRODUCT((Tablo[Mois]=$A3)*(OFFSET(Tablo[JOUR],0,Q$1)=$B7))</f>
        <v>0</v>
      </c>
      <c r="R7" s="25">
        <f ca="1">SUMPRODUCT((Tablo[Mois]=$A3)*(OFFSET(Tablo[JOUR],0,R$1)=$B7))</f>
        <v>0</v>
      </c>
    </row>
    <row r="8" spans="1:18" x14ac:dyDescent="0.2">
      <c r="A8" s="30"/>
      <c r="B8" s="29" t="s">
        <v>38</v>
      </c>
      <c r="C8" s="25" t="s">
        <v>43</v>
      </c>
      <c r="D8" s="25" t="e">
        <f ca="1">SUMPRODUCT((Tablo[Mois]=$A3)*(OFFSET(Tablo[JOUR],0,D$1)=$B8))</f>
        <v>#N/A</v>
      </c>
      <c r="E8" s="25">
        <f ca="1">SUMPRODUCT((Tablo[Mois]=$A3)*(OFFSET(Tablo[JOUR],0,E$1)=$B8))</f>
        <v>0</v>
      </c>
      <c r="F8" s="25">
        <f ca="1">SUMPRODUCT((Tablo[Mois]=$A3)*(OFFSET(Tablo[JOUR],0,F$1)=$B8))</f>
        <v>0</v>
      </c>
      <c r="G8" s="25">
        <f ca="1">SUMPRODUCT((Tablo[Mois]=$A3)*(OFFSET(Tablo[JOUR],0,G$1)=$B8))</f>
        <v>0</v>
      </c>
      <c r="H8" s="25">
        <f ca="1">SUMPRODUCT((Tablo[Mois]=$A3)*(OFFSET(Tablo[JOUR],0,H$1)=$B8))</f>
        <v>0</v>
      </c>
      <c r="I8" s="25">
        <f ca="1">SUMPRODUCT((Tablo[Mois]=$A3)*(OFFSET(Tablo[JOUR],0,I$1)=$B8))</f>
        <v>0</v>
      </c>
      <c r="J8" s="25">
        <f ca="1">SUMPRODUCT((Tablo[Mois]=$A3)*(OFFSET(Tablo[JOUR],0,J$1)=$B8))</f>
        <v>0</v>
      </c>
      <c r="K8" s="25">
        <f ca="1">SUMPRODUCT((Tablo[Mois]=$A3)*(OFFSET(Tablo[JOUR],0,K$1)=$B8))</f>
        <v>0</v>
      </c>
      <c r="L8" s="25">
        <f ca="1">SUMPRODUCT((Tablo[Mois]=$A3)*(OFFSET(Tablo[JOUR],0,L$1)=$B8))</f>
        <v>0</v>
      </c>
      <c r="M8" s="25">
        <f ca="1">SUMPRODUCT((Tablo[Mois]=$A3)*(OFFSET(Tablo[JOUR],0,M$1)=$B8))</f>
        <v>0</v>
      </c>
      <c r="N8" s="25">
        <f ca="1">SUMPRODUCT((Tablo[Mois]=$A3)*(OFFSET(Tablo[JOUR],0,N$1)=$B8))</f>
        <v>0</v>
      </c>
      <c r="O8" s="25">
        <f ca="1">SUMPRODUCT((Tablo[Mois]=$A3)*(OFFSET(Tablo[JOUR],0,O$1)=$B8))</f>
        <v>0</v>
      </c>
      <c r="P8" s="25">
        <f ca="1">SUMPRODUCT((Tablo[Mois]=$A3)*(OFFSET(Tablo[JOUR],0,P$1)=$B8))</f>
        <v>0</v>
      </c>
      <c r="Q8" s="25">
        <f ca="1">SUMPRODUCT((Tablo[Mois]=$A3)*(OFFSET(Tablo[JOUR],0,Q$1)=$B8))</f>
        <v>0</v>
      </c>
      <c r="R8" s="25">
        <f ca="1">SUMPRODUCT((Tablo[Mois]=$A3)*(OFFSET(Tablo[JOUR],0,R$1)=$B8))</f>
        <v>0</v>
      </c>
    </row>
    <row r="9" spans="1:18" s="23" customFormat="1" ht="13.5" thickBot="1" x14ac:dyDescent="0.25">
      <c r="A9" s="22"/>
      <c r="B9" s="31" t="s">
        <v>37</v>
      </c>
      <c r="C9" s="23" t="s">
        <v>43</v>
      </c>
      <c r="D9" s="23" t="e">
        <f ca="1">SUMPRODUCT((Tablo[Mois]=$A3)*(OFFSET(Tablo[JOUR],0,D$1)=$B9))</f>
        <v>#N/A</v>
      </c>
      <c r="E9" s="23">
        <f ca="1">SUMPRODUCT((Tablo[Mois]=$A3)*(OFFSET(Tablo[JOUR],0,E$1)=$B9))</f>
        <v>0</v>
      </c>
      <c r="F9" s="23">
        <f ca="1">SUMPRODUCT((Tablo[Mois]=$A3)*(OFFSET(Tablo[JOUR],0,F$1)=$B9))</f>
        <v>0</v>
      </c>
      <c r="G9" s="23">
        <f ca="1">SUMPRODUCT((Tablo[Mois]=$A3)*(OFFSET(Tablo[JOUR],0,G$1)=$B9))</f>
        <v>0</v>
      </c>
      <c r="H9" s="23">
        <f ca="1">SUMPRODUCT((Tablo[Mois]=$A3)*(OFFSET(Tablo[JOUR],0,H$1)=$B9))</f>
        <v>0</v>
      </c>
      <c r="I9" s="23">
        <f ca="1">SUMPRODUCT((Tablo[Mois]=$A3)*(OFFSET(Tablo[JOUR],0,I$1)=$B9))</f>
        <v>0</v>
      </c>
      <c r="J9" s="23">
        <f ca="1">SUMPRODUCT((Tablo[Mois]=$A3)*(OFFSET(Tablo[JOUR],0,J$1)=$B9))</f>
        <v>0</v>
      </c>
      <c r="K9" s="23">
        <f ca="1">SUMPRODUCT((Tablo[Mois]=$A3)*(OFFSET(Tablo[JOUR],0,K$1)=$B9))</f>
        <v>0</v>
      </c>
      <c r="L9" s="23">
        <f ca="1">SUMPRODUCT((Tablo[Mois]=$A3)*(OFFSET(Tablo[JOUR],0,L$1)=$B9))</f>
        <v>0</v>
      </c>
      <c r="M9" s="23">
        <f ca="1">SUMPRODUCT((Tablo[Mois]=$A3)*(OFFSET(Tablo[JOUR],0,M$1)=$B9))</f>
        <v>0</v>
      </c>
      <c r="N9" s="23">
        <f ca="1">SUMPRODUCT((Tablo[Mois]=$A3)*(OFFSET(Tablo[JOUR],0,N$1)=$B9))</f>
        <v>0</v>
      </c>
      <c r="O9" s="23">
        <f ca="1">SUMPRODUCT((Tablo[Mois]=$A3)*(OFFSET(Tablo[JOUR],0,O$1)=$B9))</f>
        <v>0</v>
      </c>
      <c r="P9" s="23">
        <f ca="1">SUMPRODUCT((Tablo[Mois]=$A3)*(OFFSET(Tablo[JOUR],0,P$1)=$B9))</f>
        <v>0</v>
      </c>
      <c r="Q9" s="23">
        <f ca="1">SUMPRODUCT((Tablo[Mois]=$A3)*(OFFSET(Tablo[JOUR],0,Q$1)=$B9))</f>
        <v>0</v>
      </c>
      <c r="R9" s="23">
        <f ca="1">SUMPRODUCT((Tablo[Mois]=$A3)*(OFFSET(Tablo[JOUR],0,R$1)=$B9))</f>
        <v>0</v>
      </c>
    </row>
    <row r="10" spans="1:18" s="21" customFormat="1" x14ac:dyDescent="0.2">
      <c r="A10" s="24">
        <f>EOMONTH(A3+1,0)</f>
        <v>42794</v>
      </c>
      <c r="B10" s="21" t="s">
        <v>18</v>
      </c>
      <c r="C10" s="21" t="s">
        <v>42</v>
      </c>
      <c r="D10" s="32" t="e">
        <f ca="1">SUMPRODUCT((Tablo[Mois]=$A10)*(ISNUMBER(Tablo[JOUR])),(OFFSET(Tablo[JOUR],0,D$1)))</f>
        <v>#N/A</v>
      </c>
      <c r="E10" s="32">
        <f ca="1">SUMPRODUCT((Tablo[Mois]=$A10)*(ISNUMBER(Tablo[JOUR])),(OFFSET(Tablo[JOUR],0,E$1)))</f>
        <v>0</v>
      </c>
      <c r="F10" s="32">
        <f ca="1">SUMPRODUCT((Tablo[Mois]=$A10)*(ISNUMBER(Tablo[JOUR])),(OFFSET(Tablo[JOUR],0,F$1)))</f>
        <v>0</v>
      </c>
      <c r="G10" s="32">
        <f ca="1">SUMPRODUCT((Tablo[Mois]=$A10)*(ISNUMBER(Tablo[JOUR])),(OFFSET(Tablo[JOUR],0,G$1)))</f>
        <v>0</v>
      </c>
      <c r="H10" s="32">
        <f ca="1">SUMPRODUCT((Tablo[Mois]=$A10)*(ISNUMBER(Tablo[JOUR])),(OFFSET(Tablo[JOUR],0,H$1)))</f>
        <v>0</v>
      </c>
      <c r="I10" s="32">
        <f ca="1">SUMPRODUCT((Tablo[Mois]=$A10)*(ISNUMBER(Tablo[JOUR])),(OFFSET(Tablo[JOUR],0,I$1)))</f>
        <v>0</v>
      </c>
      <c r="J10" s="32">
        <f ca="1">SUMPRODUCT((Tablo[Mois]=$A10)*(ISNUMBER(Tablo[JOUR])),(OFFSET(Tablo[JOUR],0,J$1)))</f>
        <v>0</v>
      </c>
      <c r="K10" s="32">
        <f ca="1">SUMPRODUCT((Tablo[Mois]=$A10)*(ISNUMBER(Tablo[JOUR])),(OFFSET(Tablo[JOUR],0,K$1)))</f>
        <v>0</v>
      </c>
      <c r="L10" s="32">
        <f ca="1">SUMPRODUCT((Tablo[Mois]=$A10)*(ISNUMBER(Tablo[JOUR])),(OFFSET(Tablo[JOUR],0,L$1)))</f>
        <v>0</v>
      </c>
      <c r="M10" s="32">
        <f ca="1">SUMPRODUCT((Tablo[Mois]=$A10)*(ISNUMBER(Tablo[JOUR])),(OFFSET(Tablo[JOUR],0,M$1)))</f>
        <v>0</v>
      </c>
      <c r="N10" s="32">
        <f ca="1">SUMPRODUCT((Tablo[Mois]=$A10)*(ISNUMBER(Tablo[JOUR])),(OFFSET(Tablo[JOUR],0,N$1)))</f>
        <v>0</v>
      </c>
      <c r="O10" s="32">
        <f ca="1">SUMPRODUCT((Tablo[Mois]=$A10)*(ISNUMBER(Tablo[JOUR])),(OFFSET(Tablo[JOUR],0,O$1)))</f>
        <v>0</v>
      </c>
      <c r="P10" s="32">
        <f ca="1">SUMPRODUCT((Tablo[Mois]=$A10)*(ISNUMBER(Tablo[JOUR])),(OFFSET(Tablo[JOUR],0,P$1)))</f>
        <v>0</v>
      </c>
      <c r="Q10" s="32">
        <f ca="1">SUMPRODUCT((Tablo[Mois]=$A10)*(ISNUMBER(Tablo[JOUR])),(OFFSET(Tablo[JOUR],0,Q$1)))</f>
        <v>0</v>
      </c>
      <c r="R10" s="32">
        <f ca="1">SUMPRODUCT((Tablo[Mois]=$A10)*(ISNUMBER(Tablo[JOUR])),(OFFSET(Tablo[JOUR],0,R$1)))</f>
        <v>0</v>
      </c>
    </row>
    <row r="11" spans="1:18" x14ac:dyDescent="0.2">
      <c r="A11" s="30"/>
      <c r="B11" s="25" t="s">
        <v>19</v>
      </c>
      <c r="C11" s="25" t="s">
        <v>42</v>
      </c>
      <c r="D11" s="33" t="e">
        <f ca="1">SUMPRODUCT((Tablo[Mois]=$A10)*(Tablo[JOUR]="HEURES SUP"),(OFFSET(Tablo[JOUR],0,D$1)))</f>
        <v>#N/A</v>
      </c>
      <c r="E11" s="33">
        <f ca="1">SUMPRODUCT((Tablo[Mois]=$A10)*(Tablo[JOUR]="HEURES SUP"),(OFFSET(Tablo[JOUR],0,E$1)))</f>
        <v>0</v>
      </c>
      <c r="F11" s="33">
        <f ca="1">SUMPRODUCT((Tablo[Mois]=$A10)*(Tablo[JOUR]="HEURES SUP"),(OFFSET(Tablo[JOUR],0,F$1)))</f>
        <v>0</v>
      </c>
      <c r="G11" s="33">
        <f ca="1">SUMPRODUCT((Tablo[Mois]=$A10)*(Tablo[JOUR]="HEURES SUP"),(OFFSET(Tablo[JOUR],0,G$1)))</f>
        <v>0</v>
      </c>
      <c r="H11" s="33">
        <f ca="1">SUMPRODUCT((Tablo[Mois]=$A10)*(Tablo[JOUR]="HEURES SUP"),(OFFSET(Tablo[JOUR],0,H$1)))</f>
        <v>0</v>
      </c>
      <c r="I11" s="33">
        <f ca="1">SUMPRODUCT((Tablo[Mois]=$A10)*(Tablo[JOUR]="HEURES SUP"),(OFFSET(Tablo[JOUR],0,I$1)))</f>
        <v>0</v>
      </c>
      <c r="J11" s="33">
        <f ca="1">SUMPRODUCT((Tablo[Mois]=$A10)*(Tablo[JOUR]="HEURES SUP"),(OFFSET(Tablo[JOUR],0,J$1)))</f>
        <v>0</v>
      </c>
      <c r="K11" s="33">
        <f ca="1">SUMPRODUCT((Tablo[Mois]=$A10)*(Tablo[JOUR]="HEURES SUP"),(OFFSET(Tablo[JOUR],0,K$1)))</f>
        <v>0</v>
      </c>
      <c r="L11" s="33">
        <f ca="1">SUMPRODUCT((Tablo[Mois]=$A10)*(Tablo[JOUR]="HEURES SUP"),(OFFSET(Tablo[JOUR],0,L$1)))</f>
        <v>0</v>
      </c>
      <c r="M11" s="33">
        <f ca="1">SUMPRODUCT((Tablo[Mois]=$A10)*(Tablo[JOUR]="HEURES SUP"),(OFFSET(Tablo[JOUR],0,M$1)))</f>
        <v>0</v>
      </c>
      <c r="N11" s="33">
        <f ca="1">SUMPRODUCT((Tablo[Mois]=$A10)*(Tablo[JOUR]="HEURES SUP"),(OFFSET(Tablo[JOUR],0,N$1)))</f>
        <v>0</v>
      </c>
      <c r="O11" s="33">
        <f ca="1">SUMPRODUCT((Tablo[Mois]=$A10)*(Tablo[JOUR]="HEURES SUP"),(OFFSET(Tablo[JOUR],0,O$1)))</f>
        <v>0</v>
      </c>
      <c r="P11" s="33">
        <f ca="1">SUMPRODUCT((Tablo[Mois]=$A10)*(Tablo[JOUR]="HEURES SUP"),(OFFSET(Tablo[JOUR],0,P$1)))</f>
        <v>0</v>
      </c>
      <c r="Q11" s="33">
        <f ca="1">SUMPRODUCT((Tablo[Mois]=$A10)*(Tablo[JOUR]="HEURES SUP"),(OFFSET(Tablo[JOUR],0,Q$1)))</f>
        <v>0</v>
      </c>
      <c r="R11" s="33">
        <f ca="1">SUMPRODUCT((Tablo[Mois]=$A10)*(Tablo[JOUR]="HEURES SUP"),(OFFSET(Tablo[JOUR],0,R$1)))</f>
        <v>0</v>
      </c>
    </row>
    <row r="12" spans="1:18" s="36" customFormat="1" x14ac:dyDescent="0.2">
      <c r="A12" s="35"/>
      <c r="B12" s="36" t="s">
        <v>44</v>
      </c>
      <c r="C12" s="37" t="s">
        <v>43</v>
      </c>
      <c r="D12" s="36" t="e">
        <f ca="1">SUMPRODUCT((Tablo[Mois]=$A10)*(ISNUMBER(Tablo[JOUR]))*(OFFSET(Tablo[JOUR],0,D$1)&lt;7)*(OFFSET(Tablo[JOUR],0,D$1)&lt;&gt;""))</f>
        <v>#N/A</v>
      </c>
      <c r="E12" s="36">
        <f ca="1">SUMPRODUCT((Tablo[Mois]=$A10)*(ISNUMBER(Tablo[JOUR]))*(OFFSET(Tablo[JOUR],0,E$1)&lt;7)*(OFFSET(Tablo[JOUR],0,E$1)&lt;&gt;""))</f>
        <v>0</v>
      </c>
      <c r="F12" s="36">
        <f ca="1">SUMPRODUCT((Tablo[Mois]=$A10)*(ISNUMBER(Tablo[JOUR]))*(OFFSET(Tablo[JOUR],0,F$1)&lt;7)*(OFFSET(Tablo[JOUR],0,F$1)&lt;&gt;""))</f>
        <v>0</v>
      </c>
      <c r="G12" s="36">
        <f ca="1">SUMPRODUCT((Tablo[Mois]=$A10)*(ISNUMBER(Tablo[JOUR]))*(OFFSET(Tablo[JOUR],0,G$1)&lt;7)*(OFFSET(Tablo[JOUR],0,G$1)&lt;&gt;""))</f>
        <v>0</v>
      </c>
      <c r="H12" s="36">
        <f ca="1">SUMPRODUCT((Tablo[Mois]=$A10)*(ISNUMBER(Tablo[JOUR]))*(OFFSET(Tablo[JOUR],0,H$1)&lt;7)*(OFFSET(Tablo[JOUR],0,H$1)&lt;&gt;""))</f>
        <v>0</v>
      </c>
      <c r="I12" s="36">
        <f ca="1">SUMPRODUCT((Tablo[Mois]=$A10)*(ISNUMBER(Tablo[JOUR]))*(OFFSET(Tablo[JOUR],0,I$1)&lt;7)*(OFFSET(Tablo[JOUR],0,I$1)&lt;&gt;""))</f>
        <v>0</v>
      </c>
      <c r="J12" s="36">
        <f ca="1">SUMPRODUCT((Tablo[Mois]=$A10)*(ISNUMBER(Tablo[JOUR]))*(OFFSET(Tablo[JOUR],0,J$1)&lt;7)*(OFFSET(Tablo[JOUR],0,J$1)&lt;&gt;""))</f>
        <v>0</v>
      </c>
      <c r="K12" s="36">
        <f ca="1">SUMPRODUCT((Tablo[Mois]=$A10)*(ISNUMBER(Tablo[JOUR]))*(OFFSET(Tablo[JOUR],0,K$1)&lt;7)*(OFFSET(Tablo[JOUR],0,K$1)&lt;&gt;""))</f>
        <v>0</v>
      </c>
      <c r="L12" s="36">
        <f ca="1">SUMPRODUCT((Tablo[Mois]=$A10)*(ISNUMBER(Tablo[JOUR]))*(OFFSET(Tablo[JOUR],0,L$1)&lt;7)*(OFFSET(Tablo[JOUR],0,L$1)&lt;&gt;""))</f>
        <v>0</v>
      </c>
      <c r="M12" s="36">
        <f ca="1">SUMPRODUCT((Tablo[Mois]=$A10)*(ISNUMBER(Tablo[JOUR]))*(OFFSET(Tablo[JOUR],0,M$1)&lt;7)*(OFFSET(Tablo[JOUR],0,M$1)&lt;&gt;""))</f>
        <v>0</v>
      </c>
      <c r="N12" s="36">
        <f ca="1">SUMPRODUCT((Tablo[Mois]=$A10)*(ISNUMBER(Tablo[JOUR]))*(OFFSET(Tablo[JOUR],0,N$1)&lt;7)*(OFFSET(Tablo[JOUR],0,N$1)&lt;&gt;""))</f>
        <v>0</v>
      </c>
      <c r="O12" s="36">
        <f ca="1">SUMPRODUCT((Tablo[Mois]=$A10)*(ISNUMBER(Tablo[JOUR]))*(OFFSET(Tablo[JOUR],0,O$1)&lt;7)*(OFFSET(Tablo[JOUR],0,O$1)&lt;&gt;""))</f>
        <v>0</v>
      </c>
      <c r="P12" s="36">
        <f ca="1">SUMPRODUCT((Tablo[Mois]=$A10)*(ISNUMBER(Tablo[JOUR]))*(OFFSET(Tablo[JOUR],0,P$1)&lt;7)*(OFFSET(Tablo[JOUR],0,P$1)&lt;&gt;""))</f>
        <v>0</v>
      </c>
      <c r="Q12" s="36">
        <f ca="1">SUMPRODUCT((Tablo[Mois]=$A10)*(ISNUMBER(Tablo[JOUR]))*(OFFSET(Tablo[JOUR],0,Q$1)&lt;7)*(OFFSET(Tablo[JOUR],0,Q$1)&lt;&gt;""))</f>
        <v>0</v>
      </c>
      <c r="R12" s="36">
        <f ca="1">SUMPRODUCT((Tablo[Mois]=$A10)*(ISNUMBER(Tablo[JOUR]))*(OFFSET(Tablo[JOUR],0,R$1)&lt;7)*(OFFSET(Tablo[JOUR],0,R$1)&lt;&gt;""))</f>
        <v>0</v>
      </c>
    </row>
    <row r="13" spans="1:18" x14ac:dyDescent="0.2">
      <c r="A13" s="30"/>
      <c r="B13" s="27" t="s">
        <v>20</v>
      </c>
      <c r="C13" s="25" t="s">
        <v>43</v>
      </c>
      <c r="D13" s="25">
        <f>SUMPRODUCT((Tablo[Mois]=$A10)*(COUNTIF(JF,Tablo[JOUR])))</f>
        <v>0</v>
      </c>
      <c r="E13" s="25">
        <f>SUMPRODUCT((Tablo[Mois]=$A10)*(COUNTIF(JF,Tablo[JOUR])))</f>
        <v>0</v>
      </c>
      <c r="F13" s="25">
        <f>SUMPRODUCT((Tablo[Mois]=$A10)*(COUNTIF(JF,Tablo[JOUR])))</f>
        <v>0</v>
      </c>
      <c r="G13" s="25">
        <f>SUMPRODUCT((Tablo[Mois]=$A10)*(COUNTIF(JF,Tablo[JOUR])))</f>
        <v>0</v>
      </c>
      <c r="H13" s="25">
        <f>SUMPRODUCT((Tablo[Mois]=$A10)*(COUNTIF(JF,Tablo[JOUR])))</f>
        <v>0</v>
      </c>
      <c r="I13" s="25">
        <f>SUMPRODUCT((Tablo[Mois]=$A10)*(COUNTIF(JF,Tablo[JOUR])))</f>
        <v>0</v>
      </c>
      <c r="J13" s="25">
        <f>SUMPRODUCT((Tablo[Mois]=$A10)*(COUNTIF(JF,Tablo[JOUR])))</f>
        <v>0</v>
      </c>
      <c r="K13" s="25">
        <f>SUMPRODUCT((Tablo[Mois]=$A10)*(COUNTIF(JF,Tablo[JOUR])))</f>
        <v>0</v>
      </c>
      <c r="L13" s="25">
        <f>SUMPRODUCT((Tablo[Mois]=$A10)*(COUNTIF(JF,Tablo[JOUR])))</f>
        <v>0</v>
      </c>
      <c r="M13" s="25">
        <f>SUMPRODUCT((Tablo[Mois]=$A10)*(COUNTIF(JF,Tablo[JOUR])))</f>
        <v>0</v>
      </c>
      <c r="N13" s="25">
        <f>SUMPRODUCT((Tablo[Mois]=$A10)*(COUNTIF(JF,Tablo[JOUR])))</f>
        <v>0</v>
      </c>
      <c r="O13" s="25">
        <f>SUMPRODUCT((Tablo[Mois]=$A10)*(COUNTIF(JF,Tablo[JOUR])))</f>
        <v>0</v>
      </c>
      <c r="P13" s="25">
        <f>SUMPRODUCT((Tablo[Mois]=$A10)*(COUNTIF(JF,Tablo[JOUR])))</f>
        <v>0</v>
      </c>
      <c r="Q13" s="25">
        <f>SUMPRODUCT((Tablo[Mois]=$A10)*(COUNTIF(JF,Tablo[JOUR])))</f>
        <v>0</v>
      </c>
      <c r="R13" s="25">
        <f>SUMPRODUCT((Tablo[Mois]=$A10)*(COUNTIF(JF,Tablo[JOUR])))</f>
        <v>0</v>
      </c>
    </row>
    <row r="14" spans="1:18" x14ac:dyDescent="0.2">
      <c r="A14" s="30"/>
      <c r="B14" s="28" t="s">
        <v>39</v>
      </c>
      <c r="C14" s="25" t="s">
        <v>43</v>
      </c>
      <c r="D14" s="25" t="e">
        <f ca="1">SUMPRODUCT((Tablo[Mois]=$A10)*(OFFSET(Tablo[JOUR],0,D$1)=$B14))</f>
        <v>#N/A</v>
      </c>
      <c r="E14" s="25">
        <f ca="1">SUMPRODUCT((Tablo[Mois]=$A10)*(OFFSET(Tablo[JOUR],0,E$1)=$B14))</f>
        <v>0</v>
      </c>
      <c r="F14" s="25">
        <f ca="1">SUMPRODUCT((Tablo[Mois]=$A10)*(OFFSET(Tablo[JOUR],0,F$1)=$B14))</f>
        <v>0</v>
      </c>
      <c r="G14" s="25">
        <f ca="1">SUMPRODUCT((Tablo[Mois]=$A10)*(OFFSET(Tablo[JOUR],0,G$1)=$B14))</f>
        <v>0</v>
      </c>
      <c r="H14" s="25">
        <f ca="1">SUMPRODUCT((Tablo[Mois]=$A10)*(OFFSET(Tablo[JOUR],0,H$1)=$B14))</f>
        <v>0</v>
      </c>
      <c r="I14" s="25">
        <f ca="1">SUMPRODUCT((Tablo[Mois]=$A10)*(OFFSET(Tablo[JOUR],0,I$1)=$B14))</f>
        <v>0</v>
      </c>
      <c r="J14" s="25">
        <f ca="1">SUMPRODUCT((Tablo[Mois]=$A10)*(OFFSET(Tablo[JOUR],0,J$1)=$B14))</f>
        <v>0</v>
      </c>
      <c r="K14" s="25">
        <f ca="1">SUMPRODUCT((Tablo[Mois]=$A10)*(OFFSET(Tablo[JOUR],0,K$1)=$B14))</f>
        <v>0</v>
      </c>
      <c r="L14" s="25">
        <f ca="1">SUMPRODUCT((Tablo[Mois]=$A10)*(OFFSET(Tablo[JOUR],0,L$1)=$B14))</f>
        <v>0</v>
      </c>
      <c r="M14" s="25">
        <f ca="1">SUMPRODUCT((Tablo[Mois]=$A10)*(OFFSET(Tablo[JOUR],0,M$1)=$B14))</f>
        <v>0</v>
      </c>
      <c r="N14" s="25">
        <f ca="1">SUMPRODUCT((Tablo[Mois]=$A10)*(OFFSET(Tablo[JOUR],0,N$1)=$B14))</f>
        <v>0</v>
      </c>
      <c r="O14" s="25">
        <f ca="1">SUMPRODUCT((Tablo[Mois]=$A10)*(OFFSET(Tablo[JOUR],0,O$1)=$B14))</f>
        <v>0</v>
      </c>
      <c r="P14" s="25">
        <f ca="1">SUMPRODUCT((Tablo[Mois]=$A10)*(OFFSET(Tablo[JOUR],0,P$1)=$B14))</f>
        <v>0</v>
      </c>
      <c r="Q14" s="25">
        <f ca="1">SUMPRODUCT((Tablo[Mois]=$A10)*(OFFSET(Tablo[JOUR],0,Q$1)=$B14))</f>
        <v>0</v>
      </c>
      <c r="R14" s="25">
        <f ca="1">SUMPRODUCT((Tablo[Mois]=$A10)*(OFFSET(Tablo[JOUR],0,R$1)=$B14))</f>
        <v>0</v>
      </c>
    </row>
    <row r="15" spans="1:18" x14ac:dyDescent="0.2">
      <c r="A15" s="30"/>
      <c r="B15" s="29" t="s">
        <v>38</v>
      </c>
      <c r="C15" s="25" t="s">
        <v>43</v>
      </c>
      <c r="D15" s="25" t="e">
        <f ca="1">SUMPRODUCT((Tablo[Mois]=$A10)*(OFFSET(Tablo[JOUR],0,D$1)=$B15))</f>
        <v>#N/A</v>
      </c>
      <c r="E15" s="25">
        <f ca="1">SUMPRODUCT((Tablo[Mois]=$A10)*(OFFSET(Tablo[JOUR],0,E$1)=$B15))</f>
        <v>0</v>
      </c>
      <c r="F15" s="25">
        <f ca="1">SUMPRODUCT((Tablo[Mois]=$A10)*(OFFSET(Tablo[JOUR],0,F$1)=$B15))</f>
        <v>0</v>
      </c>
      <c r="G15" s="25">
        <f ca="1">SUMPRODUCT((Tablo[Mois]=$A10)*(OFFSET(Tablo[JOUR],0,G$1)=$B15))</f>
        <v>0</v>
      </c>
      <c r="H15" s="25">
        <f ca="1">SUMPRODUCT((Tablo[Mois]=$A10)*(OFFSET(Tablo[JOUR],0,H$1)=$B15))</f>
        <v>0</v>
      </c>
      <c r="I15" s="25">
        <f ca="1">SUMPRODUCT((Tablo[Mois]=$A10)*(OFFSET(Tablo[JOUR],0,I$1)=$B15))</f>
        <v>0</v>
      </c>
      <c r="J15" s="25">
        <f ca="1">SUMPRODUCT((Tablo[Mois]=$A10)*(OFFSET(Tablo[JOUR],0,J$1)=$B15))</f>
        <v>0</v>
      </c>
      <c r="K15" s="25">
        <f ca="1">SUMPRODUCT((Tablo[Mois]=$A10)*(OFFSET(Tablo[JOUR],0,K$1)=$B15))</f>
        <v>0</v>
      </c>
      <c r="L15" s="25">
        <f ca="1">SUMPRODUCT((Tablo[Mois]=$A10)*(OFFSET(Tablo[JOUR],0,L$1)=$B15))</f>
        <v>0</v>
      </c>
      <c r="M15" s="25">
        <f ca="1">SUMPRODUCT((Tablo[Mois]=$A10)*(OFFSET(Tablo[JOUR],0,M$1)=$B15))</f>
        <v>0</v>
      </c>
      <c r="N15" s="25">
        <f ca="1">SUMPRODUCT((Tablo[Mois]=$A10)*(OFFSET(Tablo[JOUR],0,N$1)=$B15))</f>
        <v>0</v>
      </c>
      <c r="O15" s="25">
        <f ca="1">SUMPRODUCT((Tablo[Mois]=$A10)*(OFFSET(Tablo[JOUR],0,O$1)=$B15))</f>
        <v>0</v>
      </c>
      <c r="P15" s="25">
        <f ca="1">SUMPRODUCT((Tablo[Mois]=$A10)*(OFFSET(Tablo[JOUR],0,P$1)=$B15))</f>
        <v>0</v>
      </c>
      <c r="Q15" s="25">
        <f ca="1">SUMPRODUCT((Tablo[Mois]=$A10)*(OFFSET(Tablo[JOUR],0,Q$1)=$B15))</f>
        <v>0</v>
      </c>
      <c r="R15" s="25">
        <f ca="1">SUMPRODUCT((Tablo[Mois]=$A10)*(OFFSET(Tablo[JOUR],0,R$1)=$B15))</f>
        <v>0</v>
      </c>
    </row>
    <row r="16" spans="1:18" s="23" customFormat="1" ht="13.5" thickBot="1" x14ac:dyDescent="0.25">
      <c r="A16" s="22"/>
      <c r="B16" s="31" t="s">
        <v>37</v>
      </c>
      <c r="C16" s="23" t="s">
        <v>43</v>
      </c>
      <c r="D16" s="23" t="e">
        <f ca="1">SUMPRODUCT((Tablo[Mois]=$A10)*(OFFSET(Tablo[JOUR],0,D$1)=$B16))</f>
        <v>#N/A</v>
      </c>
      <c r="E16" s="23">
        <f ca="1">SUMPRODUCT((Tablo[Mois]=$A10)*(OFFSET(Tablo[JOUR],0,E$1)=$B16))</f>
        <v>0</v>
      </c>
      <c r="F16" s="23">
        <f ca="1">SUMPRODUCT((Tablo[Mois]=$A10)*(OFFSET(Tablo[JOUR],0,F$1)=$B16))</f>
        <v>0</v>
      </c>
      <c r="G16" s="23">
        <f ca="1">SUMPRODUCT((Tablo[Mois]=$A10)*(OFFSET(Tablo[JOUR],0,G$1)=$B16))</f>
        <v>0</v>
      </c>
      <c r="H16" s="23">
        <f ca="1">SUMPRODUCT((Tablo[Mois]=$A10)*(OFFSET(Tablo[JOUR],0,H$1)=$B16))</f>
        <v>0</v>
      </c>
      <c r="I16" s="23">
        <f ca="1">SUMPRODUCT((Tablo[Mois]=$A10)*(OFFSET(Tablo[JOUR],0,I$1)=$B16))</f>
        <v>0</v>
      </c>
      <c r="J16" s="23">
        <f ca="1">SUMPRODUCT((Tablo[Mois]=$A10)*(OFFSET(Tablo[JOUR],0,J$1)=$B16))</f>
        <v>0</v>
      </c>
      <c r="K16" s="23">
        <f ca="1">SUMPRODUCT((Tablo[Mois]=$A10)*(OFFSET(Tablo[JOUR],0,K$1)=$B16))</f>
        <v>0</v>
      </c>
      <c r="L16" s="23">
        <f ca="1">SUMPRODUCT((Tablo[Mois]=$A10)*(OFFSET(Tablo[JOUR],0,L$1)=$B16))</f>
        <v>0</v>
      </c>
      <c r="M16" s="23">
        <f ca="1">SUMPRODUCT((Tablo[Mois]=$A10)*(OFFSET(Tablo[JOUR],0,M$1)=$B16))</f>
        <v>0</v>
      </c>
      <c r="N16" s="23">
        <f ca="1">SUMPRODUCT((Tablo[Mois]=$A10)*(OFFSET(Tablo[JOUR],0,N$1)=$B16))</f>
        <v>0</v>
      </c>
      <c r="O16" s="23">
        <f ca="1">SUMPRODUCT((Tablo[Mois]=$A10)*(OFFSET(Tablo[JOUR],0,O$1)=$B16))</f>
        <v>0</v>
      </c>
      <c r="P16" s="23">
        <f ca="1">SUMPRODUCT((Tablo[Mois]=$A10)*(OFFSET(Tablo[JOUR],0,P$1)=$B16))</f>
        <v>0</v>
      </c>
      <c r="Q16" s="23">
        <f ca="1">SUMPRODUCT((Tablo[Mois]=$A10)*(OFFSET(Tablo[JOUR],0,Q$1)=$B16))</f>
        <v>0</v>
      </c>
      <c r="R16" s="23">
        <f ca="1">SUMPRODUCT((Tablo[Mois]=$A10)*(OFFSET(Tablo[JOUR],0,R$1)=$B16))</f>
        <v>0</v>
      </c>
    </row>
    <row r="17" spans="1:18" s="21" customFormat="1" x14ac:dyDescent="0.2">
      <c r="A17" s="24">
        <f>EOMONTH(A10+1,0)</f>
        <v>42825</v>
      </c>
      <c r="B17" s="21" t="s">
        <v>18</v>
      </c>
      <c r="C17" s="21" t="s">
        <v>42</v>
      </c>
      <c r="D17" s="32" t="e">
        <f ca="1">SUMPRODUCT((Tablo[Mois]=$A17)*(ISNUMBER(Tablo[JOUR])),(OFFSET(Tablo[JOUR],0,D$1)))</f>
        <v>#N/A</v>
      </c>
      <c r="E17" s="32">
        <f ca="1">SUMPRODUCT((Tablo[Mois]=$A17)*(ISNUMBER(Tablo[JOUR])),(OFFSET(Tablo[JOUR],0,E$1)))</f>
        <v>0</v>
      </c>
      <c r="F17" s="32">
        <f ca="1">SUMPRODUCT((Tablo[Mois]=$A17)*(ISNUMBER(Tablo[JOUR])),(OFFSET(Tablo[JOUR],0,F$1)))</f>
        <v>0</v>
      </c>
      <c r="G17" s="32">
        <f ca="1">SUMPRODUCT((Tablo[Mois]=$A17)*(ISNUMBER(Tablo[JOUR])),(OFFSET(Tablo[JOUR],0,G$1)))</f>
        <v>0</v>
      </c>
      <c r="H17" s="32">
        <f ca="1">SUMPRODUCT((Tablo[Mois]=$A17)*(ISNUMBER(Tablo[JOUR])),(OFFSET(Tablo[JOUR],0,H$1)))</f>
        <v>0</v>
      </c>
      <c r="I17" s="32">
        <f ca="1">SUMPRODUCT((Tablo[Mois]=$A17)*(ISNUMBER(Tablo[JOUR])),(OFFSET(Tablo[JOUR],0,I$1)))</f>
        <v>0</v>
      </c>
      <c r="J17" s="32">
        <f ca="1">SUMPRODUCT((Tablo[Mois]=$A17)*(ISNUMBER(Tablo[JOUR])),(OFFSET(Tablo[JOUR],0,J$1)))</f>
        <v>0</v>
      </c>
      <c r="K17" s="32">
        <f ca="1">SUMPRODUCT((Tablo[Mois]=$A17)*(ISNUMBER(Tablo[JOUR])),(OFFSET(Tablo[JOUR],0,K$1)))</f>
        <v>0</v>
      </c>
      <c r="L17" s="32">
        <f ca="1">SUMPRODUCT((Tablo[Mois]=$A17)*(ISNUMBER(Tablo[JOUR])),(OFFSET(Tablo[JOUR],0,L$1)))</f>
        <v>0</v>
      </c>
      <c r="M17" s="32">
        <f ca="1">SUMPRODUCT((Tablo[Mois]=$A17)*(ISNUMBER(Tablo[JOUR])),(OFFSET(Tablo[JOUR],0,M$1)))</f>
        <v>0</v>
      </c>
      <c r="N17" s="32">
        <f ca="1">SUMPRODUCT((Tablo[Mois]=$A17)*(ISNUMBER(Tablo[JOUR])),(OFFSET(Tablo[JOUR],0,N$1)))</f>
        <v>0</v>
      </c>
      <c r="O17" s="32">
        <f ca="1">SUMPRODUCT((Tablo[Mois]=$A17)*(ISNUMBER(Tablo[JOUR])),(OFFSET(Tablo[JOUR],0,O$1)))</f>
        <v>0</v>
      </c>
      <c r="P17" s="32">
        <f ca="1">SUMPRODUCT((Tablo[Mois]=$A17)*(ISNUMBER(Tablo[JOUR])),(OFFSET(Tablo[JOUR],0,P$1)))</f>
        <v>0</v>
      </c>
      <c r="Q17" s="32">
        <f ca="1">SUMPRODUCT((Tablo[Mois]=$A17)*(ISNUMBER(Tablo[JOUR])),(OFFSET(Tablo[JOUR],0,Q$1)))</f>
        <v>0</v>
      </c>
      <c r="R17" s="32">
        <f ca="1">SUMPRODUCT((Tablo[Mois]=$A17)*(ISNUMBER(Tablo[JOUR])),(OFFSET(Tablo[JOUR],0,R$1)))</f>
        <v>0</v>
      </c>
    </row>
    <row r="18" spans="1:18" x14ac:dyDescent="0.2">
      <c r="A18" s="30"/>
      <c r="B18" s="25" t="s">
        <v>19</v>
      </c>
      <c r="C18" s="25" t="s">
        <v>42</v>
      </c>
      <c r="D18" s="33" t="e">
        <f ca="1">SUMPRODUCT((Tablo[Mois]=$A17)*(Tablo[JOUR]="HEURES SUP"),(OFFSET(Tablo[JOUR],0,D$1)))</f>
        <v>#N/A</v>
      </c>
      <c r="E18" s="33">
        <f ca="1">SUMPRODUCT((Tablo[Mois]=$A17)*(Tablo[JOUR]="HEURES SUP"),(OFFSET(Tablo[JOUR],0,E$1)))</f>
        <v>0</v>
      </c>
      <c r="F18" s="33">
        <f ca="1">SUMPRODUCT((Tablo[Mois]=$A17)*(Tablo[JOUR]="HEURES SUP"),(OFFSET(Tablo[JOUR],0,F$1)))</f>
        <v>0</v>
      </c>
      <c r="G18" s="33">
        <f ca="1">SUMPRODUCT((Tablo[Mois]=$A17)*(Tablo[JOUR]="HEURES SUP"),(OFFSET(Tablo[JOUR],0,G$1)))</f>
        <v>0</v>
      </c>
      <c r="H18" s="33">
        <f ca="1">SUMPRODUCT((Tablo[Mois]=$A17)*(Tablo[JOUR]="HEURES SUP"),(OFFSET(Tablo[JOUR],0,H$1)))</f>
        <v>0</v>
      </c>
      <c r="I18" s="33">
        <f ca="1">SUMPRODUCT((Tablo[Mois]=$A17)*(Tablo[JOUR]="HEURES SUP"),(OFFSET(Tablo[JOUR],0,I$1)))</f>
        <v>0</v>
      </c>
      <c r="J18" s="33">
        <f ca="1">SUMPRODUCT((Tablo[Mois]=$A17)*(Tablo[JOUR]="HEURES SUP"),(OFFSET(Tablo[JOUR],0,J$1)))</f>
        <v>0</v>
      </c>
      <c r="K18" s="33">
        <f ca="1">SUMPRODUCT((Tablo[Mois]=$A17)*(Tablo[JOUR]="HEURES SUP"),(OFFSET(Tablo[JOUR],0,K$1)))</f>
        <v>0</v>
      </c>
      <c r="L18" s="33">
        <f ca="1">SUMPRODUCT((Tablo[Mois]=$A17)*(Tablo[JOUR]="HEURES SUP"),(OFFSET(Tablo[JOUR],0,L$1)))</f>
        <v>0</v>
      </c>
      <c r="M18" s="33">
        <f ca="1">SUMPRODUCT((Tablo[Mois]=$A17)*(Tablo[JOUR]="HEURES SUP"),(OFFSET(Tablo[JOUR],0,M$1)))</f>
        <v>0</v>
      </c>
      <c r="N18" s="33">
        <f ca="1">SUMPRODUCT((Tablo[Mois]=$A17)*(Tablo[JOUR]="HEURES SUP"),(OFFSET(Tablo[JOUR],0,N$1)))</f>
        <v>0</v>
      </c>
      <c r="O18" s="33">
        <f ca="1">SUMPRODUCT((Tablo[Mois]=$A17)*(Tablo[JOUR]="HEURES SUP"),(OFFSET(Tablo[JOUR],0,O$1)))</f>
        <v>0</v>
      </c>
      <c r="P18" s="33">
        <f ca="1">SUMPRODUCT((Tablo[Mois]=$A17)*(Tablo[JOUR]="HEURES SUP"),(OFFSET(Tablo[JOUR],0,P$1)))</f>
        <v>0</v>
      </c>
      <c r="Q18" s="33">
        <f ca="1">SUMPRODUCT((Tablo[Mois]=$A17)*(Tablo[JOUR]="HEURES SUP"),(OFFSET(Tablo[JOUR],0,Q$1)))</f>
        <v>0</v>
      </c>
      <c r="R18" s="33">
        <f ca="1">SUMPRODUCT((Tablo[Mois]=$A17)*(Tablo[JOUR]="HEURES SUP"),(OFFSET(Tablo[JOUR],0,R$1)))</f>
        <v>0</v>
      </c>
    </row>
    <row r="19" spans="1:18" s="36" customFormat="1" x14ac:dyDescent="0.2">
      <c r="A19" s="35"/>
      <c r="B19" s="36" t="s">
        <v>44</v>
      </c>
      <c r="C19" s="37" t="s">
        <v>43</v>
      </c>
      <c r="D19" s="36" t="e">
        <f ca="1">SUMPRODUCT((Tablo[Mois]=$A17)*(ISNUMBER(Tablo[JOUR]))*(OFFSET(Tablo[JOUR],0,D$1)&lt;7)*(OFFSET(Tablo[JOUR],0,D$1)&lt;&gt;""))</f>
        <v>#N/A</v>
      </c>
      <c r="E19" s="36">
        <f ca="1">SUMPRODUCT((Tablo[Mois]=$A17)*(ISNUMBER(Tablo[JOUR]))*(OFFSET(Tablo[JOUR],0,E$1)&lt;7)*(OFFSET(Tablo[JOUR],0,E$1)&lt;&gt;""))</f>
        <v>0</v>
      </c>
      <c r="F19" s="36">
        <f ca="1">SUMPRODUCT((Tablo[Mois]=$A17)*(ISNUMBER(Tablo[JOUR]))*(OFFSET(Tablo[JOUR],0,F$1)&lt;7)*(OFFSET(Tablo[JOUR],0,F$1)&lt;&gt;""))</f>
        <v>0</v>
      </c>
      <c r="G19" s="36">
        <f ca="1">SUMPRODUCT((Tablo[Mois]=$A17)*(ISNUMBER(Tablo[JOUR]))*(OFFSET(Tablo[JOUR],0,G$1)&lt;7)*(OFFSET(Tablo[JOUR],0,G$1)&lt;&gt;""))</f>
        <v>0</v>
      </c>
      <c r="H19" s="36">
        <f ca="1">SUMPRODUCT((Tablo[Mois]=$A17)*(ISNUMBER(Tablo[JOUR]))*(OFFSET(Tablo[JOUR],0,H$1)&lt;7)*(OFFSET(Tablo[JOUR],0,H$1)&lt;&gt;""))</f>
        <v>0</v>
      </c>
      <c r="I19" s="36">
        <f ca="1">SUMPRODUCT((Tablo[Mois]=$A17)*(ISNUMBER(Tablo[JOUR]))*(OFFSET(Tablo[JOUR],0,I$1)&lt;7)*(OFFSET(Tablo[JOUR],0,I$1)&lt;&gt;""))</f>
        <v>0</v>
      </c>
      <c r="J19" s="36">
        <f ca="1">SUMPRODUCT((Tablo[Mois]=$A17)*(ISNUMBER(Tablo[JOUR]))*(OFFSET(Tablo[JOUR],0,J$1)&lt;7)*(OFFSET(Tablo[JOUR],0,J$1)&lt;&gt;""))</f>
        <v>0</v>
      </c>
      <c r="K19" s="36">
        <f ca="1">SUMPRODUCT((Tablo[Mois]=$A17)*(ISNUMBER(Tablo[JOUR]))*(OFFSET(Tablo[JOUR],0,K$1)&lt;7)*(OFFSET(Tablo[JOUR],0,K$1)&lt;&gt;""))</f>
        <v>0</v>
      </c>
      <c r="L19" s="36">
        <f ca="1">SUMPRODUCT((Tablo[Mois]=$A17)*(ISNUMBER(Tablo[JOUR]))*(OFFSET(Tablo[JOUR],0,L$1)&lt;7)*(OFFSET(Tablo[JOUR],0,L$1)&lt;&gt;""))</f>
        <v>0</v>
      </c>
      <c r="M19" s="36">
        <f ca="1">SUMPRODUCT((Tablo[Mois]=$A17)*(ISNUMBER(Tablo[JOUR]))*(OFFSET(Tablo[JOUR],0,M$1)&lt;7)*(OFFSET(Tablo[JOUR],0,M$1)&lt;&gt;""))</f>
        <v>0</v>
      </c>
      <c r="N19" s="36">
        <f ca="1">SUMPRODUCT((Tablo[Mois]=$A17)*(ISNUMBER(Tablo[JOUR]))*(OFFSET(Tablo[JOUR],0,N$1)&lt;7)*(OFFSET(Tablo[JOUR],0,N$1)&lt;&gt;""))</f>
        <v>0</v>
      </c>
      <c r="O19" s="36">
        <f ca="1">SUMPRODUCT((Tablo[Mois]=$A17)*(ISNUMBER(Tablo[JOUR]))*(OFFSET(Tablo[JOUR],0,O$1)&lt;7)*(OFFSET(Tablo[JOUR],0,O$1)&lt;&gt;""))</f>
        <v>0</v>
      </c>
      <c r="P19" s="36">
        <f ca="1">SUMPRODUCT((Tablo[Mois]=$A17)*(ISNUMBER(Tablo[JOUR]))*(OFFSET(Tablo[JOUR],0,P$1)&lt;7)*(OFFSET(Tablo[JOUR],0,P$1)&lt;&gt;""))</f>
        <v>0</v>
      </c>
      <c r="Q19" s="36">
        <f ca="1">SUMPRODUCT((Tablo[Mois]=$A17)*(ISNUMBER(Tablo[JOUR]))*(OFFSET(Tablo[JOUR],0,Q$1)&lt;7)*(OFFSET(Tablo[JOUR],0,Q$1)&lt;&gt;""))</f>
        <v>0</v>
      </c>
      <c r="R19" s="36">
        <f ca="1">SUMPRODUCT((Tablo[Mois]=$A17)*(ISNUMBER(Tablo[JOUR]))*(OFFSET(Tablo[JOUR],0,R$1)&lt;7)*(OFFSET(Tablo[JOUR],0,R$1)&lt;&gt;""))</f>
        <v>0</v>
      </c>
    </row>
    <row r="20" spans="1:18" x14ac:dyDescent="0.2">
      <c r="A20" s="30"/>
      <c r="B20" s="27" t="s">
        <v>20</v>
      </c>
      <c r="C20" s="25" t="s">
        <v>43</v>
      </c>
      <c r="D20" s="25">
        <f>SUMPRODUCT((Tablo[Mois]=$A17)*(COUNTIF(JF,Tablo[JOUR])))</f>
        <v>0</v>
      </c>
      <c r="E20" s="25">
        <f>SUMPRODUCT((Tablo[Mois]=$A17)*(COUNTIF(JF,Tablo[JOUR])))</f>
        <v>0</v>
      </c>
      <c r="F20" s="25">
        <f>SUMPRODUCT((Tablo[Mois]=$A17)*(COUNTIF(JF,Tablo[JOUR])))</f>
        <v>0</v>
      </c>
      <c r="G20" s="25">
        <f>SUMPRODUCT((Tablo[Mois]=$A17)*(COUNTIF(JF,Tablo[JOUR])))</f>
        <v>0</v>
      </c>
      <c r="H20" s="25">
        <f>SUMPRODUCT((Tablo[Mois]=$A17)*(COUNTIF(JF,Tablo[JOUR])))</f>
        <v>0</v>
      </c>
      <c r="I20" s="25">
        <f>SUMPRODUCT((Tablo[Mois]=$A17)*(COUNTIF(JF,Tablo[JOUR])))</f>
        <v>0</v>
      </c>
      <c r="J20" s="25">
        <f>SUMPRODUCT((Tablo[Mois]=$A17)*(COUNTIF(JF,Tablo[JOUR])))</f>
        <v>0</v>
      </c>
      <c r="K20" s="25">
        <f>SUMPRODUCT((Tablo[Mois]=$A17)*(COUNTIF(JF,Tablo[JOUR])))</f>
        <v>0</v>
      </c>
      <c r="L20" s="25">
        <f>SUMPRODUCT((Tablo[Mois]=$A17)*(COUNTIF(JF,Tablo[JOUR])))</f>
        <v>0</v>
      </c>
      <c r="M20" s="25">
        <f>SUMPRODUCT((Tablo[Mois]=$A17)*(COUNTIF(JF,Tablo[JOUR])))</f>
        <v>0</v>
      </c>
      <c r="N20" s="25">
        <f>SUMPRODUCT((Tablo[Mois]=$A17)*(COUNTIF(JF,Tablo[JOUR])))</f>
        <v>0</v>
      </c>
      <c r="O20" s="25">
        <f>SUMPRODUCT((Tablo[Mois]=$A17)*(COUNTIF(JF,Tablo[JOUR])))</f>
        <v>0</v>
      </c>
      <c r="P20" s="25">
        <f>SUMPRODUCT((Tablo[Mois]=$A17)*(COUNTIF(JF,Tablo[JOUR])))</f>
        <v>0</v>
      </c>
      <c r="Q20" s="25">
        <f>SUMPRODUCT((Tablo[Mois]=$A17)*(COUNTIF(JF,Tablo[JOUR])))</f>
        <v>0</v>
      </c>
      <c r="R20" s="25">
        <f>SUMPRODUCT((Tablo[Mois]=$A17)*(COUNTIF(JF,Tablo[JOUR])))</f>
        <v>0</v>
      </c>
    </row>
    <row r="21" spans="1:18" x14ac:dyDescent="0.2">
      <c r="A21" s="30"/>
      <c r="B21" s="28" t="s">
        <v>39</v>
      </c>
      <c r="C21" s="25" t="s">
        <v>43</v>
      </c>
      <c r="D21" s="25" t="e">
        <f ca="1">SUMPRODUCT((Tablo[Mois]=$A17)*(OFFSET(Tablo[JOUR],0,D$1)=$B21))</f>
        <v>#N/A</v>
      </c>
      <c r="E21" s="25">
        <f ca="1">SUMPRODUCT((Tablo[Mois]=$A17)*(OFFSET(Tablo[JOUR],0,E$1)=$B21))</f>
        <v>0</v>
      </c>
      <c r="F21" s="25">
        <f ca="1">SUMPRODUCT((Tablo[Mois]=$A17)*(OFFSET(Tablo[JOUR],0,F$1)=$B21))</f>
        <v>0</v>
      </c>
      <c r="G21" s="25">
        <f ca="1">SUMPRODUCT((Tablo[Mois]=$A17)*(OFFSET(Tablo[JOUR],0,G$1)=$B21))</f>
        <v>0</v>
      </c>
      <c r="H21" s="25">
        <f ca="1">SUMPRODUCT((Tablo[Mois]=$A17)*(OFFSET(Tablo[JOUR],0,H$1)=$B21))</f>
        <v>0</v>
      </c>
      <c r="I21" s="25">
        <f ca="1">SUMPRODUCT((Tablo[Mois]=$A17)*(OFFSET(Tablo[JOUR],0,I$1)=$B21))</f>
        <v>0</v>
      </c>
      <c r="J21" s="25">
        <f ca="1">SUMPRODUCT((Tablo[Mois]=$A17)*(OFFSET(Tablo[JOUR],0,J$1)=$B21))</f>
        <v>0</v>
      </c>
      <c r="K21" s="25">
        <f ca="1">SUMPRODUCT((Tablo[Mois]=$A17)*(OFFSET(Tablo[JOUR],0,K$1)=$B21))</f>
        <v>0</v>
      </c>
      <c r="L21" s="25">
        <f ca="1">SUMPRODUCT((Tablo[Mois]=$A17)*(OFFSET(Tablo[JOUR],0,L$1)=$B21))</f>
        <v>0</v>
      </c>
      <c r="M21" s="25">
        <f ca="1">SUMPRODUCT((Tablo[Mois]=$A17)*(OFFSET(Tablo[JOUR],0,M$1)=$B21))</f>
        <v>0</v>
      </c>
      <c r="N21" s="25">
        <f ca="1">SUMPRODUCT((Tablo[Mois]=$A17)*(OFFSET(Tablo[JOUR],0,N$1)=$B21))</f>
        <v>0</v>
      </c>
      <c r="O21" s="25">
        <f ca="1">SUMPRODUCT((Tablo[Mois]=$A17)*(OFFSET(Tablo[JOUR],0,O$1)=$B21))</f>
        <v>0</v>
      </c>
      <c r="P21" s="25">
        <f ca="1">SUMPRODUCT((Tablo[Mois]=$A17)*(OFFSET(Tablo[JOUR],0,P$1)=$B21))</f>
        <v>0</v>
      </c>
      <c r="Q21" s="25">
        <f ca="1">SUMPRODUCT((Tablo[Mois]=$A17)*(OFFSET(Tablo[JOUR],0,Q$1)=$B21))</f>
        <v>0</v>
      </c>
      <c r="R21" s="25">
        <f ca="1">SUMPRODUCT((Tablo[Mois]=$A17)*(OFFSET(Tablo[JOUR],0,R$1)=$B21))</f>
        <v>0</v>
      </c>
    </row>
    <row r="22" spans="1:18" x14ac:dyDescent="0.2">
      <c r="A22" s="30"/>
      <c r="B22" s="29" t="s">
        <v>38</v>
      </c>
      <c r="C22" s="25" t="s">
        <v>43</v>
      </c>
      <c r="D22" s="25" t="e">
        <f ca="1">SUMPRODUCT((Tablo[Mois]=$A17)*(OFFSET(Tablo[JOUR],0,D$1)=$B22))</f>
        <v>#N/A</v>
      </c>
      <c r="E22" s="25">
        <f ca="1">SUMPRODUCT((Tablo[Mois]=$A17)*(OFFSET(Tablo[JOUR],0,E$1)=$B22))</f>
        <v>0</v>
      </c>
      <c r="F22" s="25">
        <f ca="1">SUMPRODUCT((Tablo[Mois]=$A17)*(OFFSET(Tablo[JOUR],0,F$1)=$B22))</f>
        <v>0</v>
      </c>
      <c r="G22" s="25">
        <f ca="1">SUMPRODUCT((Tablo[Mois]=$A17)*(OFFSET(Tablo[JOUR],0,G$1)=$B22))</f>
        <v>0</v>
      </c>
      <c r="H22" s="25">
        <f ca="1">SUMPRODUCT((Tablo[Mois]=$A17)*(OFFSET(Tablo[JOUR],0,H$1)=$B22))</f>
        <v>0</v>
      </c>
      <c r="I22" s="25">
        <f ca="1">SUMPRODUCT((Tablo[Mois]=$A17)*(OFFSET(Tablo[JOUR],0,I$1)=$B22))</f>
        <v>0</v>
      </c>
      <c r="J22" s="25">
        <f ca="1">SUMPRODUCT((Tablo[Mois]=$A17)*(OFFSET(Tablo[JOUR],0,J$1)=$B22))</f>
        <v>0</v>
      </c>
      <c r="K22" s="25">
        <f ca="1">SUMPRODUCT((Tablo[Mois]=$A17)*(OFFSET(Tablo[JOUR],0,K$1)=$B22))</f>
        <v>0</v>
      </c>
      <c r="L22" s="25">
        <f ca="1">SUMPRODUCT((Tablo[Mois]=$A17)*(OFFSET(Tablo[JOUR],0,L$1)=$B22))</f>
        <v>0</v>
      </c>
      <c r="M22" s="25">
        <f ca="1">SUMPRODUCT((Tablo[Mois]=$A17)*(OFFSET(Tablo[JOUR],0,M$1)=$B22))</f>
        <v>0</v>
      </c>
      <c r="N22" s="25">
        <f ca="1">SUMPRODUCT((Tablo[Mois]=$A17)*(OFFSET(Tablo[JOUR],0,N$1)=$B22))</f>
        <v>0</v>
      </c>
      <c r="O22" s="25">
        <f ca="1">SUMPRODUCT((Tablo[Mois]=$A17)*(OFFSET(Tablo[JOUR],0,O$1)=$B22))</f>
        <v>0</v>
      </c>
      <c r="P22" s="25">
        <f ca="1">SUMPRODUCT((Tablo[Mois]=$A17)*(OFFSET(Tablo[JOUR],0,P$1)=$B22))</f>
        <v>0</v>
      </c>
      <c r="Q22" s="25">
        <f ca="1">SUMPRODUCT((Tablo[Mois]=$A17)*(OFFSET(Tablo[JOUR],0,Q$1)=$B22))</f>
        <v>0</v>
      </c>
      <c r="R22" s="25">
        <f ca="1">SUMPRODUCT((Tablo[Mois]=$A17)*(OFFSET(Tablo[JOUR],0,R$1)=$B22))</f>
        <v>0</v>
      </c>
    </row>
    <row r="23" spans="1:18" s="23" customFormat="1" ht="13.5" thickBot="1" x14ac:dyDescent="0.25">
      <c r="A23" s="22"/>
      <c r="B23" s="31" t="s">
        <v>37</v>
      </c>
      <c r="C23" s="23" t="s">
        <v>43</v>
      </c>
      <c r="D23" s="23" t="e">
        <f ca="1">SUMPRODUCT((Tablo[Mois]=$A17)*(OFFSET(Tablo[JOUR],0,D$1)=$B23))</f>
        <v>#N/A</v>
      </c>
      <c r="E23" s="23">
        <f ca="1">SUMPRODUCT((Tablo[Mois]=$A17)*(OFFSET(Tablo[JOUR],0,E$1)=$B23))</f>
        <v>0</v>
      </c>
      <c r="F23" s="23">
        <f ca="1">SUMPRODUCT((Tablo[Mois]=$A17)*(OFFSET(Tablo[JOUR],0,F$1)=$B23))</f>
        <v>0</v>
      </c>
      <c r="G23" s="23">
        <f ca="1">SUMPRODUCT((Tablo[Mois]=$A17)*(OFFSET(Tablo[JOUR],0,G$1)=$B23))</f>
        <v>0</v>
      </c>
      <c r="H23" s="23">
        <f ca="1">SUMPRODUCT((Tablo[Mois]=$A17)*(OFFSET(Tablo[JOUR],0,H$1)=$B23))</f>
        <v>0</v>
      </c>
      <c r="I23" s="23">
        <f ca="1">SUMPRODUCT((Tablo[Mois]=$A17)*(OFFSET(Tablo[JOUR],0,I$1)=$B23))</f>
        <v>0</v>
      </c>
      <c r="J23" s="23">
        <f ca="1">SUMPRODUCT((Tablo[Mois]=$A17)*(OFFSET(Tablo[JOUR],0,J$1)=$B23))</f>
        <v>0</v>
      </c>
      <c r="K23" s="23">
        <f ca="1">SUMPRODUCT((Tablo[Mois]=$A17)*(OFFSET(Tablo[JOUR],0,K$1)=$B23))</f>
        <v>0</v>
      </c>
      <c r="L23" s="23">
        <f ca="1">SUMPRODUCT((Tablo[Mois]=$A17)*(OFFSET(Tablo[JOUR],0,L$1)=$B23))</f>
        <v>0</v>
      </c>
      <c r="M23" s="23">
        <f ca="1">SUMPRODUCT((Tablo[Mois]=$A17)*(OFFSET(Tablo[JOUR],0,M$1)=$B23))</f>
        <v>0</v>
      </c>
      <c r="N23" s="23">
        <f ca="1">SUMPRODUCT((Tablo[Mois]=$A17)*(OFFSET(Tablo[JOUR],0,N$1)=$B23))</f>
        <v>0</v>
      </c>
      <c r="O23" s="23">
        <f ca="1">SUMPRODUCT((Tablo[Mois]=$A17)*(OFFSET(Tablo[JOUR],0,O$1)=$B23))</f>
        <v>0</v>
      </c>
      <c r="P23" s="23">
        <f ca="1">SUMPRODUCT((Tablo[Mois]=$A17)*(OFFSET(Tablo[JOUR],0,P$1)=$B23))</f>
        <v>0</v>
      </c>
      <c r="Q23" s="23">
        <f ca="1">SUMPRODUCT((Tablo[Mois]=$A17)*(OFFSET(Tablo[JOUR],0,Q$1)=$B23))</f>
        <v>0</v>
      </c>
      <c r="R23" s="23">
        <f ca="1">SUMPRODUCT((Tablo[Mois]=$A17)*(OFFSET(Tablo[JOUR],0,R$1)=$B23))</f>
        <v>0</v>
      </c>
    </row>
    <row r="24" spans="1:18" s="21" customFormat="1" x14ac:dyDescent="0.2">
      <c r="A24" s="24">
        <f>EOMONTH(A17+1,0)</f>
        <v>42855</v>
      </c>
      <c r="B24" s="21" t="s">
        <v>18</v>
      </c>
      <c r="C24" s="21" t="s">
        <v>42</v>
      </c>
      <c r="D24" s="32" t="e">
        <f ca="1">SUMPRODUCT((Tablo[Mois]=$A24)*(ISNUMBER(Tablo[JOUR])),(OFFSET(Tablo[JOUR],0,D$1)))</f>
        <v>#N/A</v>
      </c>
      <c r="E24" s="32">
        <f ca="1">SUMPRODUCT((Tablo[Mois]=$A24)*(ISNUMBER(Tablo[JOUR])),(OFFSET(Tablo[JOUR],0,E$1)))</f>
        <v>0</v>
      </c>
      <c r="F24" s="32">
        <f ca="1">SUMPRODUCT((Tablo[Mois]=$A24)*(ISNUMBER(Tablo[JOUR])),(OFFSET(Tablo[JOUR],0,F$1)))</f>
        <v>0</v>
      </c>
      <c r="G24" s="32">
        <f ca="1">SUMPRODUCT((Tablo[Mois]=$A24)*(ISNUMBER(Tablo[JOUR])),(OFFSET(Tablo[JOUR],0,G$1)))</f>
        <v>0</v>
      </c>
      <c r="H24" s="32">
        <f ca="1">SUMPRODUCT((Tablo[Mois]=$A24)*(ISNUMBER(Tablo[JOUR])),(OFFSET(Tablo[JOUR],0,H$1)))</f>
        <v>0</v>
      </c>
      <c r="I24" s="32">
        <f ca="1">SUMPRODUCT((Tablo[Mois]=$A24)*(ISNUMBER(Tablo[JOUR])),(OFFSET(Tablo[JOUR],0,I$1)))</f>
        <v>0</v>
      </c>
      <c r="J24" s="32">
        <f ca="1">SUMPRODUCT((Tablo[Mois]=$A24)*(ISNUMBER(Tablo[JOUR])),(OFFSET(Tablo[JOUR],0,J$1)))</f>
        <v>0</v>
      </c>
      <c r="K24" s="32">
        <f ca="1">SUMPRODUCT((Tablo[Mois]=$A24)*(ISNUMBER(Tablo[JOUR])),(OFFSET(Tablo[JOUR],0,K$1)))</f>
        <v>0</v>
      </c>
      <c r="L24" s="32">
        <f ca="1">SUMPRODUCT((Tablo[Mois]=$A24)*(ISNUMBER(Tablo[JOUR])),(OFFSET(Tablo[JOUR],0,L$1)))</f>
        <v>0</v>
      </c>
      <c r="M24" s="32">
        <f ca="1">SUMPRODUCT((Tablo[Mois]=$A24)*(ISNUMBER(Tablo[JOUR])),(OFFSET(Tablo[JOUR],0,M$1)))</f>
        <v>0</v>
      </c>
      <c r="N24" s="32">
        <f ca="1">SUMPRODUCT((Tablo[Mois]=$A24)*(ISNUMBER(Tablo[JOUR])),(OFFSET(Tablo[JOUR],0,N$1)))</f>
        <v>0</v>
      </c>
      <c r="O24" s="32">
        <f ca="1">SUMPRODUCT((Tablo[Mois]=$A24)*(ISNUMBER(Tablo[JOUR])),(OFFSET(Tablo[JOUR],0,O$1)))</f>
        <v>0</v>
      </c>
      <c r="P24" s="32">
        <f ca="1">SUMPRODUCT((Tablo[Mois]=$A24)*(ISNUMBER(Tablo[JOUR])),(OFFSET(Tablo[JOUR],0,P$1)))</f>
        <v>0</v>
      </c>
      <c r="Q24" s="32">
        <f ca="1">SUMPRODUCT((Tablo[Mois]=$A24)*(ISNUMBER(Tablo[JOUR])),(OFFSET(Tablo[JOUR],0,Q$1)))</f>
        <v>0</v>
      </c>
      <c r="R24" s="32">
        <f ca="1">SUMPRODUCT((Tablo[Mois]=$A24)*(ISNUMBER(Tablo[JOUR])),(OFFSET(Tablo[JOUR],0,R$1)))</f>
        <v>0</v>
      </c>
    </row>
    <row r="25" spans="1:18" x14ac:dyDescent="0.2">
      <c r="A25" s="30"/>
      <c r="B25" s="25" t="s">
        <v>19</v>
      </c>
      <c r="C25" s="25" t="s">
        <v>42</v>
      </c>
      <c r="D25" s="33" t="e">
        <f ca="1">SUMPRODUCT((Tablo[Mois]=$A24)*(Tablo[JOUR]="HEURES SUP"),(OFFSET(Tablo[JOUR],0,D$1)))</f>
        <v>#N/A</v>
      </c>
      <c r="E25" s="33">
        <f ca="1">SUMPRODUCT((Tablo[Mois]=$A24)*(Tablo[JOUR]="HEURES SUP"),(OFFSET(Tablo[JOUR],0,E$1)))</f>
        <v>0</v>
      </c>
      <c r="F25" s="33">
        <f ca="1">SUMPRODUCT((Tablo[Mois]=$A24)*(Tablo[JOUR]="HEURES SUP"),(OFFSET(Tablo[JOUR],0,F$1)))</f>
        <v>0</v>
      </c>
      <c r="G25" s="33">
        <f ca="1">SUMPRODUCT((Tablo[Mois]=$A24)*(Tablo[JOUR]="HEURES SUP"),(OFFSET(Tablo[JOUR],0,G$1)))</f>
        <v>0</v>
      </c>
      <c r="H25" s="33">
        <f ca="1">SUMPRODUCT((Tablo[Mois]=$A24)*(Tablo[JOUR]="HEURES SUP"),(OFFSET(Tablo[JOUR],0,H$1)))</f>
        <v>0</v>
      </c>
      <c r="I25" s="33">
        <f ca="1">SUMPRODUCT((Tablo[Mois]=$A24)*(Tablo[JOUR]="HEURES SUP"),(OFFSET(Tablo[JOUR],0,I$1)))</f>
        <v>0</v>
      </c>
      <c r="J25" s="33">
        <f ca="1">SUMPRODUCT((Tablo[Mois]=$A24)*(Tablo[JOUR]="HEURES SUP"),(OFFSET(Tablo[JOUR],0,J$1)))</f>
        <v>0</v>
      </c>
      <c r="K25" s="33">
        <f ca="1">SUMPRODUCT((Tablo[Mois]=$A24)*(Tablo[JOUR]="HEURES SUP"),(OFFSET(Tablo[JOUR],0,K$1)))</f>
        <v>0</v>
      </c>
      <c r="L25" s="33">
        <f ca="1">SUMPRODUCT((Tablo[Mois]=$A24)*(Tablo[JOUR]="HEURES SUP"),(OFFSET(Tablo[JOUR],0,L$1)))</f>
        <v>0</v>
      </c>
      <c r="M25" s="33">
        <f ca="1">SUMPRODUCT((Tablo[Mois]=$A24)*(Tablo[JOUR]="HEURES SUP"),(OFFSET(Tablo[JOUR],0,M$1)))</f>
        <v>0</v>
      </c>
      <c r="N25" s="33">
        <f ca="1">SUMPRODUCT((Tablo[Mois]=$A24)*(Tablo[JOUR]="HEURES SUP"),(OFFSET(Tablo[JOUR],0,N$1)))</f>
        <v>0</v>
      </c>
      <c r="O25" s="33">
        <f ca="1">SUMPRODUCT((Tablo[Mois]=$A24)*(Tablo[JOUR]="HEURES SUP"),(OFFSET(Tablo[JOUR],0,O$1)))</f>
        <v>0</v>
      </c>
      <c r="P25" s="33">
        <f ca="1">SUMPRODUCT((Tablo[Mois]=$A24)*(Tablo[JOUR]="HEURES SUP"),(OFFSET(Tablo[JOUR],0,P$1)))</f>
        <v>0</v>
      </c>
      <c r="Q25" s="33">
        <f ca="1">SUMPRODUCT((Tablo[Mois]=$A24)*(Tablo[JOUR]="HEURES SUP"),(OFFSET(Tablo[JOUR],0,Q$1)))</f>
        <v>0</v>
      </c>
      <c r="R25" s="33">
        <f ca="1">SUMPRODUCT((Tablo[Mois]=$A24)*(Tablo[JOUR]="HEURES SUP"),(OFFSET(Tablo[JOUR],0,R$1)))</f>
        <v>0</v>
      </c>
    </row>
    <row r="26" spans="1:18" s="36" customFormat="1" x14ac:dyDescent="0.2">
      <c r="A26" s="35"/>
      <c r="B26" s="36" t="s">
        <v>44</v>
      </c>
      <c r="C26" s="37" t="s">
        <v>43</v>
      </c>
      <c r="D26" s="36" t="e">
        <f ca="1">SUMPRODUCT((Tablo[Mois]=$A24)*(ISNUMBER(Tablo[JOUR]))*(OFFSET(Tablo[JOUR],0,D$1)&lt;7)*(OFFSET(Tablo[JOUR],0,D$1)&lt;&gt;""))</f>
        <v>#N/A</v>
      </c>
      <c r="E26" s="36">
        <f ca="1">SUMPRODUCT((Tablo[Mois]=$A24)*(ISNUMBER(Tablo[JOUR]))*(OFFSET(Tablo[JOUR],0,E$1)&lt;7)*(OFFSET(Tablo[JOUR],0,E$1)&lt;&gt;""))</f>
        <v>0</v>
      </c>
      <c r="F26" s="36">
        <f ca="1">SUMPRODUCT((Tablo[Mois]=$A24)*(ISNUMBER(Tablo[JOUR]))*(OFFSET(Tablo[JOUR],0,F$1)&lt;7)*(OFFSET(Tablo[JOUR],0,F$1)&lt;&gt;""))</f>
        <v>0</v>
      </c>
      <c r="G26" s="36">
        <f ca="1">SUMPRODUCT((Tablo[Mois]=$A24)*(ISNUMBER(Tablo[JOUR]))*(OFFSET(Tablo[JOUR],0,G$1)&lt;7)*(OFFSET(Tablo[JOUR],0,G$1)&lt;&gt;""))</f>
        <v>0</v>
      </c>
      <c r="H26" s="36">
        <f ca="1">SUMPRODUCT((Tablo[Mois]=$A24)*(ISNUMBER(Tablo[JOUR]))*(OFFSET(Tablo[JOUR],0,H$1)&lt;7)*(OFFSET(Tablo[JOUR],0,H$1)&lt;&gt;""))</f>
        <v>0</v>
      </c>
      <c r="I26" s="36">
        <f ca="1">SUMPRODUCT((Tablo[Mois]=$A24)*(ISNUMBER(Tablo[JOUR]))*(OFFSET(Tablo[JOUR],0,I$1)&lt;7)*(OFFSET(Tablo[JOUR],0,I$1)&lt;&gt;""))</f>
        <v>0</v>
      </c>
      <c r="J26" s="36">
        <f ca="1">SUMPRODUCT((Tablo[Mois]=$A24)*(ISNUMBER(Tablo[JOUR]))*(OFFSET(Tablo[JOUR],0,J$1)&lt;7)*(OFFSET(Tablo[JOUR],0,J$1)&lt;&gt;""))</f>
        <v>0</v>
      </c>
      <c r="K26" s="36">
        <f ca="1">SUMPRODUCT((Tablo[Mois]=$A24)*(ISNUMBER(Tablo[JOUR]))*(OFFSET(Tablo[JOUR],0,K$1)&lt;7)*(OFFSET(Tablo[JOUR],0,K$1)&lt;&gt;""))</f>
        <v>0</v>
      </c>
      <c r="L26" s="36">
        <f ca="1">SUMPRODUCT((Tablo[Mois]=$A24)*(ISNUMBER(Tablo[JOUR]))*(OFFSET(Tablo[JOUR],0,L$1)&lt;7)*(OFFSET(Tablo[JOUR],0,L$1)&lt;&gt;""))</f>
        <v>0</v>
      </c>
      <c r="M26" s="36">
        <f ca="1">SUMPRODUCT((Tablo[Mois]=$A24)*(ISNUMBER(Tablo[JOUR]))*(OFFSET(Tablo[JOUR],0,M$1)&lt;7)*(OFFSET(Tablo[JOUR],0,M$1)&lt;&gt;""))</f>
        <v>0</v>
      </c>
      <c r="N26" s="36">
        <f ca="1">SUMPRODUCT((Tablo[Mois]=$A24)*(ISNUMBER(Tablo[JOUR]))*(OFFSET(Tablo[JOUR],0,N$1)&lt;7)*(OFFSET(Tablo[JOUR],0,N$1)&lt;&gt;""))</f>
        <v>0</v>
      </c>
      <c r="O26" s="36">
        <f ca="1">SUMPRODUCT((Tablo[Mois]=$A24)*(ISNUMBER(Tablo[JOUR]))*(OFFSET(Tablo[JOUR],0,O$1)&lt;7)*(OFFSET(Tablo[JOUR],0,O$1)&lt;&gt;""))</f>
        <v>0</v>
      </c>
      <c r="P26" s="36">
        <f ca="1">SUMPRODUCT((Tablo[Mois]=$A24)*(ISNUMBER(Tablo[JOUR]))*(OFFSET(Tablo[JOUR],0,P$1)&lt;7)*(OFFSET(Tablo[JOUR],0,P$1)&lt;&gt;""))</f>
        <v>0</v>
      </c>
      <c r="Q26" s="36">
        <f ca="1">SUMPRODUCT((Tablo[Mois]=$A24)*(ISNUMBER(Tablo[JOUR]))*(OFFSET(Tablo[JOUR],0,Q$1)&lt;7)*(OFFSET(Tablo[JOUR],0,Q$1)&lt;&gt;""))</f>
        <v>0</v>
      </c>
      <c r="R26" s="36">
        <f ca="1">SUMPRODUCT((Tablo[Mois]=$A24)*(ISNUMBER(Tablo[JOUR]))*(OFFSET(Tablo[JOUR],0,R$1)&lt;7)*(OFFSET(Tablo[JOUR],0,R$1)&lt;&gt;""))</f>
        <v>0</v>
      </c>
    </row>
    <row r="27" spans="1:18" x14ac:dyDescent="0.2">
      <c r="A27" s="30"/>
      <c r="B27" s="27" t="s">
        <v>20</v>
      </c>
      <c r="C27" s="25" t="s">
        <v>43</v>
      </c>
      <c r="D27" s="25">
        <f>SUMPRODUCT((Tablo[Mois]=$A24)*(COUNTIF(JF,Tablo[JOUR])))</f>
        <v>0</v>
      </c>
      <c r="E27" s="25">
        <f>SUMPRODUCT((Tablo[Mois]=$A24)*(COUNTIF(JF,Tablo[JOUR])))</f>
        <v>0</v>
      </c>
      <c r="F27" s="25">
        <f>SUMPRODUCT((Tablo[Mois]=$A24)*(COUNTIF(JF,Tablo[JOUR])))</f>
        <v>0</v>
      </c>
      <c r="G27" s="25">
        <f>SUMPRODUCT((Tablo[Mois]=$A24)*(COUNTIF(JF,Tablo[JOUR])))</f>
        <v>0</v>
      </c>
      <c r="H27" s="25">
        <f>SUMPRODUCT((Tablo[Mois]=$A24)*(COUNTIF(JF,Tablo[JOUR])))</f>
        <v>0</v>
      </c>
      <c r="I27" s="25">
        <f>SUMPRODUCT((Tablo[Mois]=$A24)*(COUNTIF(JF,Tablo[JOUR])))</f>
        <v>0</v>
      </c>
      <c r="J27" s="25">
        <f>SUMPRODUCT((Tablo[Mois]=$A24)*(COUNTIF(JF,Tablo[JOUR])))</f>
        <v>0</v>
      </c>
      <c r="K27" s="25">
        <f>SUMPRODUCT((Tablo[Mois]=$A24)*(COUNTIF(JF,Tablo[JOUR])))</f>
        <v>0</v>
      </c>
      <c r="L27" s="25">
        <f>SUMPRODUCT((Tablo[Mois]=$A24)*(COUNTIF(JF,Tablo[JOUR])))</f>
        <v>0</v>
      </c>
      <c r="M27" s="25">
        <f>SUMPRODUCT((Tablo[Mois]=$A24)*(COUNTIF(JF,Tablo[JOUR])))</f>
        <v>0</v>
      </c>
      <c r="N27" s="25">
        <f>SUMPRODUCT((Tablo[Mois]=$A24)*(COUNTIF(JF,Tablo[JOUR])))</f>
        <v>0</v>
      </c>
      <c r="O27" s="25">
        <f>SUMPRODUCT((Tablo[Mois]=$A24)*(COUNTIF(JF,Tablo[JOUR])))</f>
        <v>0</v>
      </c>
      <c r="P27" s="25">
        <f>SUMPRODUCT((Tablo[Mois]=$A24)*(COUNTIF(JF,Tablo[JOUR])))</f>
        <v>0</v>
      </c>
      <c r="Q27" s="25">
        <f>SUMPRODUCT((Tablo[Mois]=$A24)*(COUNTIF(JF,Tablo[JOUR])))</f>
        <v>0</v>
      </c>
      <c r="R27" s="25">
        <f>SUMPRODUCT((Tablo[Mois]=$A24)*(COUNTIF(JF,Tablo[JOUR])))</f>
        <v>0</v>
      </c>
    </row>
    <row r="28" spans="1:18" x14ac:dyDescent="0.2">
      <c r="A28" s="30"/>
      <c r="B28" s="28" t="s">
        <v>39</v>
      </c>
      <c r="C28" s="25" t="s">
        <v>43</v>
      </c>
      <c r="D28" s="25" t="e">
        <f ca="1">SUMPRODUCT((Tablo[Mois]=$A24)*(OFFSET(Tablo[JOUR],0,D$1)=$B28))</f>
        <v>#N/A</v>
      </c>
      <c r="E28" s="25">
        <f ca="1">SUMPRODUCT((Tablo[Mois]=$A24)*(OFFSET(Tablo[JOUR],0,E$1)=$B28))</f>
        <v>0</v>
      </c>
      <c r="F28" s="25">
        <f ca="1">SUMPRODUCT((Tablo[Mois]=$A24)*(OFFSET(Tablo[JOUR],0,F$1)=$B28))</f>
        <v>0</v>
      </c>
      <c r="G28" s="25">
        <f ca="1">SUMPRODUCT((Tablo[Mois]=$A24)*(OFFSET(Tablo[JOUR],0,G$1)=$B28))</f>
        <v>0</v>
      </c>
      <c r="H28" s="25">
        <f ca="1">SUMPRODUCT((Tablo[Mois]=$A24)*(OFFSET(Tablo[JOUR],0,H$1)=$B28))</f>
        <v>0</v>
      </c>
      <c r="I28" s="25">
        <f ca="1">SUMPRODUCT((Tablo[Mois]=$A24)*(OFFSET(Tablo[JOUR],0,I$1)=$B28))</f>
        <v>0</v>
      </c>
      <c r="J28" s="25">
        <f ca="1">SUMPRODUCT((Tablo[Mois]=$A24)*(OFFSET(Tablo[JOUR],0,J$1)=$B28))</f>
        <v>0</v>
      </c>
      <c r="K28" s="25">
        <f ca="1">SUMPRODUCT((Tablo[Mois]=$A24)*(OFFSET(Tablo[JOUR],0,K$1)=$B28))</f>
        <v>0</v>
      </c>
      <c r="L28" s="25">
        <f ca="1">SUMPRODUCT((Tablo[Mois]=$A24)*(OFFSET(Tablo[JOUR],0,L$1)=$B28))</f>
        <v>0</v>
      </c>
      <c r="M28" s="25">
        <f ca="1">SUMPRODUCT((Tablo[Mois]=$A24)*(OFFSET(Tablo[JOUR],0,M$1)=$B28))</f>
        <v>0</v>
      </c>
      <c r="N28" s="25">
        <f ca="1">SUMPRODUCT((Tablo[Mois]=$A24)*(OFFSET(Tablo[JOUR],0,N$1)=$B28))</f>
        <v>0</v>
      </c>
      <c r="O28" s="25">
        <f ca="1">SUMPRODUCT((Tablo[Mois]=$A24)*(OFFSET(Tablo[JOUR],0,O$1)=$B28))</f>
        <v>0</v>
      </c>
      <c r="P28" s="25">
        <f ca="1">SUMPRODUCT((Tablo[Mois]=$A24)*(OFFSET(Tablo[JOUR],0,P$1)=$B28))</f>
        <v>0</v>
      </c>
      <c r="Q28" s="25">
        <f ca="1">SUMPRODUCT((Tablo[Mois]=$A24)*(OFFSET(Tablo[JOUR],0,Q$1)=$B28))</f>
        <v>0</v>
      </c>
      <c r="R28" s="25">
        <f ca="1">SUMPRODUCT((Tablo[Mois]=$A24)*(OFFSET(Tablo[JOUR],0,R$1)=$B28))</f>
        <v>0</v>
      </c>
    </row>
    <row r="29" spans="1:18" x14ac:dyDescent="0.2">
      <c r="A29" s="30"/>
      <c r="B29" s="29" t="s">
        <v>38</v>
      </c>
      <c r="C29" s="25" t="s">
        <v>43</v>
      </c>
      <c r="D29" s="25" t="e">
        <f ca="1">SUMPRODUCT((Tablo[Mois]=$A24)*(OFFSET(Tablo[JOUR],0,D$1)=$B29))</f>
        <v>#N/A</v>
      </c>
      <c r="E29" s="25">
        <f ca="1">SUMPRODUCT((Tablo[Mois]=$A24)*(OFFSET(Tablo[JOUR],0,E$1)=$B29))</f>
        <v>0</v>
      </c>
      <c r="F29" s="25">
        <f ca="1">SUMPRODUCT((Tablo[Mois]=$A24)*(OFFSET(Tablo[JOUR],0,F$1)=$B29))</f>
        <v>0</v>
      </c>
      <c r="G29" s="25">
        <f ca="1">SUMPRODUCT((Tablo[Mois]=$A24)*(OFFSET(Tablo[JOUR],0,G$1)=$B29))</f>
        <v>0</v>
      </c>
      <c r="H29" s="25">
        <f ca="1">SUMPRODUCT((Tablo[Mois]=$A24)*(OFFSET(Tablo[JOUR],0,H$1)=$B29))</f>
        <v>0</v>
      </c>
      <c r="I29" s="25">
        <f ca="1">SUMPRODUCT((Tablo[Mois]=$A24)*(OFFSET(Tablo[JOUR],0,I$1)=$B29))</f>
        <v>0</v>
      </c>
      <c r="J29" s="25">
        <f ca="1">SUMPRODUCT((Tablo[Mois]=$A24)*(OFFSET(Tablo[JOUR],0,J$1)=$B29))</f>
        <v>0</v>
      </c>
      <c r="K29" s="25">
        <f ca="1">SUMPRODUCT((Tablo[Mois]=$A24)*(OFFSET(Tablo[JOUR],0,K$1)=$B29))</f>
        <v>0</v>
      </c>
      <c r="L29" s="25">
        <f ca="1">SUMPRODUCT((Tablo[Mois]=$A24)*(OFFSET(Tablo[JOUR],0,L$1)=$B29))</f>
        <v>0</v>
      </c>
      <c r="M29" s="25">
        <f ca="1">SUMPRODUCT((Tablo[Mois]=$A24)*(OFFSET(Tablo[JOUR],0,M$1)=$B29))</f>
        <v>0</v>
      </c>
      <c r="N29" s="25">
        <f ca="1">SUMPRODUCT((Tablo[Mois]=$A24)*(OFFSET(Tablo[JOUR],0,N$1)=$B29))</f>
        <v>0</v>
      </c>
      <c r="O29" s="25">
        <f ca="1">SUMPRODUCT((Tablo[Mois]=$A24)*(OFFSET(Tablo[JOUR],0,O$1)=$B29))</f>
        <v>0</v>
      </c>
      <c r="P29" s="25">
        <f ca="1">SUMPRODUCT((Tablo[Mois]=$A24)*(OFFSET(Tablo[JOUR],0,P$1)=$B29))</f>
        <v>0</v>
      </c>
      <c r="Q29" s="25">
        <f ca="1">SUMPRODUCT((Tablo[Mois]=$A24)*(OFFSET(Tablo[JOUR],0,Q$1)=$B29))</f>
        <v>0</v>
      </c>
      <c r="R29" s="25">
        <f ca="1">SUMPRODUCT((Tablo[Mois]=$A24)*(OFFSET(Tablo[JOUR],0,R$1)=$B29))</f>
        <v>0</v>
      </c>
    </row>
    <row r="30" spans="1:18" s="23" customFormat="1" ht="13.5" thickBot="1" x14ac:dyDescent="0.25">
      <c r="A30" s="22"/>
      <c r="B30" s="31" t="s">
        <v>37</v>
      </c>
      <c r="C30" s="23" t="s">
        <v>43</v>
      </c>
      <c r="D30" s="23" t="e">
        <f ca="1">SUMPRODUCT((Tablo[Mois]=$A24)*(OFFSET(Tablo[JOUR],0,D$1)=$B30))</f>
        <v>#N/A</v>
      </c>
      <c r="E30" s="23">
        <f ca="1">SUMPRODUCT((Tablo[Mois]=$A24)*(OFFSET(Tablo[JOUR],0,E$1)=$B30))</f>
        <v>0</v>
      </c>
      <c r="F30" s="23">
        <f ca="1">SUMPRODUCT((Tablo[Mois]=$A24)*(OFFSET(Tablo[JOUR],0,F$1)=$B30))</f>
        <v>0</v>
      </c>
      <c r="G30" s="23">
        <f ca="1">SUMPRODUCT((Tablo[Mois]=$A24)*(OFFSET(Tablo[JOUR],0,G$1)=$B30))</f>
        <v>0</v>
      </c>
      <c r="H30" s="23">
        <f ca="1">SUMPRODUCT((Tablo[Mois]=$A24)*(OFFSET(Tablo[JOUR],0,H$1)=$B30))</f>
        <v>0</v>
      </c>
      <c r="I30" s="23">
        <f ca="1">SUMPRODUCT((Tablo[Mois]=$A24)*(OFFSET(Tablo[JOUR],0,I$1)=$B30))</f>
        <v>0</v>
      </c>
      <c r="J30" s="23">
        <f ca="1">SUMPRODUCT((Tablo[Mois]=$A24)*(OFFSET(Tablo[JOUR],0,J$1)=$B30))</f>
        <v>0</v>
      </c>
      <c r="K30" s="23">
        <f ca="1">SUMPRODUCT((Tablo[Mois]=$A24)*(OFFSET(Tablo[JOUR],0,K$1)=$B30))</f>
        <v>0</v>
      </c>
      <c r="L30" s="23">
        <f ca="1">SUMPRODUCT((Tablo[Mois]=$A24)*(OFFSET(Tablo[JOUR],0,L$1)=$B30))</f>
        <v>0</v>
      </c>
      <c r="M30" s="23">
        <f ca="1">SUMPRODUCT((Tablo[Mois]=$A24)*(OFFSET(Tablo[JOUR],0,M$1)=$B30))</f>
        <v>0</v>
      </c>
      <c r="N30" s="23">
        <f ca="1">SUMPRODUCT((Tablo[Mois]=$A24)*(OFFSET(Tablo[JOUR],0,N$1)=$B30))</f>
        <v>0</v>
      </c>
      <c r="O30" s="23">
        <f ca="1">SUMPRODUCT((Tablo[Mois]=$A24)*(OFFSET(Tablo[JOUR],0,O$1)=$B30))</f>
        <v>0</v>
      </c>
      <c r="P30" s="23">
        <f ca="1">SUMPRODUCT((Tablo[Mois]=$A24)*(OFFSET(Tablo[JOUR],0,P$1)=$B30))</f>
        <v>0</v>
      </c>
      <c r="Q30" s="23">
        <f ca="1">SUMPRODUCT((Tablo[Mois]=$A24)*(OFFSET(Tablo[JOUR],0,Q$1)=$B30))</f>
        <v>0</v>
      </c>
      <c r="R30" s="23">
        <f ca="1">SUMPRODUCT((Tablo[Mois]=$A24)*(OFFSET(Tablo[JOUR],0,R$1)=$B30))</f>
        <v>0</v>
      </c>
    </row>
    <row r="31" spans="1:18" s="21" customFormat="1" x14ac:dyDescent="0.2">
      <c r="A31" s="24">
        <f>EOMONTH(A24+1,0)</f>
        <v>42886</v>
      </c>
      <c r="B31" s="21" t="s">
        <v>18</v>
      </c>
      <c r="C31" s="21" t="s">
        <v>42</v>
      </c>
      <c r="D31" s="32" t="e">
        <f ca="1">SUMPRODUCT((Tablo[Mois]=$A31)*(ISNUMBER(Tablo[JOUR])),(OFFSET(Tablo[JOUR],0,D$1)))</f>
        <v>#N/A</v>
      </c>
      <c r="E31" s="32">
        <f ca="1">SUMPRODUCT((Tablo[Mois]=$A31)*(ISNUMBER(Tablo[JOUR])),(OFFSET(Tablo[JOUR],0,E$1)))</f>
        <v>0</v>
      </c>
      <c r="F31" s="32">
        <f ca="1">SUMPRODUCT((Tablo[Mois]=$A31)*(ISNUMBER(Tablo[JOUR])),(OFFSET(Tablo[JOUR],0,F$1)))</f>
        <v>0</v>
      </c>
      <c r="G31" s="32">
        <f ca="1">SUMPRODUCT((Tablo[Mois]=$A31)*(ISNUMBER(Tablo[JOUR])),(OFFSET(Tablo[JOUR],0,G$1)))</f>
        <v>0</v>
      </c>
      <c r="H31" s="32">
        <f ca="1">SUMPRODUCT((Tablo[Mois]=$A31)*(ISNUMBER(Tablo[JOUR])),(OFFSET(Tablo[JOUR],0,H$1)))</f>
        <v>0</v>
      </c>
      <c r="I31" s="32">
        <f ca="1">SUMPRODUCT((Tablo[Mois]=$A31)*(ISNUMBER(Tablo[JOUR])),(OFFSET(Tablo[JOUR],0,I$1)))</f>
        <v>0</v>
      </c>
      <c r="J31" s="32">
        <f ca="1">SUMPRODUCT((Tablo[Mois]=$A31)*(ISNUMBER(Tablo[JOUR])),(OFFSET(Tablo[JOUR],0,J$1)))</f>
        <v>0</v>
      </c>
      <c r="K31" s="32">
        <f ca="1">SUMPRODUCT((Tablo[Mois]=$A31)*(ISNUMBER(Tablo[JOUR])),(OFFSET(Tablo[JOUR],0,K$1)))</f>
        <v>0</v>
      </c>
      <c r="L31" s="32">
        <f ca="1">SUMPRODUCT((Tablo[Mois]=$A31)*(ISNUMBER(Tablo[JOUR])),(OFFSET(Tablo[JOUR],0,L$1)))</f>
        <v>0</v>
      </c>
      <c r="M31" s="32">
        <f ca="1">SUMPRODUCT((Tablo[Mois]=$A31)*(ISNUMBER(Tablo[JOUR])),(OFFSET(Tablo[JOUR],0,M$1)))</f>
        <v>0</v>
      </c>
      <c r="N31" s="32">
        <f ca="1">SUMPRODUCT((Tablo[Mois]=$A31)*(ISNUMBER(Tablo[JOUR])),(OFFSET(Tablo[JOUR],0,N$1)))</f>
        <v>0</v>
      </c>
      <c r="O31" s="32">
        <f ca="1">SUMPRODUCT((Tablo[Mois]=$A31)*(ISNUMBER(Tablo[JOUR])),(OFFSET(Tablo[JOUR],0,O$1)))</f>
        <v>0</v>
      </c>
      <c r="P31" s="32">
        <f ca="1">SUMPRODUCT((Tablo[Mois]=$A31)*(ISNUMBER(Tablo[JOUR])),(OFFSET(Tablo[JOUR],0,P$1)))</f>
        <v>0</v>
      </c>
      <c r="Q31" s="32">
        <f ca="1">SUMPRODUCT((Tablo[Mois]=$A31)*(ISNUMBER(Tablo[JOUR])),(OFFSET(Tablo[JOUR],0,Q$1)))</f>
        <v>0</v>
      </c>
      <c r="R31" s="32">
        <f ca="1">SUMPRODUCT((Tablo[Mois]=$A31)*(ISNUMBER(Tablo[JOUR])),(OFFSET(Tablo[JOUR],0,R$1)))</f>
        <v>0</v>
      </c>
    </row>
    <row r="32" spans="1:18" x14ac:dyDescent="0.2">
      <c r="A32" s="30"/>
      <c r="B32" s="25" t="s">
        <v>19</v>
      </c>
      <c r="C32" s="25" t="s">
        <v>42</v>
      </c>
      <c r="D32" s="33" t="e">
        <f ca="1">SUMPRODUCT((Tablo[Mois]=$A31)*(Tablo[JOUR]="HEURES SUP"),(OFFSET(Tablo[JOUR],0,D$1)))</f>
        <v>#N/A</v>
      </c>
      <c r="E32" s="33">
        <f ca="1">SUMPRODUCT((Tablo[Mois]=$A31)*(Tablo[JOUR]="HEURES SUP"),(OFFSET(Tablo[JOUR],0,E$1)))</f>
        <v>0</v>
      </c>
      <c r="F32" s="33">
        <f ca="1">SUMPRODUCT((Tablo[Mois]=$A31)*(Tablo[JOUR]="HEURES SUP"),(OFFSET(Tablo[JOUR],0,F$1)))</f>
        <v>0</v>
      </c>
      <c r="G32" s="33">
        <f ca="1">SUMPRODUCT((Tablo[Mois]=$A31)*(Tablo[JOUR]="HEURES SUP"),(OFFSET(Tablo[JOUR],0,G$1)))</f>
        <v>0</v>
      </c>
      <c r="H32" s="33">
        <f ca="1">SUMPRODUCT((Tablo[Mois]=$A31)*(Tablo[JOUR]="HEURES SUP"),(OFFSET(Tablo[JOUR],0,H$1)))</f>
        <v>0</v>
      </c>
      <c r="I32" s="33">
        <f ca="1">SUMPRODUCT((Tablo[Mois]=$A31)*(Tablo[JOUR]="HEURES SUP"),(OFFSET(Tablo[JOUR],0,I$1)))</f>
        <v>0</v>
      </c>
      <c r="J32" s="33">
        <f ca="1">SUMPRODUCT((Tablo[Mois]=$A31)*(Tablo[JOUR]="HEURES SUP"),(OFFSET(Tablo[JOUR],0,J$1)))</f>
        <v>0</v>
      </c>
      <c r="K32" s="33">
        <f ca="1">SUMPRODUCT((Tablo[Mois]=$A31)*(Tablo[JOUR]="HEURES SUP"),(OFFSET(Tablo[JOUR],0,K$1)))</f>
        <v>0</v>
      </c>
      <c r="L32" s="33">
        <f ca="1">SUMPRODUCT((Tablo[Mois]=$A31)*(Tablo[JOUR]="HEURES SUP"),(OFFSET(Tablo[JOUR],0,L$1)))</f>
        <v>0</v>
      </c>
      <c r="M32" s="33">
        <f ca="1">SUMPRODUCT((Tablo[Mois]=$A31)*(Tablo[JOUR]="HEURES SUP"),(OFFSET(Tablo[JOUR],0,M$1)))</f>
        <v>0</v>
      </c>
      <c r="N32" s="33">
        <f ca="1">SUMPRODUCT((Tablo[Mois]=$A31)*(Tablo[JOUR]="HEURES SUP"),(OFFSET(Tablo[JOUR],0,N$1)))</f>
        <v>0</v>
      </c>
      <c r="O32" s="33">
        <f ca="1">SUMPRODUCT((Tablo[Mois]=$A31)*(Tablo[JOUR]="HEURES SUP"),(OFFSET(Tablo[JOUR],0,O$1)))</f>
        <v>0</v>
      </c>
      <c r="P32" s="33">
        <f ca="1">SUMPRODUCT((Tablo[Mois]=$A31)*(Tablo[JOUR]="HEURES SUP"),(OFFSET(Tablo[JOUR],0,P$1)))</f>
        <v>0</v>
      </c>
      <c r="Q32" s="33">
        <f ca="1">SUMPRODUCT((Tablo[Mois]=$A31)*(Tablo[JOUR]="HEURES SUP"),(OFFSET(Tablo[JOUR],0,Q$1)))</f>
        <v>0</v>
      </c>
      <c r="R32" s="33">
        <f ca="1">SUMPRODUCT((Tablo[Mois]=$A31)*(Tablo[JOUR]="HEURES SUP"),(OFFSET(Tablo[JOUR],0,R$1)))</f>
        <v>0</v>
      </c>
    </row>
    <row r="33" spans="1:18" s="36" customFormat="1" x14ac:dyDescent="0.2">
      <c r="A33" s="35"/>
      <c r="B33" s="36" t="s">
        <v>44</v>
      </c>
      <c r="C33" s="37" t="s">
        <v>43</v>
      </c>
      <c r="D33" s="36" t="e">
        <f ca="1">SUMPRODUCT((Tablo[Mois]=$A31)*(ISNUMBER(Tablo[JOUR]))*(OFFSET(Tablo[JOUR],0,D$1)&lt;7)*(OFFSET(Tablo[JOUR],0,D$1)&lt;&gt;""))</f>
        <v>#N/A</v>
      </c>
      <c r="E33" s="36">
        <f ca="1">SUMPRODUCT((Tablo[Mois]=$A31)*(ISNUMBER(Tablo[JOUR]))*(OFFSET(Tablo[JOUR],0,E$1)&lt;7)*(OFFSET(Tablo[JOUR],0,E$1)&lt;&gt;""))</f>
        <v>0</v>
      </c>
      <c r="F33" s="36">
        <f ca="1">SUMPRODUCT((Tablo[Mois]=$A31)*(ISNUMBER(Tablo[JOUR]))*(OFFSET(Tablo[JOUR],0,F$1)&lt;7)*(OFFSET(Tablo[JOUR],0,F$1)&lt;&gt;""))</f>
        <v>0</v>
      </c>
      <c r="G33" s="36">
        <f ca="1">SUMPRODUCT((Tablo[Mois]=$A31)*(ISNUMBER(Tablo[JOUR]))*(OFFSET(Tablo[JOUR],0,G$1)&lt;7)*(OFFSET(Tablo[JOUR],0,G$1)&lt;&gt;""))</f>
        <v>0</v>
      </c>
      <c r="H33" s="36">
        <f ca="1">SUMPRODUCT((Tablo[Mois]=$A31)*(ISNUMBER(Tablo[JOUR]))*(OFFSET(Tablo[JOUR],0,H$1)&lt;7)*(OFFSET(Tablo[JOUR],0,H$1)&lt;&gt;""))</f>
        <v>0</v>
      </c>
      <c r="I33" s="36">
        <f ca="1">SUMPRODUCT((Tablo[Mois]=$A31)*(ISNUMBER(Tablo[JOUR]))*(OFFSET(Tablo[JOUR],0,I$1)&lt;7)*(OFFSET(Tablo[JOUR],0,I$1)&lt;&gt;""))</f>
        <v>0</v>
      </c>
      <c r="J33" s="36">
        <f ca="1">SUMPRODUCT((Tablo[Mois]=$A31)*(ISNUMBER(Tablo[JOUR]))*(OFFSET(Tablo[JOUR],0,J$1)&lt;7)*(OFFSET(Tablo[JOUR],0,J$1)&lt;&gt;""))</f>
        <v>0</v>
      </c>
      <c r="K33" s="36">
        <f ca="1">SUMPRODUCT((Tablo[Mois]=$A31)*(ISNUMBER(Tablo[JOUR]))*(OFFSET(Tablo[JOUR],0,K$1)&lt;7)*(OFFSET(Tablo[JOUR],0,K$1)&lt;&gt;""))</f>
        <v>0</v>
      </c>
      <c r="L33" s="36">
        <f ca="1">SUMPRODUCT((Tablo[Mois]=$A31)*(ISNUMBER(Tablo[JOUR]))*(OFFSET(Tablo[JOUR],0,L$1)&lt;7)*(OFFSET(Tablo[JOUR],0,L$1)&lt;&gt;""))</f>
        <v>0</v>
      </c>
      <c r="M33" s="36">
        <f ca="1">SUMPRODUCT((Tablo[Mois]=$A31)*(ISNUMBER(Tablo[JOUR]))*(OFFSET(Tablo[JOUR],0,M$1)&lt;7)*(OFFSET(Tablo[JOUR],0,M$1)&lt;&gt;""))</f>
        <v>0</v>
      </c>
      <c r="N33" s="36">
        <f ca="1">SUMPRODUCT((Tablo[Mois]=$A31)*(ISNUMBER(Tablo[JOUR]))*(OFFSET(Tablo[JOUR],0,N$1)&lt;7)*(OFFSET(Tablo[JOUR],0,N$1)&lt;&gt;""))</f>
        <v>0</v>
      </c>
      <c r="O33" s="36">
        <f ca="1">SUMPRODUCT((Tablo[Mois]=$A31)*(ISNUMBER(Tablo[JOUR]))*(OFFSET(Tablo[JOUR],0,O$1)&lt;7)*(OFFSET(Tablo[JOUR],0,O$1)&lt;&gt;""))</f>
        <v>0</v>
      </c>
      <c r="P33" s="36">
        <f ca="1">SUMPRODUCT((Tablo[Mois]=$A31)*(ISNUMBER(Tablo[JOUR]))*(OFFSET(Tablo[JOUR],0,P$1)&lt;7)*(OFFSET(Tablo[JOUR],0,P$1)&lt;&gt;""))</f>
        <v>0</v>
      </c>
      <c r="Q33" s="36">
        <f ca="1">SUMPRODUCT((Tablo[Mois]=$A31)*(ISNUMBER(Tablo[JOUR]))*(OFFSET(Tablo[JOUR],0,Q$1)&lt;7)*(OFFSET(Tablo[JOUR],0,Q$1)&lt;&gt;""))</f>
        <v>0</v>
      </c>
      <c r="R33" s="36">
        <f ca="1">SUMPRODUCT((Tablo[Mois]=$A31)*(ISNUMBER(Tablo[JOUR]))*(OFFSET(Tablo[JOUR],0,R$1)&lt;7)*(OFFSET(Tablo[JOUR],0,R$1)&lt;&gt;""))</f>
        <v>0</v>
      </c>
    </row>
    <row r="34" spans="1:18" x14ac:dyDescent="0.2">
      <c r="A34" s="30"/>
      <c r="B34" s="27" t="s">
        <v>20</v>
      </c>
      <c r="C34" s="25" t="s">
        <v>43</v>
      </c>
      <c r="D34" s="25">
        <f>SUMPRODUCT((Tablo[Mois]=$A31)*(COUNTIF(JF,Tablo[JOUR])))</f>
        <v>0</v>
      </c>
      <c r="E34" s="25">
        <f>SUMPRODUCT((Tablo[Mois]=$A31)*(COUNTIF(JF,Tablo[JOUR])))</f>
        <v>0</v>
      </c>
      <c r="F34" s="25">
        <f>SUMPRODUCT((Tablo[Mois]=$A31)*(COUNTIF(JF,Tablo[JOUR])))</f>
        <v>0</v>
      </c>
      <c r="G34" s="25">
        <f>SUMPRODUCT((Tablo[Mois]=$A31)*(COUNTIF(JF,Tablo[JOUR])))</f>
        <v>0</v>
      </c>
      <c r="H34" s="25">
        <f>SUMPRODUCT((Tablo[Mois]=$A31)*(COUNTIF(JF,Tablo[JOUR])))</f>
        <v>0</v>
      </c>
      <c r="I34" s="25">
        <f>SUMPRODUCT((Tablo[Mois]=$A31)*(COUNTIF(JF,Tablo[JOUR])))</f>
        <v>0</v>
      </c>
      <c r="J34" s="25">
        <f>SUMPRODUCT((Tablo[Mois]=$A31)*(COUNTIF(JF,Tablo[JOUR])))</f>
        <v>0</v>
      </c>
      <c r="K34" s="25">
        <f>SUMPRODUCT((Tablo[Mois]=$A31)*(COUNTIF(JF,Tablo[JOUR])))</f>
        <v>0</v>
      </c>
      <c r="L34" s="25">
        <f>SUMPRODUCT((Tablo[Mois]=$A31)*(COUNTIF(JF,Tablo[JOUR])))</f>
        <v>0</v>
      </c>
      <c r="M34" s="25">
        <f>SUMPRODUCT((Tablo[Mois]=$A31)*(COUNTIF(JF,Tablo[JOUR])))</f>
        <v>0</v>
      </c>
      <c r="N34" s="25">
        <f>SUMPRODUCT((Tablo[Mois]=$A31)*(COUNTIF(JF,Tablo[JOUR])))</f>
        <v>0</v>
      </c>
      <c r="O34" s="25">
        <f>SUMPRODUCT((Tablo[Mois]=$A31)*(COUNTIF(JF,Tablo[JOUR])))</f>
        <v>0</v>
      </c>
      <c r="P34" s="25">
        <f>SUMPRODUCT((Tablo[Mois]=$A31)*(COUNTIF(JF,Tablo[JOUR])))</f>
        <v>0</v>
      </c>
      <c r="Q34" s="25">
        <f>SUMPRODUCT((Tablo[Mois]=$A31)*(COUNTIF(JF,Tablo[JOUR])))</f>
        <v>0</v>
      </c>
      <c r="R34" s="25">
        <f>SUMPRODUCT((Tablo[Mois]=$A31)*(COUNTIF(JF,Tablo[JOUR])))</f>
        <v>0</v>
      </c>
    </row>
    <row r="35" spans="1:18" x14ac:dyDescent="0.2">
      <c r="A35" s="30"/>
      <c r="B35" s="28" t="s">
        <v>39</v>
      </c>
      <c r="C35" s="25" t="s">
        <v>43</v>
      </c>
      <c r="D35" s="25" t="e">
        <f ca="1">SUMPRODUCT((Tablo[Mois]=$A31)*(OFFSET(Tablo[JOUR],0,D$1)=$B35))</f>
        <v>#N/A</v>
      </c>
      <c r="E35" s="25">
        <f ca="1">SUMPRODUCT((Tablo[Mois]=$A31)*(OFFSET(Tablo[JOUR],0,E$1)=$B35))</f>
        <v>0</v>
      </c>
      <c r="F35" s="25">
        <f ca="1">SUMPRODUCT((Tablo[Mois]=$A31)*(OFFSET(Tablo[JOUR],0,F$1)=$B35))</f>
        <v>0</v>
      </c>
      <c r="G35" s="25">
        <f ca="1">SUMPRODUCT((Tablo[Mois]=$A31)*(OFFSET(Tablo[JOUR],0,G$1)=$B35))</f>
        <v>0</v>
      </c>
      <c r="H35" s="25">
        <f ca="1">SUMPRODUCT((Tablo[Mois]=$A31)*(OFFSET(Tablo[JOUR],0,H$1)=$B35))</f>
        <v>0</v>
      </c>
      <c r="I35" s="25">
        <f ca="1">SUMPRODUCT((Tablo[Mois]=$A31)*(OFFSET(Tablo[JOUR],0,I$1)=$B35))</f>
        <v>0</v>
      </c>
      <c r="J35" s="25">
        <f ca="1">SUMPRODUCT((Tablo[Mois]=$A31)*(OFFSET(Tablo[JOUR],0,J$1)=$B35))</f>
        <v>0</v>
      </c>
      <c r="K35" s="25">
        <f ca="1">SUMPRODUCT((Tablo[Mois]=$A31)*(OFFSET(Tablo[JOUR],0,K$1)=$B35))</f>
        <v>0</v>
      </c>
      <c r="L35" s="25">
        <f ca="1">SUMPRODUCT((Tablo[Mois]=$A31)*(OFFSET(Tablo[JOUR],0,L$1)=$B35))</f>
        <v>0</v>
      </c>
      <c r="M35" s="25">
        <f ca="1">SUMPRODUCT((Tablo[Mois]=$A31)*(OFFSET(Tablo[JOUR],0,M$1)=$B35))</f>
        <v>0</v>
      </c>
      <c r="N35" s="25">
        <f ca="1">SUMPRODUCT((Tablo[Mois]=$A31)*(OFFSET(Tablo[JOUR],0,N$1)=$B35))</f>
        <v>0</v>
      </c>
      <c r="O35" s="25">
        <f ca="1">SUMPRODUCT((Tablo[Mois]=$A31)*(OFFSET(Tablo[JOUR],0,O$1)=$B35))</f>
        <v>0</v>
      </c>
      <c r="P35" s="25">
        <f ca="1">SUMPRODUCT((Tablo[Mois]=$A31)*(OFFSET(Tablo[JOUR],0,P$1)=$B35))</f>
        <v>0</v>
      </c>
      <c r="Q35" s="25">
        <f ca="1">SUMPRODUCT((Tablo[Mois]=$A31)*(OFFSET(Tablo[JOUR],0,Q$1)=$B35))</f>
        <v>0</v>
      </c>
      <c r="R35" s="25">
        <f ca="1">SUMPRODUCT((Tablo[Mois]=$A31)*(OFFSET(Tablo[JOUR],0,R$1)=$B35))</f>
        <v>0</v>
      </c>
    </row>
    <row r="36" spans="1:18" x14ac:dyDescent="0.2">
      <c r="A36" s="30"/>
      <c r="B36" s="29" t="s">
        <v>38</v>
      </c>
      <c r="C36" s="25" t="s">
        <v>43</v>
      </c>
      <c r="D36" s="25" t="e">
        <f ca="1">SUMPRODUCT((Tablo[Mois]=$A31)*(OFFSET(Tablo[JOUR],0,D$1)=$B36))</f>
        <v>#N/A</v>
      </c>
      <c r="E36" s="25">
        <f ca="1">SUMPRODUCT((Tablo[Mois]=$A31)*(OFFSET(Tablo[JOUR],0,E$1)=$B36))</f>
        <v>0</v>
      </c>
      <c r="F36" s="25">
        <f ca="1">SUMPRODUCT((Tablo[Mois]=$A31)*(OFFSET(Tablo[JOUR],0,F$1)=$B36))</f>
        <v>0</v>
      </c>
      <c r="G36" s="25">
        <f ca="1">SUMPRODUCT((Tablo[Mois]=$A31)*(OFFSET(Tablo[JOUR],0,G$1)=$B36))</f>
        <v>0</v>
      </c>
      <c r="H36" s="25">
        <f ca="1">SUMPRODUCT((Tablo[Mois]=$A31)*(OFFSET(Tablo[JOUR],0,H$1)=$B36))</f>
        <v>0</v>
      </c>
      <c r="I36" s="25">
        <f ca="1">SUMPRODUCT((Tablo[Mois]=$A31)*(OFFSET(Tablo[JOUR],0,I$1)=$B36))</f>
        <v>0</v>
      </c>
      <c r="J36" s="25">
        <f ca="1">SUMPRODUCT((Tablo[Mois]=$A31)*(OFFSET(Tablo[JOUR],0,J$1)=$B36))</f>
        <v>0</v>
      </c>
      <c r="K36" s="25">
        <f ca="1">SUMPRODUCT((Tablo[Mois]=$A31)*(OFFSET(Tablo[JOUR],0,K$1)=$B36))</f>
        <v>0</v>
      </c>
      <c r="L36" s="25">
        <f ca="1">SUMPRODUCT((Tablo[Mois]=$A31)*(OFFSET(Tablo[JOUR],0,L$1)=$B36))</f>
        <v>0</v>
      </c>
      <c r="M36" s="25">
        <f ca="1">SUMPRODUCT((Tablo[Mois]=$A31)*(OFFSET(Tablo[JOUR],0,M$1)=$B36))</f>
        <v>0</v>
      </c>
      <c r="N36" s="25">
        <f ca="1">SUMPRODUCT((Tablo[Mois]=$A31)*(OFFSET(Tablo[JOUR],0,N$1)=$B36))</f>
        <v>0</v>
      </c>
      <c r="O36" s="25">
        <f ca="1">SUMPRODUCT((Tablo[Mois]=$A31)*(OFFSET(Tablo[JOUR],0,O$1)=$B36))</f>
        <v>0</v>
      </c>
      <c r="P36" s="25">
        <f ca="1">SUMPRODUCT((Tablo[Mois]=$A31)*(OFFSET(Tablo[JOUR],0,P$1)=$B36))</f>
        <v>0</v>
      </c>
      <c r="Q36" s="25">
        <f ca="1">SUMPRODUCT((Tablo[Mois]=$A31)*(OFFSET(Tablo[JOUR],0,Q$1)=$B36))</f>
        <v>0</v>
      </c>
      <c r="R36" s="25">
        <f ca="1">SUMPRODUCT((Tablo[Mois]=$A31)*(OFFSET(Tablo[JOUR],0,R$1)=$B36))</f>
        <v>0</v>
      </c>
    </row>
    <row r="37" spans="1:18" s="23" customFormat="1" ht="13.5" thickBot="1" x14ac:dyDescent="0.25">
      <c r="A37" s="22"/>
      <c r="B37" s="31" t="s">
        <v>37</v>
      </c>
      <c r="C37" s="23" t="s">
        <v>43</v>
      </c>
      <c r="D37" s="23" t="e">
        <f ca="1">SUMPRODUCT((Tablo[Mois]=$A31)*(OFFSET(Tablo[JOUR],0,D$1)=$B37))</f>
        <v>#N/A</v>
      </c>
      <c r="E37" s="23">
        <f ca="1">SUMPRODUCT((Tablo[Mois]=$A31)*(OFFSET(Tablo[JOUR],0,E$1)=$B37))</f>
        <v>0</v>
      </c>
      <c r="F37" s="23">
        <f ca="1">SUMPRODUCT((Tablo[Mois]=$A31)*(OFFSET(Tablo[JOUR],0,F$1)=$B37))</f>
        <v>0</v>
      </c>
      <c r="G37" s="23">
        <f ca="1">SUMPRODUCT((Tablo[Mois]=$A31)*(OFFSET(Tablo[JOUR],0,G$1)=$B37))</f>
        <v>0</v>
      </c>
      <c r="H37" s="23">
        <f ca="1">SUMPRODUCT((Tablo[Mois]=$A31)*(OFFSET(Tablo[JOUR],0,H$1)=$B37))</f>
        <v>0</v>
      </c>
      <c r="I37" s="23">
        <f ca="1">SUMPRODUCT((Tablo[Mois]=$A31)*(OFFSET(Tablo[JOUR],0,I$1)=$B37))</f>
        <v>0</v>
      </c>
      <c r="J37" s="23">
        <f ca="1">SUMPRODUCT((Tablo[Mois]=$A31)*(OFFSET(Tablo[JOUR],0,J$1)=$B37))</f>
        <v>0</v>
      </c>
      <c r="K37" s="23">
        <f ca="1">SUMPRODUCT((Tablo[Mois]=$A31)*(OFFSET(Tablo[JOUR],0,K$1)=$B37))</f>
        <v>0</v>
      </c>
      <c r="L37" s="23">
        <f ca="1">SUMPRODUCT((Tablo[Mois]=$A31)*(OFFSET(Tablo[JOUR],0,L$1)=$B37))</f>
        <v>0</v>
      </c>
      <c r="M37" s="23">
        <f ca="1">SUMPRODUCT((Tablo[Mois]=$A31)*(OFFSET(Tablo[JOUR],0,M$1)=$B37))</f>
        <v>0</v>
      </c>
      <c r="N37" s="23">
        <f ca="1">SUMPRODUCT((Tablo[Mois]=$A31)*(OFFSET(Tablo[JOUR],0,N$1)=$B37))</f>
        <v>0</v>
      </c>
      <c r="O37" s="23">
        <f ca="1">SUMPRODUCT((Tablo[Mois]=$A31)*(OFFSET(Tablo[JOUR],0,O$1)=$B37))</f>
        <v>0</v>
      </c>
      <c r="P37" s="23">
        <f ca="1">SUMPRODUCT((Tablo[Mois]=$A31)*(OFFSET(Tablo[JOUR],0,P$1)=$B37))</f>
        <v>0</v>
      </c>
      <c r="Q37" s="23">
        <f ca="1">SUMPRODUCT((Tablo[Mois]=$A31)*(OFFSET(Tablo[JOUR],0,Q$1)=$B37))</f>
        <v>0</v>
      </c>
      <c r="R37" s="23">
        <f ca="1">SUMPRODUCT((Tablo[Mois]=$A31)*(OFFSET(Tablo[JOUR],0,R$1)=$B37))</f>
        <v>0</v>
      </c>
    </row>
    <row r="38" spans="1:18" s="21" customFormat="1" x14ac:dyDescent="0.2">
      <c r="A38" s="24">
        <f>EOMONTH(A31+1,0)</f>
        <v>42916</v>
      </c>
      <c r="B38" s="21" t="s">
        <v>18</v>
      </c>
      <c r="C38" s="21" t="s">
        <v>42</v>
      </c>
      <c r="D38" s="32" t="e">
        <f ca="1">SUMPRODUCT((Tablo[Mois]=$A38)*(ISNUMBER(Tablo[JOUR])),(OFFSET(Tablo[JOUR],0,D$1)))</f>
        <v>#N/A</v>
      </c>
      <c r="E38" s="32">
        <f ca="1">SUMPRODUCT((Tablo[Mois]=$A38)*(ISNUMBER(Tablo[JOUR])),(OFFSET(Tablo[JOUR],0,E$1)))</f>
        <v>0</v>
      </c>
      <c r="F38" s="32">
        <f ca="1">SUMPRODUCT((Tablo[Mois]=$A38)*(ISNUMBER(Tablo[JOUR])),(OFFSET(Tablo[JOUR],0,F$1)))</f>
        <v>0</v>
      </c>
      <c r="G38" s="32">
        <f ca="1">SUMPRODUCT((Tablo[Mois]=$A38)*(ISNUMBER(Tablo[JOUR])),(OFFSET(Tablo[JOUR],0,G$1)))</f>
        <v>0</v>
      </c>
      <c r="H38" s="32">
        <f ca="1">SUMPRODUCT((Tablo[Mois]=$A38)*(ISNUMBER(Tablo[JOUR])),(OFFSET(Tablo[JOUR],0,H$1)))</f>
        <v>0</v>
      </c>
      <c r="I38" s="32">
        <f ca="1">SUMPRODUCT((Tablo[Mois]=$A38)*(ISNUMBER(Tablo[JOUR])),(OFFSET(Tablo[JOUR],0,I$1)))</f>
        <v>0</v>
      </c>
      <c r="J38" s="32">
        <f ca="1">SUMPRODUCT((Tablo[Mois]=$A38)*(ISNUMBER(Tablo[JOUR])),(OFFSET(Tablo[JOUR],0,J$1)))</f>
        <v>0</v>
      </c>
      <c r="K38" s="32">
        <f ca="1">SUMPRODUCT((Tablo[Mois]=$A38)*(ISNUMBER(Tablo[JOUR])),(OFFSET(Tablo[JOUR],0,K$1)))</f>
        <v>0</v>
      </c>
      <c r="L38" s="32">
        <f ca="1">SUMPRODUCT((Tablo[Mois]=$A38)*(ISNUMBER(Tablo[JOUR])),(OFFSET(Tablo[JOUR],0,L$1)))</f>
        <v>0</v>
      </c>
      <c r="M38" s="32">
        <f ca="1">SUMPRODUCT((Tablo[Mois]=$A38)*(ISNUMBER(Tablo[JOUR])),(OFFSET(Tablo[JOUR],0,M$1)))</f>
        <v>0</v>
      </c>
      <c r="N38" s="32">
        <f ca="1">SUMPRODUCT((Tablo[Mois]=$A38)*(ISNUMBER(Tablo[JOUR])),(OFFSET(Tablo[JOUR],0,N$1)))</f>
        <v>0</v>
      </c>
      <c r="O38" s="32">
        <f ca="1">SUMPRODUCT((Tablo[Mois]=$A38)*(ISNUMBER(Tablo[JOUR])),(OFFSET(Tablo[JOUR],0,O$1)))</f>
        <v>0</v>
      </c>
      <c r="P38" s="32">
        <f ca="1">SUMPRODUCT((Tablo[Mois]=$A38)*(ISNUMBER(Tablo[JOUR])),(OFFSET(Tablo[JOUR],0,P$1)))</f>
        <v>0</v>
      </c>
      <c r="Q38" s="32">
        <f ca="1">SUMPRODUCT((Tablo[Mois]=$A38)*(ISNUMBER(Tablo[JOUR])),(OFFSET(Tablo[JOUR],0,Q$1)))</f>
        <v>0</v>
      </c>
      <c r="R38" s="32">
        <f ca="1">SUMPRODUCT((Tablo[Mois]=$A38)*(ISNUMBER(Tablo[JOUR])),(OFFSET(Tablo[JOUR],0,R$1)))</f>
        <v>0</v>
      </c>
    </row>
    <row r="39" spans="1:18" x14ac:dyDescent="0.2">
      <c r="A39" s="30"/>
      <c r="B39" s="25" t="s">
        <v>19</v>
      </c>
      <c r="C39" s="25" t="s">
        <v>42</v>
      </c>
      <c r="D39" s="33" t="e">
        <f ca="1">SUMPRODUCT((Tablo[Mois]=$A38)*(Tablo[JOUR]="HEURES SUP"),(OFFSET(Tablo[JOUR],0,D$1)))</f>
        <v>#N/A</v>
      </c>
      <c r="E39" s="33">
        <f ca="1">SUMPRODUCT((Tablo[Mois]=$A38)*(Tablo[JOUR]="HEURES SUP"),(OFFSET(Tablo[JOUR],0,E$1)))</f>
        <v>0</v>
      </c>
      <c r="F39" s="33">
        <f ca="1">SUMPRODUCT((Tablo[Mois]=$A38)*(Tablo[JOUR]="HEURES SUP"),(OFFSET(Tablo[JOUR],0,F$1)))</f>
        <v>0</v>
      </c>
      <c r="G39" s="33">
        <f ca="1">SUMPRODUCT((Tablo[Mois]=$A38)*(Tablo[JOUR]="HEURES SUP"),(OFFSET(Tablo[JOUR],0,G$1)))</f>
        <v>0</v>
      </c>
      <c r="H39" s="33">
        <f ca="1">SUMPRODUCT((Tablo[Mois]=$A38)*(Tablo[JOUR]="HEURES SUP"),(OFFSET(Tablo[JOUR],0,H$1)))</f>
        <v>0</v>
      </c>
      <c r="I39" s="33">
        <f ca="1">SUMPRODUCT((Tablo[Mois]=$A38)*(Tablo[JOUR]="HEURES SUP"),(OFFSET(Tablo[JOUR],0,I$1)))</f>
        <v>0</v>
      </c>
      <c r="J39" s="33">
        <f ca="1">SUMPRODUCT((Tablo[Mois]=$A38)*(Tablo[JOUR]="HEURES SUP"),(OFFSET(Tablo[JOUR],0,J$1)))</f>
        <v>0</v>
      </c>
      <c r="K39" s="33">
        <f ca="1">SUMPRODUCT((Tablo[Mois]=$A38)*(Tablo[JOUR]="HEURES SUP"),(OFFSET(Tablo[JOUR],0,K$1)))</f>
        <v>0</v>
      </c>
      <c r="L39" s="33">
        <f ca="1">SUMPRODUCT((Tablo[Mois]=$A38)*(Tablo[JOUR]="HEURES SUP"),(OFFSET(Tablo[JOUR],0,L$1)))</f>
        <v>0</v>
      </c>
      <c r="M39" s="33">
        <f ca="1">SUMPRODUCT((Tablo[Mois]=$A38)*(Tablo[JOUR]="HEURES SUP"),(OFFSET(Tablo[JOUR],0,M$1)))</f>
        <v>0</v>
      </c>
      <c r="N39" s="33">
        <f ca="1">SUMPRODUCT((Tablo[Mois]=$A38)*(Tablo[JOUR]="HEURES SUP"),(OFFSET(Tablo[JOUR],0,N$1)))</f>
        <v>0</v>
      </c>
      <c r="O39" s="33">
        <f ca="1">SUMPRODUCT((Tablo[Mois]=$A38)*(Tablo[JOUR]="HEURES SUP"),(OFFSET(Tablo[JOUR],0,O$1)))</f>
        <v>0</v>
      </c>
      <c r="P39" s="33">
        <f ca="1">SUMPRODUCT((Tablo[Mois]=$A38)*(Tablo[JOUR]="HEURES SUP"),(OFFSET(Tablo[JOUR],0,P$1)))</f>
        <v>0</v>
      </c>
      <c r="Q39" s="33">
        <f ca="1">SUMPRODUCT((Tablo[Mois]=$A38)*(Tablo[JOUR]="HEURES SUP"),(OFFSET(Tablo[JOUR],0,Q$1)))</f>
        <v>0</v>
      </c>
      <c r="R39" s="33">
        <f ca="1">SUMPRODUCT((Tablo[Mois]=$A38)*(Tablo[JOUR]="HEURES SUP"),(OFFSET(Tablo[JOUR],0,R$1)))</f>
        <v>0</v>
      </c>
    </row>
    <row r="40" spans="1:18" s="36" customFormat="1" x14ac:dyDescent="0.2">
      <c r="A40" s="35"/>
      <c r="B40" s="36" t="s">
        <v>44</v>
      </c>
      <c r="C40" s="37" t="s">
        <v>43</v>
      </c>
      <c r="D40" s="36" t="e">
        <f ca="1">SUMPRODUCT((Tablo[Mois]=$A38)*(ISNUMBER(Tablo[JOUR]))*(OFFSET(Tablo[JOUR],0,D$1)&lt;7)*(OFFSET(Tablo[JOUR],0,D$1)&lt;&gt;""))</f>
        <v>#N/A</v>
      </c>
      <c r="E40" s="36">
        <f ca="1">SUMPRODUCT((Tablo[Mois]=$A38)*(ISNUMBER(Tablo[JOUR]))*(OFFSET(Tablo[JOUR],0,E$1)&lt;7)*(OFFSET(Tablo[JOUR],0,E$1)&lt;&gt;""))</f>
        <v>0</v>
      </c>
      <c r="F40" s="36">
        <f ca="1">SUMPRODUCT((Tablo[Mois]=$A38)*(ISNUMBER(Tablo[JOUR]))*(OFFSET(Tablo[JOUR],0,F$1)&lt;7)*(OFFSET(Tablo[JOUR],0,F$1)&lt;&gt;""))</f>
        <v>0</v>
      </c>
      <c r="G40" s="36">
        <f ca="1">SUMPRODUCT((Tablo[Mois]=$A38)*(ISNUMBER(Tablo[JOUR]))*(OFFSET(Tablo[JOUR],0,G$1)&lt;7)*(OFFSET(Tablo[JOUR],0,G$1)&lt;&gt;""))</f>
        <v>0</v>
      </c>
      <c r="H40" s="36">
        <f ca="1">SUMPRODUCT((Tablo[Mois]=$A38)*(ISNUMBER(Tablo[JOUR]))*(OFFSET(Tablo[JOUR],0,H$1)&lt;7)*(OFFSET(Tablo[JOUR],0,H$1)&lt;&gt;""))</f>
        <v>0</v>
      </c>
      <c r="I40" s="36">
        <f ca="1">SUMPRODUCT((Tablo[Mois]=$A38)*(ISNUMBER(Tablo[JOUR]))*(OFFSET(Tablo[JOUR],0,I$1)&lt;7)*(OFFSET(Tablo[JOUR],0,I$1)&lt;&gt;""))</f>
        <v>0</v>
      </c>
      <c r="J40" s="36">
        <f ca="1">SUMPRODUCT((Tablo[Mois]=$A38)*(ISNUMBER(Tablo[JOUR]))*(OFFSET(Tablo[JOUR],0,J$1)&lt;7)*(OFFSET(Tablo[JOUR],0,J$1)&lt;&gt;""))</f>
        <v>0</v>
      </c>
      <c r="K40" s="36">
        <f ca="1">SUMPRODUCT((Tablo[Mois]=$A38)*(ISNUMBER(Tablo[JOUR]))*(OFFSET(Tablo[JOUR],0,K$1)&lt;7)*(OFFSET(Tablo[JOUR],0,K$1)&lt;&gt;""))</f>
        <v>0</v>
      </c>
      <c r="L40" s="36">
        <f ca="1">SUMPRODUCT((Tablo[Mois]=$A38)*(ISNUMBER(Tablo[JOUR]))*(OFFSET(Tablo[JOUR],0,L$1)&lt;7)*(OFFSET(Tablo[JOUR],0,L$1)&lt;&gt;""))</f>
        <v>0</v>
      </c>
      <c r="M40" s="36">
        <f ca="1">SUMPRODUCT((Tablo[Mois]=$A38)*(ISNUMBER(Tablo[JOUR]))*(OFFSET(Tablo[JOUR],0,M$1)&lt;7)*(OFFSET(Tablo[JOUR],0,M$1)&lt;&gt;""))</f>
        <v>0</v>
      </c>
      <c r="N40" s="36">
        <f ca="1">SUMPRODUCT((Tablo[Mois]=$A38)*(ISNUMBER(Tablo[JOUR]))*(OFFSET(Tablo[JOUR],0,N$1)&lt;7)*(OFFSET(Tablo[JOUR],0,N$1)&lt;&gt;""))</f>
        <v>0</v>
      </c>
      <c r="O40" s="36">
        <f ca="1">SUMPRODUCT((Tablo[Mois]=$A38)*(ISNUMBER(Tablo[JOUR]))*(OFFSET(Tablo[JOUR],0,O$1)&lt;7)*(OFFSET(Tablo[JOUR],0,O$1)&lt;&gt;""))</f>
        <v>0</v>
      </c>
      <c r="P40" s="36">
        <f ca="1">SUMPRODUCT((Tablo[Mois]=$A38)*(ISNUMBER(Tablo[JOUR]))*(OFFSET(Tablo[JOUR],0,P$1)&lt;7)*(OFFSET(Tablo[JOUR],0,P$1)&lt;&gt;""))</f>
        <v>0</v>
      </c>
      <c r="Q40" s="36">
        <f ca="1">SUMPRODUCT((Tablo[Mois]=$A38)*(ISNUMBER(Tablo[JOUR]))*(OFFSET(Tablo[JOUR],0,Q$1)&lt;7)*(OFFSET(Tablo[JOUR],0,Q$1)&lt;&gt;""))</f>
        <v>0</v>
      </c>
      <c r="R40" s="36">
        <f ca="1">SUMPRODUCT((Tablo[Mois]=$A38)*(ISNUMBER(Tablo[JOUR]))*(OFFSET(Tablo[JOUR],0,R$1)&lt;7)*(OFFSET(Tablo[JOUR],0,R$1)&lt;&gt;""))</f>
        <v>0</v>
      </c>
    </row>
    <row r="41" spans="1:18" x14ac:dyDescent="0.2">
      <c r="A41" s="30"/>
      <c r="B41" s="27" t="s">
        <v>20</v>
      </c>
      <c r="C41" s="25" t="s">
        <v>43</v>
      </c>
      <c r="D41" s="25">
        <f>SUMPRODUCT((Tablo[Mois]=$A38)*(COUNTIF(JF,Tablo[JOUR])))</f>
        <v>0</v>
      </c>
      <c r="E41" s="25">
        <f>SUMPRODUCT((Tablo[Mois]=$A38)*(COUNTIF(JF,Tablo[JOUR])))</f>
        <v>0</v>
      </c>
      <c r="F41" s="25">
        <f>SUMPRODUCT((Tablo[Mois]=$A38)*(COUNTIF(JF,Tablo[JOUR])))</f>
        <v>0</v>
      </c>
      <c r="G41" s="25">
        <f>SUMPRODUCT((Tablo[Mois]=$A38)*(COUNTIF(JF,Tablo[JOUR])))</f>
        <v>0</v>
      </c>
      <c r="H41" s="25">
        <f>SUMPRODUCT((Tablo[Mois]=$A38)*(COUNTIF(JF,Tablo[JOUR])))</f>
        <v>0</v>
      </c>
      <c r="I41" s="25">
        <f>SUMPRODUCT((Tablo[Mois]=$A38)*(COUNTIF(JF,Tablo[JOUR])))</f>
        <v>0</v>
      </c>
      <c r="J41" s="25">
        <f>SUMPRODUCT((Tablo[Mois]=$A38)*(COUNTIF(JF,Tablo[JOUR])))</f>
        <v>0</v>
      </c>
      <c r="K41" s="25">
        <f>SUMPRODUCT((Tablo[Mois]=$A38)*(COUNTIF(JF,Tablo[JOUR])))</f>
        <v>0</v>
      </c>
      <c r="L41" s="25">
        <f>SUMPRODUCT((Tablo[Mois]=$A38)*(COUNTIF(JF,Tablo[JOUR])))</f>
        <v>0</v>
      </c>
      <c r="M41" s="25">
        <f>SUMPRODUCT((Tablo[Mois]=$A38)*(COUNTIF(JF,Tablo[JOUR])))</f>
        <v>0</v>
      </c>
      <c r="N41" s="25">
        <f>SUMPRODUCT((Tablo[Mois]=$A38)*(COUNTIF(JF,Tablo[JOUR])))</f>
        <v>0</v>
      </c>
      <c r="O41" s="25">
        <f>SUMPRODUCT((Tablo[Mois]=$A38)*(COUNTIF(JF,Tablo[JOUR])))</f>
        <v>0</v>
      </c>
      <c r="P41" s="25">
        <f>SUMPRODUCT((Tablo[Mois]=$A38)*(COUNTIF(JF,Tablo[JOUR])))</f>
        <v>0</v>
      </c>
      <c r="Q41" s="25">
        <f>SUMPRODUCT((Tablo[Mois]=$A38)*(COUNTIF(JF,Tablo[JOUR])))</f>
        <v>0</v>
      </c>
      <c r="R41" s="25">
        <f>SUMPRODUCT((Tablo[Mois]=$A38)*(COUNTIF(JF,Tablo[JOUR])))</f>
        <v>0</v>
      </c>
    </row>
    <row r="42" spans="1:18" x14ac:dyDescent="0.2">
      <c r="A42" s="30"/>
      <c r="B42" s="28" t="s">
        <v>39</v>
      </c>
      <c r="C42" s="25" t="s">
        <v>43</v>
      </c>
      <c r="D42" s="25" t="e">
        <f ca="1">SUMPRODUCT((Tablo[Mois]=$A38)*(OFFSET(Tablo[JOUR],0,D$1)=$B42))</f>
        <v>#N/A</v>
      </c>
      <c r="E42" s="25">
        <f ca="1">SUMPRODUCT((Tablo[Mois]=$A38)*(OFFSET(Tablo[JOUR],0,E$1)=$B42))</f>
        <v>0</v>
      </c>
      <c r="F42" s="25">
        <f ca="1">SUMPRODUCT((Tablo[Mois]=$A38)*(OFFSET(Tablo[JOUR],0,F$1)=$B42))</f>
        <v>0</v>
      </c>
      <c r="G42" s="25">
        <f ca="1">SUMPRODUCT((Tablo[Mois]=$A38)*(OFFSET(Tablo[JOUR],0,G$1)=$B42))</f>
        <v>0</v>
      </c>
      <c r="H42" s="25">
        <f ca="1">SUMPRODUCT((Tablo[Mois]=$A38)*(OFFSET(Tablo[JOUR],0,H$1)=$B42))</f>
        <v>0</v>
      </c>
      <c r="I42" s="25">
        <f ca="1">SUMPRODUCT((Tablo[Mois]=$A38)*(OFFSET(Tablo[JOUR],0,I$1)=$B42))</f>
        <v>0</v>
      </c>
      <c r="J42" s="25">
        <f ca="1">SUMPRODUCT((Tablo[Mois]=$A38)*(OFFSET(Tablo[JOUR],0,J$1)=$B42))</f>
        <v>0</v>
      </c>
      <c r="K42" s="25">
        <f ca="1">SUMPRODUCT((Tablo[Mois]=$A38)*(OFFSET(Tablo[JOUR],0,K$1)=$B42))</f>
        <v>0</v>
      </c>
      <c r="L42" s="25">
        <f ca="1">SUMPRODUCT((Tablo[Mois]=$A38)*(OFFSET(Tablo[JOUR],0,L$1)=$B42))</f>
        <v>0</v>
      </c>
      <c r="M42" s="25">
        <f ca="1">SUMPRODUCT((Tablo[Mois]=$A38)*(OFFSET(Tablo[JOUR],0,M$1)=$B42))</f>
        <v>0</v>
      </c>
      <c r="N42" s="25">
        <f ca="1">SUMPRODUCT((Tablo[Mois]=$A38)*(OFFSET(Tablo[JOUR],0,N$1)=$B42))</f>
        <v>0</v>
      </c>
      <c r="O42" s="25">
        <f ca="1">SUMPRODUCT((Tablo[Mois]=$A38)*(OFFSET(Tablo[JOUR],0,O$1)=$B42))</f>
        <v>0</v>
      </c>
      <c r="P42" s="25">
        <f ca="1">SUMPRODUCT((Tablo[Mois]=$A38)*(OFFSET(Tablo[JOUR],0,P$1)=$B42))</f>
        <v>0</v>
      </c>
      <c r="Q42" s="25">
        <f ca="1">SUMPRODUCT((Tablo[Mois]=$A38)*(OFFSET(Tablo[JOUR],0,Q$1)=$B42))</f>
        <v>0</v>
      </c>
      <c r="R42" s="25">
        <f ca="1">SUMPRODUCT((Tablo[Mois]=$A38)*(OFFSET(Tablo[JOUR],0,R$1)=$B42))</f>
        <v>0</v>
      </c>
    </row>
    <row r="43" spans="1:18" x14ac:dyDescent="0.2">
      <c r="A43" s="30"/>
      <c r="B43" s="29" t="s">
        <v>38</v>
      </c>
      <c r="C43" s="25" t="s">
        <v>43</v>
      </c>
      <c r="D43" s="25" t="e">
        <f ca="1">SUMPRODUCT((Tablo[Mois]=$A38)*(OFFSET(Tablo[JOUR],0,D$1)=$B43))</f>
        <v>#N/A</v>
      </c>
      <c r="E43" s="25">
        <f ca="1">SUMPRODUCT((Tablo[Mois]=$A38)*(OFFSET(Tablo[JOUR],0,E$1)=$B43))</f>
        <v>0</v>
      </c>
      <c r="F43" s="25">
        <f ca="1">SUMPRODUCT((Tablo[Mois]=$A38)*(OFFSET(Tablo[JOUR],0,F$1)=$B43))</f>
        <v>0</v>
      </c>
      <c r="G43" s="25">
        <f ca="1">SUMPRODUCT((Tablo[Mois]=$A38)*(OFFSET(Tablo[JOUR],0,G$1)=$B43))</f>
        <v>0</v>
      </c>
      <c r="H43" s="25">
        <f ca="1">SUMPRODUCT((Tablo[Mois]=$A38)*(OFFSET(Tablo[JOUR],0,H$1)=$B43))</f>
        <v>0</v>
      </c>
      <c r="I43" s="25">
        <f ca="1">SUMPRODUCT((Tablo[Mois]=$A38)*(OFFSET(Tablo[JOUR],0,I$1)=$B43))</f>
        <v>0</v>
      </c>
      <c r="J43" s="25">
        <f ca="1">SUMPRODUCT((Tablo[Mois]=$A38)*(OFFSET(Tablo[JOUR],0,J$1)=$B43))</f>
        <v>0</v>
      </c>
      <c r="K43" s="25">
        <f ca="1">SUMPRODUCT((Tablo[Mois]=$A38)*(OFFSET(Tablo[JOUR],0,K$1)=$B43))</f>
        <v>0</v>
      </c>
      <c r="L43" s="25">
        <f ca="1">SUMPRODUCT((Tablo[Mois]=$A38)*(OFFSET(Tablo[JOUR],0,L$1)=$B43))</f>
        <v>0</v>
      </c>
      <c r="M43" s="25">
        <f ca="1">SUMPRODUCT((Tablo[Mois]=$A38)*(OFFSET(Tablo[JOUR],0,M$1)=$B43))</f>
        <v>0</v>
      </c>
      <c r="N43" s="25">
        <f ca="1">SUMPRODUCT((Tablo[Mois]=$A38)*(OFFSET(Tablo[JOUR],0,N$1)=$B43))</f>
        <v>0</v>
      </c>
      <c r="O43" s="25">
        <f ca="1">SUMPRODUCT((Tablo[Mois]=$A38)*(OFFSET(Tablo[JOUR],0,O$1)=$B43))</f>
        <v>0</v>
      </c>
      <c r="P43" s="25">
        <f ca="1">SUMPRODUCT((Tablo[Mois]=$A38)*(OFFSET(Tablo[JOUR],0,P$1)=$B43))</f>
        <v>0</v>
      </c>
      <c r="Q43" s="25">
        <f ca="1">SUMPRODUCT((Tablo[Mois]=$A38)*(OFFSET(Tablo[JOUR],0,Q$1)=$B43))</f>
        <v>0</v>
      </c>
      <c r="R43" s="25">
        <f ca="1">SUMPRODUCT((Tablo[Mois]=$A38)*(OFFSET(Tablo[JOUR],0,R$1)=$B43))</f>
        <v>0</v>
      </c>
    </row>
    <row r="44" spans="1:18" s="23" customFormat="1" ht="13.5" thickBot="1" x14ac:dyDescent="0.25">
      <c r="A44" s="22"/>
      <c r="B44" s="31" t="s">
        <v>37</v>
      </c>
      <c r="C44" s="23" t="s">
        <v>43</v>
      </c>
      <c r="D44" s="23" t="e">
        <f ca="1">SUMPRODUCT((Tablo[Mois]=$A38)*(OFFSET(Tablo[JOUR],0,D$1)=$B44))</f>
        <v>#N/A</v>
      </c>
      <c r="E44" s="23">
        <f ca="1">SUMPRODUCT((Tablo[Mois]=$A38)*(OFFSET(Tablo[JOUR],0,E$1)=$B44))</f>
        <v>0</v>
      </c>
      <c r="F44" s="23">
        <f ca="1">SUMPRODUCT((Tablo[Mois]=$A38)*(OFFSET(Tablo[JOUR],0,F$1)=$B44))</f>
        <v>0</v>
      </c>
      <c r="G44" s="23">
        <f ca="1">SUMPRODUCT((Tablo[Mois]=$A38)*(OFFSET(Tablo[JOUR],0,G$1)=$B44))</f>
        <v>0</v>
      </c>
      <c r="H44" s="23">
        <f ca="1">SUMPRODUCT((Tablo[Mois]=$A38)*(OFFSET(Tablo[JOUR],0,H$1)=$B44))</f>
        <v>0</v>
      </c>
      <c r="I44" s="23">
        <f ca="1">SUMPRODUCT((Tablo[Mois]=$A38)*(OFFSET(Tablo[JOUR],0,I$1)=$B44))</f>
        <v>0</v>
      </c>
      <c r="J44" s="23">
        <f ca="1">SUMPRODUCT((Tablo[Mois]=$A38)*(OFFSET(Tablo[JOUR],0,J$1)=$B44))</f>
        <v>0</v>
      </c>
      <c r="K44" s="23">
        <f ca="1">SUMPRODUCT((Tablo[Mois]=$A38)*(OFFSET(Tablo[JOUR],0,K$1)=$B44))</f>
        <v>0</v>
      </c>
      <c r="L44" s="23">
        <f ca="1">SUMPRODUCT((Tablo[Mois]=$A38)*(OFFSET(Tablo[JOUR],0,L$1)=$B44))</f>
        <v>0</v>
      </c>
      <c r="M44" s="23">
        <f ca="1">SUMPRODUCT((Tablo[Mois]=$A38)*(OFFSET(Tablo[JOUR],0,M$1)=$B44))</f>
        <v>0</v>
      </c>
      <c r="N44" s="23">
        <f ca="1">SUMPRODUCT((Tablo[Mois]=$A38)*(OFFSET(Tablo[JOUR],0,N$1)=$B44))</f>
        <v>0</v>
      </c>
      <c r="O44" s="23">
        <f ca="1">SUMPRODUCT((Tablo[Mois]=$A38)*(OFFSET(Tablo[JOUR],0,O$1)=$B44))</f>
        <v>0</v>
      </c>
      <c r="P44" s="23">
        <f ca="1">SUMPRODUCT((Tablo[Mois]=$A38)*(OFFSET(Tablo[JOUR],0,P$1)=$B44))</f>
        <v>0</v>
      </c>
      <c r="Q44" s="23">
        <f ca="1">SUMPRODUCT((Tablo[Mois]=$A38)*(OFFSET(Tablo[JOUR],0,Q$1)=$B44))</f>
        <v>0</v>
      </c>
      <c r="R44" s="23">
        <f ca="1">SUMPRODUCT((Tablo[Mois]=$A38)*(OFFSET(Tablo[JOUR],0,R$1)=$B44))</f>
        <v>0</v>
      </c>
    </row>
    <row r="45" spans="1:18" s="21" customFormat="1" x14ac:dyDescent="0.2">
      <c r="A45" s="24">
        <f>EOMONTH(A38+1,0)</f>
        <v>42947</v>
      </c>
      <c r="B45" s="21" t="s">
        <v>18</v>
      </c>
      <c r="C45" s="21" t="s">
        <v>42</v>
      </c>
      <c r="D45" s="32" t="e">
        <f ca="1">SUMPRODUCT((Tablo[Mois]=$A45)*(ISNUMBER(Tablo[JOUR])),(OFFSET(Tablo[JOUR],0,D$1)))</f>
        <v>#N/A</v>
      </c>
      <c r="E45" s="32">
        <f ca="1">SUMPRODUCT((Tablo[Mois]=$A45)*(ISNUMBER(Tablo[JOUR])),(OFFSET(Tablo[JOUR],0,E$1)))</f>
        <v>0</v>
      </c>
      <c r="F45" s="32">
        <f ca="1">SUMPRODUCT((Tablo[Mois]=$A45)*(ISNUMBER(Tablo[JOUR])),(OFFSET(Tablo[JOUR],0,F$1)))</f>
        <v>0</v>
      </c>
      <c r="G45" s="32">
        <f ca="1">SUMPRODUCT((Tablo[Mois]=$A45)*(ISNUMBER(Tablo[JOUR])),(OFFSET(Tablo[JOUR],0,G$1)))</f>
        <v>0</v>
      </c>
      <c r="H45" s="32">
        <f ca="1">SUMPRODUCT((Tablo[Mois]=$A45)*(ISNUMBER(Tablo[JOUR])),(OFFSET(Tablo[JOUR],0,H$1)))</f>
        <v>0</v>
      </c>
      <c r="I45" s="32">
        <f ca="1">SUMPRODUCT((Tablo[Mois]=$A45)*(ISNUMBER(Tablo[JOUR])),(OFFSET(Tablo[JOUR],0,I$1)))</f>
        <v>0</v>
      </c>
      <c r="J45" s="32">
        <f ca="1">SUMPRODUCT((Tablo[Mois]=$A45)*(ISNUMBER(Tablo[JOUR])),(OFFSET(Tablo[JOUR],0,J$1)))</f>
        <v>0</v>
      </c>
      <c r="K45" s="32">
        <f ca="1">SUMPRODUCT((Tablo[Mois]=$A45)*(ISNUMBER(Tablo[JOUR])),(OFFSET(Tablo[JOUR],0,K$1)))</f>
        <v>0</v>
      </c>
      <c r="L45" s="32">
        <f ca="1">SUMPRODUCT((Tablo[Mois]=$A45)*(ISNUMBER(Tablo[JOUR])),(OFFSET(Tablo[JOUR],0,L$1)))</f>
        <v>0</v>
      </c>
      <c r="M45" s="32">
        <f ca="1">SUMPRODUCT((Tablo[Mois]=$A45)*(ISNUMBER(Tablo[JOUR])),(OFFSET(Tablo[JOUR],0,M$1)))</f>
        <v>0</v>
      </c>
      <c r="N45" s="32">
        <f ca="1">SUMPRODUCT((Tablo[Mois]=$A45)*(ISNUMBER(Tablo[JOUR])),(OFFSET(Tablo[JOUR],0,N$1)))</f>
        <v>0</v>
      </c>
      <c r="O45" s="32">
        <f ca="1">SUMPRODUCT((Tablo[Mois]=$A45)*(ISNUMBER(Tablo[JOUR])),(OFFSET(Tablo[JOUR],0,O$1)))</f>
        <v>0</v>
      </c>
      <c r="P45" s="32">
        <f ca="1">SUMPRODUCT((Tablo[Mois]=$A45)*(ISNUMBER(Tablo[JOUR])),(OFFSET(Tablo[JOUR],0,P$1)))</f>
        <v>0</v>
      </c>
      <c r="Q45" s="32">
        <f ca="1">SUMPRODUCT((Tablo[Mois]=$A45)*(ISNUMBER(Tablo[JOUR])),(OFFSET(Tablo[JOUR],0,Q$1)))</f>
        <v>0</v>
      </c>
      <c r="R45" s="32">
        <f ca="1">SUMPRODUCT((Tablo[Mois]=$A45)*(ISNUMBER(Tablo[JOUR])),(OFFSET(Tablo[JOUR],0,R$1)))</f>
        <v>0</v>
      </c>
    </row>
    <row r="46" spans="1:18" x14ac:dyDescent="0.2">
      <c r="A46" s="30"/>
      <c r="B46" s="25" t="s">
        <v>19</v>
      </c>
      <c r="C46" s="25" t="s">
        <v>42</v>
      </c>
      <c r="D46" s="33" t="e">
        <f ca="1">SUMPRODUCT((Tablo[Mois]=$A45)*(Tablo[JOUR]="HEURES SUP"),(OFFSET(Tablo[JOUR],0,D$1)))</f>
        <v>#N/A</v>
      </c>
      <c r="E46" s="33">
        <f ca="1">SUMPRODUCT((Tablo[Mois]=$A45)*(Tablo[JOUR]="HEURES SUP"),(OFFSET(Tablo[JOUR],0,E$1)))</f>
        <v>0</v>
      </c>
      <c r="F46" s="33">
        <f ca="1">SUMPRODUCT((Tablo[Mois]=$A45)*(Tablo[JOUR]="HEURES SUP"),(OFFSET(Tablo[JOUR],0,F$1)))</f>
        <v>0</v>
      </c>
      <c r="G46" s="33">
        <f ca="1">SUMPRODUCT((Tablo[Mois]=$A45)*(Tablo[JOUR]="HEURES SUP"),(OFFSET(Tablo[JOUR],0,G$1)))</f>
        <v>0</v>
      </c>
      <c r="H46" s="33">
        <f ca="1">SUMPRODUCT((Tablo[Mois]=$A45)*(Tablo[JOUR]="HEURES SUP"),(OFFSET(Tablo[JOUR],0,H$1)))</f>
        <v>0</v>
      </c>
      <c r="I46" s="33">
        <f ca="1">SUMPRODUCT((Tablo[Mois]=$A45)*(Tablo[JOUR]="HEURES SUP"),(OFFSET(Tablo[JOUR],0,I$1)))</f>
        <v>0</v>
      </c>
      <c r="J46" s="33">
        <f ca="1">SUMPRODUCT((Tablo[Mois]=$A45)*(Tablo[JOUR]="HEURES SUP"),(OFFSET(Tablo[JOUR],0,J$1)))</f>
        <v>0</v>
      </c>
      <c r="K46" s="33">
        <f ca="1">SUMPRODUCT((Tablo[Mois]=$A45)*(Tablo[JOUR]="HEURES SUP"),(OFFSET(Tablo[JOUR],0,K$1)))</f>
        <v>0</v>
      </c>
      <c r="L46" s="33">
        <f ca="1">SUMPRODUCT((Tablo[Mois]=$A45)*(Tablo[JOUR]="HEURES SUP"),(OFFSET(Tablo[JOUR],0,L$1)))</f>
        <v>0</v>
      </c>
      <c r="M46" s="33">
        <f ca="1">SUMPRODUCT((Tablo[Mois]=$A45)*(Tablo[JOUR]="HEURES SUP"),(OFFSET(Tablo[JOUR],0,M$1)))</f>
        <v>0</v>
      </c>
      <c r="N46" s="33">
        <f ca="1">SUMPRODUCT((Tablo[Mois]=$A45)*(Tablo[JOUR]="HEURES SUP"),(OFFSET(Tablo[JOUR],0,N$1)))</f>
        <v>0</v>
      </c>
      <c r="O46" s="33">
        <f ca="1">SUMPRODUCT((Tablo[Mois]=$A45)*(Tablo[JOUR]="HEURES SUP"),(OFFSET(Tablo[JOUR],0,O$1)))</f>
        <v>0</v>
      </c>
      <c r="P46" s="33">
        <f ca="1">SUMPRODUCT((Tablo[Mois]=$A45)*(Tablo[JOUR]="HEURES SUP"),(OFFSET(Tablo[JOUR],0,P$1)))</f>
        <v>0</v>
      </c>
      <c r="Q46" s="33">
        <f ca="1">SUMPRODUCT((Tablo[Mois]=$A45)*(Tablo[JOUR]="HEURES SUP"),(OFFSET(Tablo[JOUR],0,Q$1)))</f>
        <v>0</v>
      </c>
      <c r="R46" s="33">
        <f ca="1">SUMPRODUCT((Tablo[Mois]=$A45)*(Tablo[JOUR]="HEURES SUP"),(OFFSET(Tablo[JOUR],0,R$1)))</f>
        <v>0</v>
      </c>
    </row>
    <row r="47" spans="1:18" s="36" customFormat="1" x14ac:dyDescent="0.2">
      <c r="A47" s="35"/>
      <c r="B47" s="36" t="s">
        <v>44</v>
      </c>
      <c r="C47" s="37" t="s">
        <v>43</v>
      </c>
      <c r="D47" s="36" t="e">
        <f ca="1">SUMPRODUCT((Tablo[Mois]=$A45)*(ISNUMBER(Tablo[JOUR]))*(OFFSET(Tablo[JOUR],0,D$1)&lt;7)*(OFFSET(Tablo[JOUR],0,D$1)&lt;&gt;""))</f>
        <v>#N/A</v>
      </c>
      <c r="E47" s="36">
        <f ca="1">SUMPRODUCT((Tablo[Mois]=$A45)*(ISNUMBER(Tablo[JOUR]))*(OFFSET(Tablo[JOUR],0,E$1)&lt;7)*(OFFSET(Tablo[JOUR],0,E$1)&lt;&gt;""))</f>
        <v>0</v>
      </c>
      <c r="F47" s="36">
        <f ca="1">SUMPRODUCT((Tablo[Mois]=$A45)*(ISNUMBER(Tablo[JOUR]))*(OFFSET(Tablo[JOUR],0,F$1)&lt;7)*(OFFSET(Tablo[JOUR],0,F$1)&lt;&gt;""))</f>
        <v>0</v>
      </c>
      <c r="G47" s="36">
        <f ca="1">SUMPRODUCT((Tablo[Mois]=$A45)*(ISNUMBER(Tablo[JOUR]))*(OFFSET(Tablo[JOUR],0,G$1)&lt;7)*(OFFSET(Tablo[JOUR],0,G$1)&lt;&gt;""))</f>
        <v>0</v>
      </c>
      <c r="H47" s="36">
        <f ca="1">SUMPRODUCT((Tablo[Mois]=$A45)*(ISNUMBER(Tablo[JOUR]))*(OFFSET(Tablo[JOUR],0,H$1)&lt;7)*(OFFSET(Tablo[JOUR],0,H$1)&lt;&gt;""))</f>
        <v>0</v>
      </c>
      <c r="I47" s="36">
        <f ca="1">SUMPRODUCT((Tablo[Mois]=$A45)*(ISNUMBER(Tablo[JOUR]))*(OFFSET(Tablo[JOUR],0,I$1)&lt;7)*(OFFSET(Tablo[JOUR],0,I$1)&lt;&gt;""))</f>
        <v>0</v>
      </c>
      <c r="J47" s="36">
        <f ca="1">SUMPRODUCT((Tablo[Mois]=$A45)*(ISNUMBER(Tablo[JOUR]))*(OFFSET(Tablo[JOUR],0,J$1)&lt;7)*(OFFSET(Tablo[JOUR],0,J$1)&lt;&gt;""))</f>
        <v>0</v>
      </c>
      <c r="K47" s="36">
        <f ca="1">SUMPRODUCT((Tablo[Mois]=$A45)*(ISNUMBER(Tablo[JOUR]))*(OFFSET(Tablo[JOUR],0,K$1)&lt;7)*(OFFSET(Tablo[JOUR],0,K$1)&lt;&gt;""))</f>
        <v>0</v>
      </c>
      <c r="L47" s="36">
        <f ca="1">SUMPRODUCT((Tablo[Mois]=$A45)*(ISNUMBER(Tablo[JOUR]))*(OFFSET(Tablo[JOUR],0,L$1)&lt;7)*(OFFSET(Tablo[JOUR],0,L$1)&lt;&gt;""))</f>
        <v>0</v>
      </c>
      <c r="M47" s="36">
        <f ca="1">SUMPRODUCT((Tablo[Mois]=$A45)*(ISNUMBER(Tablo[JOUR]))*(OFFSET(Tablo[JOUR],0,M$1)&lt;7)*(OFFSET(Tablo[JOUR],0,M$1)&lt;&gt;""))</f>
        <v>0</v>
      </c>
      <c r="N47" s="36">
        <f ca="1">SUMPRODUCT((Tablo[Mois]=$A45)*(ISNUMBER(Tablo[JOUR]))*(OFFSET(Tablo[JOUR],0,N$1)&lt;7)*(OFFSET(Tablo[JOUR],0,N$1)&lt;&gt;""))</f>
        <v>0</v>
      </c>
      <c r="O47" s="36">
        <f ca="1">SUMPRODUCT((Tablo[Mois]=$A45)*(ISNUMBER(Tablo[JOUR]))*(OFFSET(Tablo[JOUR],0,O$1)&lt;7)*(OFFSET(Tablo[JOUR],0,O$1)&lt;&gt;""))</f>
        <v>0</v>
      </c>
      <c r="P47" s="36">
        <f ca="1">SUMPRODUCT((Tablo[Mois]=$A45)*(ISNUMBER(Tablo[JOUR]))*(OFFSET(Tablo[JOUR],0,P$1)&lt;7)*(OFFSET(Tablo[JOUR],0,P$1)&lt;&gt;""))</f>
        <v>0</v>
      </c>
      <c r="Q47" s="36">
        <f ca="1">SUMPRODUCT((Tablo[Mois]=$A45)*(ISNUMBER(Tablo[JOUR]))*(OFFSET(Tablo[JOUR],0,Q$1)&lt;7)*(OFFSET(Tablo[JOUR],0,Q$1)&lt;&gt;""))</f>
        <v>0</v>
      </c>
      <c r="R47" s="36">
        <f ca="1">SUMPRODUCT((Tablo[Mois]=$A45)*(ISNUMBER(Tablo[JOUR]))*(OFFSET(Tablo[JOUR],0,R$1)&lt;7)*(OFFSET(Tablo[JOUR],0,R$1)&lt;&gt;""))</f>
        <v>0</v>
      </c>
    </row>
    <row r="48" spans="1:18" x14ac:dyDescent="0.2">
      <c r="A48" s="30"/>
      <c r="B48" s="27" t="s">
        <v>20</v>
      </c>
      <c r="C48" s="25" t="s">
        <v>43</v>
      </c>
      <c r="D48" s="25">
        <f>SUMPRODUCT((Tablo[Mois]=$A45)*(COUNTIF(JF,Tablo[JOUR])))</f>
        <v>0</v>
      </c>
      <c r="E48" s="25">
        <f>SUMPRODUCT((Tablo[Mois]=$A45)*(COUNTIF(JF,Tablo[JOUR])))</f>
        <v>0</v>
      </c>
      <c r="F48" s="25">
        <f>SUMPRODUCT((Tablo[Mois]=$A45)*(COUNTIF(JF,Tablo[JOUR])))</f>
        <v>0</v>
      </c>
      <c r="G48" s="25">
        <f>SUMPRODUCT((Tablo[Mois]=$A45)*(COUNTIF(JF,Tablo[JOUR])))</f>
        <v>0</v>
      </c>
      <c r="H48" s="25">
        <f>SUMPRODUCT((Tablo[Mois]=$A45)*(COUNTIF(JF,Tablo[JOUR])))</f>
        <v>0</v>
      </c>
      <c r="I48" s="25">
        <f>SUMPRODUCT((Tablo[Mois]=$A45)*(COUNTIF(JF,Tablo[JOUR])))</f>
        <v>0</v>
      </c>
      <c r="J48" s="25">
        <f>SUMPRODUCT((Tablo[Mois]=$A45)*(COUNTIF(JF,Tablo[JOUR])))</f>
        <v>0</v>
      </c>
      <c r="K48" s="25">
        <f>SUMPRODUCT((Tablo[Mois]=$A45)*(COUNTIF(JF,Tablo[JOUR])))</f>
        <v>0</v>
      </c>
      <c r="L48" s="25">
        <f>SUMPRODUCT((Tablo[Mois]=$A45)*(COUNTIF(JF,Tablo[JOUR])))</f>
        <v>0</v>
      </c>
      <c r="M48" s="25">
        <f>SUMPRODUCT((Tablo[Mois]=$A45)*(COUNTIF(JF,Tablo[JOUR])))</f>
        <v>0</v>
      </c>
      <c r="N48" s="25">
        <f>SUMPRODUCT((Tablo[Mois]=$A45)*(COUNTIF(JF,Tablo[JOUR])))</f>
        <v>0</v>
      </c>
      <c r="O48" s="25">
        <f>SUMPRODUCT((Tablo[Mois]=$A45)*(COUNTIF(JF,Tablo[JOUR])))</f>
        <v>0</v>
      </c>
      <c r="P48" s="25">
        <f>SUMPRODUCT((Tablo[Mois]=$A45)*(COUNTIF(JF,Tablo[JOUR])))</f>
        <v>0</v>
      </c>
      <c r="Q48" s="25">
        <f>SUMPRODUCT((Tablo[Mois]=$A45)*(COUNTIF(JF,Tablo[JOUR])))</f>
        <v>0</v>
      </c>
      <c r="R48" s="25">
        <f>SUMPRODUCT((Tablo[Mois]=$A45)*(COUNTIF(JF,Tablo[JOUR])))</f>
        <v>0</v>
      </c>
    </row>
    <row r="49" spans="1:18" x14ac:dyDescent="0.2">
      <c r="A49" s="30"/>
      <c r="B49" s="28" t="s">
        <v>39</v>
      </c>
      <c r="C49" s="25" t="s">
        <v>43</v>
      </c>
      <c r="D49" s="25" t="e">
        <f ca="1">SUMPRODUCT((Tablo[Mois]=$A45)*(OFFSET(Tablo[JOUR],0,D$1)=$B49))</f>
        <v>#N/A</v>
      </c>
      <c r="E49" s="25">
        <f ca="1">SUMPRODUCT((Tablo[Mois]=$A45)*(OFFSET(Tablo[JOUR],0,E$1)=$B49))</f>
        <v>0</v>
      </c>
      <c r="F49" s="25">
        <f ca="1">SUMPRODUCT((Tablo[Mois]=$A45)*(OFFSET(Tablo[JOUR],0,F$1)=$B49))</f>
        <v>0</v>
      </c>
      <c r="G49" s="25">
        <f ca="1">SUMPRODUCT((Tablo[Mois]=$A45)*(OFFSET(Tablo[JOUR],0,G$1)=$B49))</f>
        <v>0</v>
      </c>
      <c r="H49" s="25">
        <f ca="1">SUMPRODUCT((Tablo[Mois]=$A45)*(OFFSET(Tablo[JOUR],0,H$1)=$B49))</f>
        <v>0</v>
      </c>
      <c r="I49" s="25">
        <f ca="1">SUMPRODUCT((Tablo[Mois]=$A45)*(OFFSET(Tablo[JOUR],0,I$1)=$B49))</f>
        <v>0</v>
      </c>
      <c r="J49" s="25">
        <f ca="1">SUMPRODUCT((Tablo[Mois]=$A45)*(OFFSET(Tablo[JOUR],0,J$1)=$B49))</f>
        <v>0</v>
      </c>
      <c r="K49" s="25">
        <f ca="1">SUMPRODUCT((Tablo[Mois]=$A45)*(OFFSET(Tablo[JOUR],0,K$1)=$B49))</f>
        <v>0</v>
      </c>
      <c r="L49" s="25">
        <f ca="1">SUMPRODUCT((Tablo[Mois]=$A45)*(OFFSET(Tablo[JOUR],0,L$1)=$B49))</f>
        <v>0</v>
      </c>
      <c r="M49" s="25">
        <f ca="1">SUMPRODUCT((Tablo[Mois]=$A45)*(OFFSET(Tablo[JOUR],0,M$1)=$B49))</f>
        <v>0</v>
      </c>
      <c r="N49" s="25">
        <f ca="1">SUMPRODUCT((Tablo[Mois]=$A45)*(OFFSET(Tablo[JOUR],0,N$1)=$B49))</f>
        <v>0</v>
      </c>
      <c r="O49" s="25">
        <f ca="1">SUMPRODUCT((Tablo[Mois]=$A45)*(OFFSET(Tablo[JOUR],0,O$1)=$B49))</f>
        <v>0</v>
      </c>
      <c r="P49" s="25">
        <f ca="1">SUMPRODUCT((Tablo[Mois]=$A45)*(OFFSET(Tablo[JOUR],0,P$1)=$B49))</f>
        <v>0</v>
      </c>
      <c r="Q49" s="25">
        <f ca="1">SUMPRODUCT((Tablo[Mois]=$A45)*(OFFSET(Tablo[JOUR],0,Q$1)=$B49))</f>
        <v>0</v>
      </c>
      <c r="R49" s="25">
        <f ca="1">SUMPRODUCT((Tablo[Mois]=$A45)*(OFFSET(Tablo[JOUR],0,R$1)=$B49))</f>
        <v>0</v>
      </c>
    </row>
    <row r="50" spans="1:18" x14ac:dyDescent="0.2">
      <c r="A50" s="30"/>
      <c r="B50" s="29" t="s">
        <v>38</v>
      </c>
      <c r="C50" s="25" t="s">
        <v>43</v>
      </c>
      <c r="D50" s="25" t="e">
        <f ca="1">SUMPRODUCT((Tablo[Mois]=$A45)*(OFFSET(Tablo[JOUR],0,D$1)=$B50))</f>
        <v>#N/A</v>
      </c>
      <c r="E50" s="25">
        <f ca="1">SUMPRODUCT((Tablo[Mois]=$A45)*(OFFSET(Tablo[JOUR],0,E$1)=$B50))</f>
        <v>0</v>
      </c>
      <c r="F50" s="25">
        <f ca="1">SUMPRODUCT((Tablo[Mois]=$A45)*(OFFSET(Tablo[JOUR],0,F$1)=$B50))</f>
        <v>0</v>
      </c>
      <c r="G50" s="25">
        <f ca="1">SUMPRODUCT((Tablo[Mois]=$A45)*(OFFSET(Tablo[JOUR],0,G$1)=$B50))</f>
        <v>0</v>
      </c>
      <c r="H50" s="25">
        <f ca="1">SUMPRODUCT((Tablo[Mois]=$A45)*(OFFSET(Tablo[JOUR],0,H$1)=$B50))</f>
        <v>0</v>
      </c>
      <c r="I50" s="25">
        <f ca="1">SUMPRODUCT((Tablo[Mois]=$A45)*(OFFSET(Tablo[JOUR],0,I$1)=$B50))</f>
        <v>0</v>
      </c>
      <c r="J50" s="25">
        <f ca="1">SUMPRODUCT((Tablo[Mois]=$A45)*(OFFSET(Tablo[JOUR],0,J$1)=$B50))</f>
        <v>0</v>
      </c>
      <c r="K50" s="25">
        <f ca="1">SUMPRODUCT((Tablo[Mois]=$A45)*(OFFSET(Tablo[JOUR],0,K$1)=$B50))</f>
        <v>0</v>
      </c>
      <c r="L50" s="25">
        <f ca="1">SUMPRODUCT((Tablo[Mois]=$A45)*(OFFSET(Tablo[JOUR],0,L$1)=$B50))</f>
        <v>0</v>
      </c>
      <c r="M50" s="25">
        <f ca="1">SUMPRODUCT((Tablo[Mois]=$A45)*(OFFSET(Tablo[JOUR],0,M$1)=$B50))</f>
        <v>0</v>
      </c>
      <c r="N50" s="25">
        <f ca="1">SUMPRODUCT((Tablo[Mois]=$A45)*(OFFSET(Tablo[JOUR],0,N$1)=$B50))</f>
        <v>0</v>
      </c>
      <c r="O50" s="25">
        <f ca="1">SUMPRODUCT((Tablo[Mois]=$A45)*(OFFSET(Tablo[JOUR],0,O$1)=$B50))</f>
        <v>0</v>
      </c>
      <c r="P50" s="25">
        <f ca="1">SUMPRODUCT((Tablo[Mois]=$A45)*(OFFSET(Tablo[JOUR],0,P$1)=$B50))</f>
        <v>0</v>
      </c>
      <c r="Q50" s="25">
        <f ca="1">SUMPRODUCT((Tablo[Mois]=$A45)*(OFFSET(Tablo[JOUR],0,Q$1)=$B50))</f>
        <v>0</v>
      </c>
      <c r="R50" s="25">
        <f ca="1">SUMPRODUCT((Tablo[Mois]=$A45)*(OFFSET(Tablo[JOUR],0,R$1)=$B50))</f>
        <v>0</v>
      </c>
    </row>
    <row r="51" spans="1:18" s="23" customFormat="1" ht="13.5" thickBot="1" x14ac:dyDescent="0.25">
      <c r="A51" s="22"/>
      <c r="B51" s="31" t="s">
        <v>37</v>
      </c>
      <c r="C51" s="23" t="s">
        <v>43</v>
      </c>
      <c r="D51" s="23" t="e">
        <f ca="1">SUMPRODUCT((Tablo[Mois]=$A45)*(OFFSET(Tablo[JOUR],0,D$1)=$B51))</f>
        <v>#N/A</v>
      </c>
      <c r="E51" s="23">
        <f ca="1">SUMPRODUCT((Tablo[Mois]=$A45)*(OFFSET(Tablo[JOUR],0,E$1)=$B51))</f>
        <v>0</v>
      </c>
      <c r="F51" s="23">
        <f ca="1">SUMPRODUCT((Tablo[Mois]=$A45)*(OFFSET(Tablo[JOUR],0,F$1)=$B51))</f>
        <v>0</v>
      </c>
      <c r="G51" s="23">
        <f ca="1">SUMPRODUCT((Tablo[Mois]=$A45)*(OFFSET(Tablo[JOUR],0,G$1)=$B51))</f>
        <v>0</v>
      </c>
      <c r="H51" s="23">
        <f ca="1">SUMPRODUCT((Tablo[Mois]=$A45)*(OFFSET(Tablo[JOUR],0,H$1)=$B51))</f>
        <v>0</v>
      </c>
      <c r="I51" s="23">
        <f ca="1">SUMPRODUCT((Tablo[Mois]=$A45)*(OFFSET(Tablo[JOUR],0,I$1)=$B51))</f>
        <v>0</v>
      </c>
      <c r="J51" s="23">
        <f ca="1">SUMPRODUCT((Tablo[Mois]=$A45)*(OFFSET(Tablo[JOUR],0,J$1)=$B51))</f>
        <v>0</v>
      </c>
      <c r="K51" s="23">
        <f ca="1">SUMPRODUCT((Tablo[Mois]=$A45)*(OFFSET(Tablo[JOUR],0,K$1)=$B51))</f>
        <v>0</v>
      </c>
      <c r="L51" s="23">
        <f ca="1">SUMPRODUCT((Tablo[Mois]=$A45)*(OFFSET(Tablo[JOUR],0,L$1)=$B51))</f>
        <v>0</v>
      </c>
      <c r="M51" s="23">
        <f ca="1">SUMPRODUCT((Tablo[Mois]=$A45)*(OFFSET(Tablo[JOUR],0,M$1)=$B51))</f>
        <v>0</v>
      </c>
      <c r="N51" s="23">
        <f ca="1">SUMPRODUCT((Tablo[Mois]=$A45)*(OFFSET(Tablo[JOUR],0,N$1)=$B51))</f>
        <v>0</v>
      </c>
      <c r="O51" s="23">
        <f ca="1">SUMPRODUCT((Tablo[Mois]=$A45)*(OFFSET(Tablo[JOUR],0,O$1)=$B51))</f>
        <v>0</v>
      </c>
      <c r="P51" s="23">
        <f ca="1">SUMPRODUCT((Tablo[Mois]=$A45)*(OFFSET(Tablo[JOUR],0,P$1)=$B51))</f>
        <v>0</v>
      </c>
      <c r="Q51" s="23">
        <f ca="1">SUMPRODUCT((Tablo[Mois]=$A45)*(OFFSET(Tablo[JOUR],0,Q$1)=$B51))</f>
        <v>0</v>
      </c>
      <c r="R51" s="23">
        <f ca="1">SUMPRODUCT((Tablo[Mois]=$A45)*(OFFSET(Tablo[JOUR],0,R$1)=$B51))</f>
        <v>0</v>
      </c>
    </row>
    <row r="52" spans="1:18" s="21" customFormat="1" x14ac:dyDescent="0.2">
      <c r="A52" s="24">
        <f>EOMONTH(A45+1,0)</f>
        <v>42978</v>
      </c>
      <c r="B52" s="21" t="s">
        <v>18</v>
      </c>
      <c r="C52" s="21" t="s">
        <v>42</v>
      </c>
      <c r="D52" s="32" t="e">
        <f ca="1">SUMPRODUCT((Tablo[Mois]=$A52)*(ISNUMBER(Tablo[JOUR])),(OFFSET(Tablo[JOUR],0,D$1)))</f>
        <v>#N/A</v>
      </c>
      <c r="E52" s="32">
        <f ca="1">SUMPRODUCT((Tablo[Mois]=$A52)*(ISNUMBER(Tablo[JOUR])),(OFFSET(Tablo[JOUR],0,E$1)))</f>
        <v>0</v>
      </c>
      <c r="F52" s="32">
        <f ca="1">SUMPRODUCT((Tablo[Mois]=$A52)*(ISNUMBER(Tablo[JOUR])),(OFFSET(Tablo[JOUR],0,F$1)))</f>
        <v>0</v>
      </c>
      <c r="G52" s="32">
        <f ca="1">SUMPRODUCT((Tablo[Mois]=$A52)*(ISNUMBER(Tablo[JOUR])),(OFFSET(Tablo[JOUR],0,G$1)))</f>
        <v>0</v>
      </c>
      <c r="H52" s="32">
        <f ca="1">SUMPRODUCT((Tablo[Mois]=$A52)*(ISNUMBER(Tablo[JOUR])),(OFFSET(Tablo[JOUR],0,H$1)))</f>
        <v>0</v>
      </c>
      <c r="I52" s="32">
        <f ca="1">SUMPRODUCT((Tablo[Mois]=$A52)*(ISNUMBER(Tablo[JOUR])),(OFFSET(Tablo[JOUR],0,I$1)))</f>
        <v>0</v>
      </c>
      <c r="J52" s="32">
        <f ca="1">SUMPRODUCT((Tablo[Mois]=$A52)*(ISNUMBER(Tablo[JOUR])),(OFFSET(Tablo[JOUR],0,J$1)))</f>
        <v>0</v>
      </c>
      <c r="K52" s="32">
        <f ca="1">SUMPRODUCT((Tablo[Mois]=$A52)*(ISNUMBER(Tablo[JOUR])),(OFFSET(Tablo[JOUR],0,K$1)))</f>
        <v>0</v>
      </c>
      <c r="L52" s="32">
        <f ca="1">SUMPRODUCT((Tablo[Mois]=$A52)*(ISNUMBER(Tablo[JOUR])),(OFFSET(Tablo[JOUR],0,L$1)))</f>
        <v>0</v>
      </c>
      <c r="M52" s="32">
        <f ca="1">SUMPRODUCT((Tablo[Mois]=$A52)*(ISNUMBER(Tablo[JOUR])),(OFFSET(Tablo[JOUR],0,M$1)))</f>
        <v>0</v>
      </c>
      <c r="N52" s="32">
        <f ca="1">SUMPRODUCT((Tablo[Mois]=$A52)*(ISNUMBER(Tablo[JOUR])),(OFFSET(Tablo[JOUR],0,N$1)))</f>
        <v>0</v>
      </c>
      <c r="O52" s="32">
        <f ca="1">SUMPRODUCT((Tablo[Mois]=$A52)*(ISNUMBER(Tablo[JOUR])),(OFFSET(Tablo[JOUR],0,O$1)))</f>
        <v>0</v>
      </c>
      <c r="P52" s="32">
        <f ca="1">SUMPRODUCT((Tablo[Mois]=$A52)*(ISNUMBER(Tablo[JOUR])),(OFFSET(Tablo[JOUR],0,P$1)))</f>
        <v>0</v>
      </c>
      <c r="Q52" s="32">
        <f ca="1">SUMPRODUCT((Tablo[Mois]=$A52)*(ISNUMBER(Tablo[JOUR])),(OFFSET(Tablo[JOUR],0,Q$1)))</f>
        <v>0</v>
      </c>
      <c r="R52" s="32">
        <f ca="1">SUMPRODUCT((Tablo[Mois]=$A52)*(ISNUMBER(Tablo[JOUR])),(OFFSET(Tablo[JOUR],0,R$1)))</f>
        <v>0</v>
      </c>
    </row>
    <row r="53" spans="1:18" x14ac:dyDescent="0.2">
      <c r="A53" s="30"/>
      <c r="B53" s="25" t="s">
        <v>19</v>
      </c>
      <c r="C53" s="25" t="s">
        <v>42</v>
      </c>
      <c r="D53" s="33" t="e">
        <f ca="1">SUMPRODUCT((Tablo[Mois]=$A52)*(Tablo[JOUR]="HEURES SUP"),(OFFSET(Tablo[JOUR],0,D$1)))</f>
        <v>#N/A</v>
      </c>
      <c r="E53" s="33">
        <f ca="1">SUMPRODUCT((Tablo[Mois]=$A52)*(Tablo[JOUR]="HEURES SUP"),(OFFSET(Tablo[JOUR],0,E$1)))</f>
        <v>0</v>
      </c>
      <c r="F53" s="33">
        <f ca="1">SUMPRODUCT((Tablo[Mois]=$A52)*(Tablo[JOUR]="HEURES SUP"),(OFFSET(Tablo[JOUR],0,F$1)))</f>
        <v>0</v>
      </c>
      <c r="G53" s="33">
        <f ca="1">SUMPRODUCT((Tablo[Mois]=$A52)*(Tablo[JOUR]="HEURES SUP"),(OFFSET(Tablo[JOUR],0,G$1)))</f>
        <v>0</v>
      </c>
      <c r="H53" s="33">
        <f ca="1">SUMPRODUCT((Tablo[Mois]=$A52)*(Tablo[JOUR]="HEURES SUP"),(OFFSET(Tablo[JOUR],0,H$1)))</f>
        <v>0</v>
      </c>
      <c r="I53" s="33">
        <f ca="1">SUMPRODUCT((Tablo[Mois]=$A52)*(Tablo[JOUR]="HEURES SUP"),(OFFSET(Tablo[JOUR],0,I$1)))</f>
        <v>0</v>
      </c>
      <c r="J53" s="33">
        <f ca="1">SUMPRODUCT((Tablo[Mois]=$A52)*(Tablo[JOUR]="HEURES SUP"),(OFFSET(Tablo[JOUR],0,J$1)))</f>
        <v>0</v>
      </c>
      <c r="K53" s="33">
        <f ca="1">SUMPRODUCT((Tablo[Mois]=$A52)*(Tablo[JOUR]="HEURES SUP"),(OFFSET(Tablo[JOUR],0,K$1)))</f>
        <v>0</v>
      </c>
      <c r="L53" s="33">
        <f ca="1">SUMPRODUCT((Tablo[Mois]=$A52)*(Tablo[JOUR]="HEURES SUP"),(OFFSET(Tablo[JOUR],0,L$1)))</f>
        <v>0</v>
      </c>
      <c r="M53" s="33">
        <f ca="1">SUMPRODUCT((Tablo[Mois]=$A52)*(Tablo[JOUR]="HEURES SUP"),(OFFSET(Tablo[JOUR],0,M$1)))</f>
        <v>0</v>
      </c>
      <c r="N53" s="33">
        <f ca="1">SUMPRODUCT((Tablo[Mois]=$A52)*(Tablo[JOUR]="HEURES SUP"),(OFFSET(Tablo[JOUR],0,N$1)))</f>
        <v>0</v>
      </c>
      <c r="O53" s="33">
        <f ca="1">SUMPRODUCT((Tablo[Mois]=$A52)*(Tablo[JOUR]="HEURES SUP"),(OFFSET(Tablo[JOUR],0,O$1)))</f>
        <v>0</v>
      </c>
      <c r="P53" s="33">
        <f ca="1">SUMPRODUCT((Tablo[Mois]=$A52)*(Tablo[JOUR]="HEURES SUP"),(OFFSET(Tablo[JOUR],0,P$1)))</f>
        <v>0</v>
      </c>
      <c r="Q53" s="33">
        <f ca="1">SUMPRODUCT((Tablo[Mois]=$A52)*(Tablo[JOUR]="HEURES SUP"),(OFFSET(Tablo[JOUR],0,Q$1)))</f>
        <v>0</v>
      </c>
      <c r="R53" s="33">
        <f ca="1">SUMPRODUCT((Tablo[Mois]=$A52)*(Tablo[JOUR]="HEURES SUP"),(OFFSET(Tablo[JOUR],0,R$1)))</f>
        <v>0</v>
      </c>
    </row>
    <row r="54" spans="1:18" s="36" customFormat="1" x14ac:dyDescent="0.2">
      <c r="A54" s="35"/>
      <c r="B54" s="36" t="s">
        <v>44</v>
      </c>
      <c r="C54" s="37" t="s">
        <v>43</v>
      </c>
      <c r="D54" s="36" t="e">
        <f ca="1">SUMPRODUCT((Tablo[Mois]=$A52)*(ISNUMBER(Tablo[JOUR]))*(OFFSET(Tablo[JOUR],0,D$1)&lt;7)*(OFFSET(Tablo[JOUR],0,D$1)&lt;&gt;""))</f>
        <v>#N/A</v>
      </c>
      <c r="E54" s="36">
        <f ca="1">SUMPRODUCT((Tablo[Mois]=$A52)*(ISNUMBER(Tablo[JOUR]))*(OFFSET(Tablo[JOUR],0,E$1)&lt;7)*(OFFSET(Tablo[JOUR],0,E$1)&lt;&gt;""))</f>
        <v>0</v>
      </c>
      <c r="F54" s="36">
        <f ca="1">SUMPRODUCT((Tablo[Mois]=$A52)*(ISNUMBER(Tablo[JOUR]))*(OFFSET(Tablo[JOUR],0,F$1)&lt;7)*(OFFSET(Tablo[JOUR],0,F$1)&lt;&gt;""))</f>
        <v>0</v>
      </c>
      <c r="G54" s="36">
        <f ca="1">SUMPRODUCT((Tablo[Mois]=$A52)*(ISNUMBER(Tablo[JOUR]))*(OFFSET(Tablo[JOUR],0,G$1)&lt;7)*(OFFSET(Tablo[JOUR],0,G$1)&lt;&gt;""))</f>
        <v>0</v>
      </c>
      <c r="H54" s="36">
        <f ca="1">SUMPRODUCT((Tablo[Mois]=$A52)*(ISNUMBER(Tablo[JOUR]))*(OFFSET(Tablo[JOUR],0,H$1)&lt;7)*(OFFSET(Tablo[JOUR],0,H$1)&lt;&gt;""))</f>
        <v>0</v>
      </c>
      <c r="I54" s="36">
        <f ca="1">SUMPRODUCT((Tablo[Mois]=$A52)*(ISNUMBER(Tablo[JOUR]))*(OFFSET(Tablo[JOUR],0,I$1)&lt;7)*(OFFSET(Tablo[JOUR],0,I$1)&lt;&gt;""))</f>
        <v>0</v>
      </c>
      <c r="J54" s="36">
        <f ca="1">SUMPRODUCT((Tablo[Mois]=$A52)*(ISNUMBER(Tablo[JOUR]))*(OFFSET(Tablo[JOUR],0,J$1)&lt;7)*(OFFSET(Tablo[JOUR],0,J$1)&lt;&gt;""))</f>
        <v>0</v>
      </c>
      <c r="K54" s="36">
        <f ca="1">SUMPRODUCT((Tablo[Mois]=$A52)*(ISNUMBER(Tablo[JOUR]))*(OFFSET(Tablo[JOUR],0,K$1)&lt;7)*(OFFSET(Tablo[JOUR],0,K$1)&lt;&gt;""))</f>
        <v>0</v>
      </c>
      <c r="L54" s="36">
        <f ca="1">SUMPRODUCT((Tablo[Mois]=$A52)*(ISNUMBER(Tablo[JOUR]))*(OFFSET(Tablo[JOUR],0,L$1)&lt;7)*(OFFSET(Tablo[JOUR],0,L$1)&lt;&gt;""))</f>
        <v>0</v>
      </c>
      <c r="M54" s="36">
        <f ca="1">SUMPRODUCT((Tablo[Mois]=$A52)*(ISNUMBER(Tablo[JOUR]))*(OFFSET(Tablo[JOUR],0,M$1)&lt;7)*(OFFSET(Tablo[JOUR],0,M$1)&lt;&gt;""))</f>
        <v>0</v>
      </c>
      <c r="N54" s="36">
        <f ca="1">SUMPRODUCT((Tablo[Mois]=$A52)*(ISNUMBER(Tablo[JOUR]))*(OFFSET(Tablo[JOUR],0,N$1)&lt;7)*(OFFSET(Tablo[JOUR],0,N$1)&lt;&gt;""))</f>
        <v>0</v>
      </c>
      <c r="O54" s="36">
        <f ca="1">SUMPRODUCT((Tablo[Mois]=$A52)*(ISNUMBER(Tablo[JOUR]))*(OFFSET(Tablo[JOUR],0,O$1)&lt;7)*(OFFSET(Tablo[JOUR],0,O$1)&lt;&gt;""))</f>
        <v>0</v>
      </c>
      <c r="P54" s="36">
        <f ca="1">SUMPRODUCT((Tablo[Mois]=$A52)*(ISNUMBER(Tablo[JOUR]))*(OFFSET(Tablo[JOUR],0,P$1)&lt;7)*(OFFSET(Tablo[JOUR],0,P$1)&lt;&gt;""))</f>
        <v>0</v>
      </c>
      <c r="Q54" s="36">
        <f ca="1">SUMPRODUCT((Tablo[Mois]=$A52)*(ISNUMBER(Tablo[JOUR]))*(OFFSET(Tablo[JOUR],0,Q$1)&lt;7)*(OFFSET(Tablo[JOUR],0,Q$1)&lt;&gt;""))</f>
        <v>0</v>
      </c>
      <c r="R54" s="36">
        <f ca="1">SUMPRODUCT((Tablo[Mois]=$A52)*(ISNUMBER(Tablo[JOUR]))*(OFFSET(Tablo[JOUR],0,R$1)&lt;7)*(OFFSET(Tablo[JOUR],0,R$1)&lt;&gt;""))</f>
        <v>0</v>
      </c>
    </row>
    <row r="55" spans="1:18" x14ac:dyDescent="0.2">
      <c r="A55" s="30"/>
      <c r="B55" s="27" t="s">
        <v>20</v>
      </c>
      <c r="C55" s="25" t="s">
        <v>43</v>
      </c>
      <c r="D55" s="25">
        <f>SUMPRODUCT((Tablo[Mois]=$A52)*(COUNTIF(JF,Tablo[JOUR])))</f>
        <v>0</v>
      </c>
      <c r="E55" s="25">
        <f>SUMPRODUCT((Tablo[Mois]=$A52)*(COUNTIF(JF,Tablo[JOUR])))</f>
        <v>0</v>
      </c>
      <c r="F55" s="25">
        <f>SUMPRODUCT((Tablo[Mois]=$A52)*(COUNTIF(JF,Tablo[JOUR])))</f>
        <v>0</v>
      </c>
      <c r="G55" s="25">
        <f>SUMPRODUCT((Tablo[Mois]=$A52)*(COUNTIF(JF,Tablo[JOUR])))</f>
        <v>0</v>
      </c>
      <c r="H55" s="25">
        <f>SUMPRODUCT((Tablo[Mois]=$A52)*(COUNTIF(JF,Tablo[JOUR])))</f>
        <v>0</v>
      </c>
      <c r="I55" s="25">
        <f>SUMPRODUCT((Tablo[Mois]=$A52)*(COUNTIF(JF,Tablo[JOUR])))</f>
        <v>0</v>
      </c>
      <c r="J55" s="25">
        <f>SUMPRODUCT((Tablo[Mois]=$A52)*(COUNTIF(JF,Tablo[JOUR])))</f>
        <v>0</v>
      </c>
      <c r="K55" s="25">
        <f>SUMPRODUCT((Tablo[Mois]=$A52)*(COUNTIF(JF,Tablo[JOUR])))</f>
        <v>0</v>
      </c>
      <c r="L55" s="25">
        <f>SUMPRODUCT((Tablo[Mois]=$A52)*(COUNTIF(JF,Tablo[JOUR])))</f>
        <v>0</v>
      </c>
      <c r="M55" s="25">
        <f>SUMPRODUCT((Tablo[Mois]=$A52)*(COUNTIF(JF,Tablo[JOUR])))</f>
        <v>0</v>
      </c>
      <c r="N55" s="25">
        <f>SUMPRODUCT((Tablo[Mois]=$A52)*(COUNTIF(JF,Tablo[JOUR])))</f>
        <v>0</v>
      </c>
      <c r="O55" s="25">
        <f>SUMPRODUCT((Tablo[Mois]=$A52)*(COUNTIF(JF,Tablo[JOUR])))</f>
        <v>0</v>
      </c>
      <c r="P55" s="25">
        <f>SUMPRODUCT((Tablo[Mois]=$A52)*(COUNTIF(JF,Tablo[JOUR])))</f>
        <v>0</v>
      </c>
      <c r="Q55" s="25">
        <f>SUMPRODUCT((Tablo[Mois]=$A52)*(COUNTIF(JF,Tablo[JOUR])))</f>
        <v>0</v>
      </c>
      <c r="R55" s="25">
        <f>SUMPRODUCT((Tablo[Mois]=$A52)*(COUNTIF(JF,Tablo[JOUR])))</f>
        <v>0</v>
      </c>
    </row>
    <row r="56" spans="1:18" x14ac:dyDescent="0.2">
      <c r="A56" s="30"/>
      <c r="B56" s="28" t="s">
        <v>39</v>
      </c>
      <c r="C56" s="25" t="s">
        <v>43</v>
      </c>
      <c r="D56" s="25" t="e">
        <f ca="1">SUMPRODUCT((Tablo[Mois]=$A52)*(OFFSET(Tablo[JOUR],0,D$1)=$B56))</f>
        <v>#N/A</v>
      </c>
      <c r="E56" s="25">
        <f ca="1">SUMPRODUCT((Tablo[Mois]=$A52)*(OFFSET(Tablo[JOUR],0,E$1)=$B56))</f>
        <v>0</v>
      </c>
      <c r="F56" s="25">
        <f ca="1">SUMPRODUCT((Tablo[Mois]=$A52)*(OFFSET(Tablo[JOUR],0,F$1)=$B56))</f>
        <v>0</v>
      </c>
      <c r="G56" s="25">
        <f ca="1">SUMPRODUCT((Tablo[Mois]=$A52)*(OFFSET(Tablo[JOUR],0,G$1)=$B56))</f>
        <v>0</v>
      </c>
      <c r="H56" s="25">
        <f ca="1">SUMPRODUCT((Tablo[Mois]=$A52)*(OFFSET(Tablo[JOUR],0,H$1)=$B56))</f>
        <v>0</v>
      </c>
      <c r="I56" s="25">
        <f ca="1">SUMPRODUCT((Tablo[Mois]=$A52)*(OFFSET(Tablo[JOUR],0,I$1)=$B56))</f>
        <v>0</v>
      </c>
      <c r="J56" s="25">
        <f ca="1">SUMPRODUCT((Tablo[Mois]=$A52)*(OFFSET(Tablo[JOUR],0,J$1)=$B56))</f>
        <v>0</v>
      </c>
      <c r="K56" s="25">
        <f ca="1">SUMPRODUCT((Tablo[Mois]=$A52)*(OFFSET(Tablo[JOUR],0,K$1)=$B56))</f>
        <v>0</v>
      </c>
      <c r="L56" s="25">
        <f ca="1">SUMPRODUCT((Tablo[Mois]=$A52)*(OFFSET(Tablo[JOUR],0,L$1)=$B56))</f>
        <v>0</v>
      </c>
      <c r="M56" s="25">
        <f ca="1">SUMPRODUCT((Tablo[Mois]=$A52)*(OFFSET(Tablo[JOUR],0,M$1)=$B56))</f>
        <v>0</v>
      </c>
      <c r="N56" s="25">
        <f ca="1">SUMPRODUCT((Tablo[Mois]=$A52)*(OFFSET(Tablo[JOUR],0,N$1)=$B56))</f>
        <v>0</v>
      </c>
      <c r="O56" s="25">
        <f ca="1">SUMPRODUCT((Tablo[Mois]=$A52)*(OFFSET(Tablo[JOUR],0,O$1)=$B56))</f>
        <v>0</v>
      </c>
      <c r="P56" s="25">
        <f ca="1">SUMPRODUCT((Tablo[Mois]=$A52)*(OFFSET(Tablo[JOUR],0,P$1)=$B56))</f>
        <v>0</v>
      </c>
      <c r="Q56" s="25">
        <f ca="1">SUMPRODUCT((Tablo[Mois]=$A52)*(OFFSET(Tablo[JOUR],0,Q$1)=$B56))</f>
        <v>0</v>
      </c>
      <c r="R56" s="25">
        <f ca="1">SUMPRODUCT((Tablo[Mois]=$A52)*(OFFSET(Tablo[JOUR],0,R$1)=$B56))</f>
        <v>0</v>
      </c>
    </row>
    <row r="57" spans="1:18" x14ac:dyDescent="0.2">
      <c r="A57" s="30"/>
      <c r="B57" s="29" t="s">
        <v>38</v>
      </c>
      <c r="C57" s="25" t="s">
        <v>43</v>
      </c>
      <c r="D57" s="25" t="e">
        <f ca="1">SUMPRODUCT((Tablo[Mois]=$A52)*(OFFSET(Tablo[JOUR],0,D$1)=$B57))</f>
        <v>#N/A</v>
      </c>
      <c r="E57" s="25">
        <f ca="1">SUMPRODUCT((Tablo[Mois]=$A52)*(OFFSET(Tablo[JOUR],0,E$1)=$B57))</f>
        <v>0</v>
      </c>
      <c r="F57" s="25">
        <f ca="1">SUMPRODUCT((Tablo[Mois]=$A52)*(OFFSET(Tablo[JOUR],0,F$1)=$B57))</f>
        <v>0</v>
      </c>
      <c r="G57" s="25">
        <f ca="1">SUMPRODUCT((Tablo[Mois]=$A52)*(OFFSET(Tablo[JOUR],0,G$1)=$B57))</f>
        <v>0</v>
      </c>
      <c r="H57" s="25">
        <f ca="1">SUMPRODUCT((Tablo[Mois]=$A52)*(OFFSET(Tablo[JOUR],0,H$1)=$B57))</f>
        <v>0</v>
      </c>
      <c r="I57" s="25">
        <f ca="1">SUMPRODUCT((Tablo[Mois]=$A52)*(OFFSET(Tablo[JOUR],0,I$1)=$B57))</f>
        <v>0</v>
      </c>
      <c r="J57" s="25">
        <f ca="1">SUMPRODUCT((Tablo[Mois]=$A52)*(OFFSET(Tablo[JOUR],0,J$1)=$B57))</f>
        <v>0</v>
      </c>
      <c r="K57" s="25">
        <f ca="1">SUMPRODUCT((Tablo[Mois]=$A52)*(OFFSET(Tablo[JOUR],0,K$1)=$B57))</f>
        <v>0</v>
      </c>
      <c r="L57" s="25">
        <f ca="1">SUMPRODUCT((Tablo[Mois]=$A52)*(OFFSET(Tablo[JOUR],0,L$1)=$B57))</f>
        <v>0</v>
      </c>
      <c r="M57" s="25">
        <f ca="1">SUMPRODUCT((Tablo[Mois]=$A52)*(OFFSET(Tablo[JOUR],0,M$1)=$B57))</f>
        <v>0</v>
      </c>
      <c r="N57" s="25">
        <f ca="1">SUMPRODUCT((Tablo[Mois]=$A52)*(OFFSET(Tablo[JOUR],0,N$1)=$B57))</f>
        <v>0</v>
      </c>
      <c r="O57" s="25">
        <f ca="1">SUMPRODUCT((Tablo[Mois]=$A52)*(OFFSET(Tablo[JOUR],0,O$1)=$B57))</f>
        <v>0</v>
      </c>
      <c r="P57" s="25">
        <f ca="1">SUMPRODUCT((Tablo[Mois]=$A52)*(OFFSET(Tablo[JOUR],0,P$1)=$B57))</f>
        <v>0</v>
      </c>
      <c r="Q57" s="25">
        <f ca="1">SUMPRODUCT((Tablo[Mois]=$A52)*(OFFSET(Tablo[JOUR],0,Q$1)=$B57))</f>
        <v>0</v>
      </c>
      <c r="R57" s="25">
        <f ca="1">SUMPRODUCT((Tablo[Mois]=$A52)*(OFFSET(Tablo[JOUR],0,R$1)=$B57))</f>
        <v>0</v>
      </c>
    </row>
    <row r="58" spans="1:18" s="23" customFormat="1" ht="13.5" thickBot="1" x14ac:dyDescent="0.25">
      <c r="A58" s="22"/>
      <c r="B58" s="31" t="s">
        <v>37</v>
      </c>
      <c r="C58" s="23" t="s">
        <v>43</v>
      </c>
      <c r="D58" s="23" t="e">
        <f ca="1">SUMPRODUCT((Tablo[Mois]=$A52)*(OFFSET(Tablo[JOUR],0,D$1)=$B58))</f>
        <v>#N/A</v>
      </c>
      <c r="E58" s="23">
        <f ca="1">SUMPRODUCT((Tablo[Mois]=$A52)*(OFFSET(Tablo[JOUR],0,E$1)=$B58))</f>
        <v>0</v>
      </c>
      <c r="F58" s="23">
        <f ca="1">SUMPRODUCT((Tablo[Mois]=$A52)*(OFFSET(Tablo[JOUR],0,F$1)=$B58))</f>
        <v>0</v>
      </c>
      <c r="G58" s="23">
        <f ca="1">SUMPRODUCT((Tablo[Mois]=$A52)*(OFFSET(Tablo[JOUR],0,G$1)=$B58))</f>
        <v>0</v>
      </c>
      <c r="H58" s="23">
        <f ca="1">SUMPRODUCT((Tablo[Mois]=$A52)*(OFFSET(Tablo[JOUR],0,H$1)=$B58))</f>
        <v>0</v>
      </c>
      <c r="I58" s="23">
        <f ca="1">SUMPRODUCT((Tablo[Mois]=$A52)*(OFFSET(Tablo[JOUR],0,I$1)=$B58))</f>
        <v>0</v>
      </c>
      <c r="J58" s="23">
        <f ca="1">SUMPRODUCT((Tablo[Mois]=$A52)*(OFFSET(Tablo[JOUR],0,J$1)=$B58))</f>
        <v>0</v>
      </c>
      <c r="K58" s="23">
        <f ca="1">SUMPRODUCT((Tablo[Mois]=$A52)*(OFFSET(Tablo[JOUR],0,K$1)=$B58))</f>
        <v>0</v>
      </c>
      <c r="L58" s="23">
        <f ca="1">SUMPRODUCT((Tablo[Mois]=$A52)*(OFFSET(Tablo[JOUR],0,L$1)=$B58))</f>
        <v>0</v>
      </c>
      <c r="M58" s="23">
        <f ca="1">SUMPRODUCT((Tablo[Mois]=$A52)*(OFFSET(Tablo[JOUR],0,M$1)=$B58))</f>
        <v>0</v>
      </c>
      <c r="N58" s="23">
        <f ca="1">SUMPRODUCT((Tablo[Mois]=$A52)*(OFFSET(Tablo[JOUR],0,N$1)=$B58))</f>
        <v>0</v>
      </c>
      <c r="O58" s="23">
        <f ca="1">SUMPRODUCT((Tablo[Mois]=$A52)*(OFFSET(Tablo[JOUR],0,O$1)=$B58))</f>
        <v>0</v>
      </c>
      <c r="P58" s="23">
        <f ca="1">SUMPRODUCT((Tablo[Mois]=$A52)*(OFFSET(Tablo[JOUR],0,P$1)=$B58))</f>
        <v>0</v>
      </c>
      <c r="Q58" s="23">
        <f ca="1">SUMPRODUCT((Tablo[Mois]=$A52)*(OFFSET(Tablo[JOUR],0,Q$1)=$B58))</f>
        <v>0</v>
      </c>
      <c r="R58" s="23">
        <f ca="1">SUMPRODUCT((Tablo[Mois]=$A52)*(OFFSET(Tablo[JOUR],0,R$1)=$B58))</f>
        <v>0</v>
      </c>
    </row>
    <row r="59" spans="1:18" s="21" customFormat="1" x14ac:dyDescent="0.2">
      <c r="A59" s="24">
        <f>EOMONTH(A52+1,0)</f>
        <v>43008</v>
      </c>
      <c r="B59" s="21" t="s">
        <v>18</v>
      </c>
      <c r="C59" s="21" t="s">
        <v>42</v>
      </c>
      <c r="D59" s="32" t="e">
        <f ca="1">SUMPRODUCT((Tablo[Mois]=$A59)*(ISNUMBER(Tablo[JOUR])),(OFFSET(Tablo[JOUR],0,D$1)))</f>
        <v>#N/A</v>
      </c>
      <c r="E59" s="32">
        <f ca="1">SUMPRODUCT((Tablo[Mois]=$A59)*(ISNUMBER(Tablo[JOUR])),(OFFSET(Tablo[JOUR],0,E$1)))</f>
        <v>0</v>
      </c>
      <c r="F59" s="32">
        <f ca="1">SUMPRODUCT((Tablo[Mois]=$A59)*(ISNUMBER(Tablo[JOUR])),(OFFSET(Tablo[JOUR],0,F$1)))</f>
        <v>0</v>
      </c>
      <c r="G59" s="32">
        <f ca="1">SUMPRODUCT((Tablo[Mois]=$A59)*(ISNUMBER(Tablo[JOUR])),(OFFSET(Tablo[JOUR],0,G$1)))</f>
        <v>0</v>
      </c>
      <c r="H59" s="32">
        <f ca="1">SUMPRODUCT((Tablo[Mois]=$A59)*(ISNUMBER(Tablo[JOUR])),(OFFSET(Tablo[JOUR],0,H$1)))</f>
        <v>0</v>
      </c>
      <c r="I59" s="32">
        <f ca="1">SUMPRODUCT((Tablo[Mois]=$A59)*(ISNUMBER(Tablo[JOUR])),(OFFSET(Tablo[JOUR],0,I$1)))</f>
        <v>0</v>
      </c>
      <c r="J59" s="32">
        <f ca="1">SUMPRODUCT((Tablo[Mois]=$A59)*(ISNUMBER(Tablo[JOUR])),(OFFSET(Tablo[JOUR],0,J$1)))</f>
        <v>0</v>
      </c>
      <c r="K59" s="32">
        <f ca="1">SUMPRODUCT((Tablo[Mois]=$A59)*(ISNUMBER(Tablo[JOUR])),(OFFSET(Tablo[JOUR],0,K$1)))</f>
        <v>0</v>
      </c>
      <c r="L59" s="32">
        <f ca="1">SUMPRODUCT((Tablo[Mois]=$A59)*(ISNUMBER(Tablo[JOUR])),(OFFSET(Tablo[JOUR],0,L$1)))</f>
        <v>0</v>
      </c>
      <c r="M59" s="32">
        <f ca="1">SUMPRODUCT((Tablo[Mois]=$A59)*(ISNUMBER(Tablo[JOUR])),(OFFSET(Tablo[JOUR],0,M$1)))</f>
        <v>0</v>
      </c>
      <c r="N59" s="32">
        <f ca="1">SUMPRODUCT((Tablo[Mois]=$A59)*(ISNUMBER(Tablo[JOUR])),(OFFSET(Tablo[JOUR],0,N$1)))</f>
        <v>0</v>
      </c>
      <c r="O59" s="32">
        <f ca="1">SUMPRODUCT((Tablo[Mois]=$A59)*(ISNUMBER(Tablo[JOUR])),(OFFSET(Tablo[JOUR],0,O$1)))</f>
        <v>0</v>
      </c>
      <c r="P59" s="32">
        <f ca="1">SUMPRODUCT((Tablo[Mois]=$A59)*(ISNUMBER(Tablo[JOUR])),(OFFSET(Tablo[JOUR],0,P$1)))</f>
        <v>0</v>
      </c>
      <c r="Q59" s="32">
        <f ca="1">SUMPRODUCT((Tablo[Mois]=$A59)*(ISNUMBER(Tablo[JOUR])),(OFFSET(Tablo[JOUR],0,Q$1)))</f>
        <v>0</v>
      </c>
      <c r="R59" s="32">
        <f ca="1">SUMPRODUCT((Tablo[Mois]=$A59)*(ISNUMBER(Tablo[JOUR])),(OFFSET(Tablo[JOUR],0,R$1)))</f>
        <v>0</v>
      </c>
    </row>
    <row r="60" spans="1:18" x14ac:dyDescent="0.2">
      <c r="A60" s="30"/>
      <c r="B60" s="25" t="s">
        <v>19</v>
      </c>
      <c r="C60" s="25" t="s">
        <v>42</v>
      </c>
      <c r="D60" s="33" t="e">
        <f ca="1">SUMPRODUCT((Tablo[Mois]=$A59)*(Tablo[JOUR]="HEURES SUP"),(OFFSET(Tablo[JOUR],0,D$1)))</f>
        <v>#N/A</v>
      </c>
      <c r="E60" s="33">
        <f ca="1">SUMPRODUCT((Tablo[Mois]=$A59)*(Tablo[JOUR]="HEURES SUP"),(OFFSET(Tablo[JOUR],0,E$1)))</f>
        <v>0</v>
      </c>
      <c r="F60" s="33">
        <f ca="1">SUMPRODUCT((Tablo[Mois]=$A59)*(Tablo[JOUR]="HEURES SUP"),(OFFSET(Tablo[JOUR],0,F$1)))</f>
        <v>0</v>
      </c>
      <c r="G60" s="33">
        <f ca="1">SUMPRODUCT((Tablo[Mois]=$A59)*(Tablo[JOUR]="HEURES SUP"),(OFFSET(Tablo[JOUR],0,G$1)))</f>
        <v>0</v>
      </c>
      <c r="H60" s="33">
        <f ca="1">SUMPRODUCT((Tablo[Mois]=$A59)*(Tablo[JOUR]="HEURES SUP"),(OFFSET(Tablo[JOUR],0,H$1)))</f>
        <v>0</v>
      </c>
      <c r="I60" s="33">
        <f ca="1">SUMPRODUCT((Tablo[Mois]=$A59)*(Tablo[JOUR]="HEURES SUP"),(OFFSET(Tablo[JOUR],0,I$1)))</f>
        <v>0</v>
      </c>
      <c r="J60" s="33">
        <f ca="1">SUMPRODUCT((Tablo[Mois]=$A59)*(Tablo[JOUR]="HEURES SUP"),(OFFSET(Tablo[JOUR],0,J$1)))</f>
        <v>0</v>
      </c>
      <c r="K60" s="33">
        <f ca="1">SUMPRODUCT((Tablo[Mois]=$A59)*(Tablo[JOUR]="HEURES SUP"),(OFFSET(Tablo[JOUR],0,K$1)))</f>
        <v>0</v>
      </c>
      <c r="L60" s="33">
        <f ca="1">SUMPRODUCT((Tablo[Mois]=$A59)*(Tablo[JOUR]="HEURES SUP"),(OFFSET(Tablo[JOUR],0,L$1)))</f>
        <v>0</v>
      </c>
      <c r="M60" s="33">
        <f ca="1">SUMPRODUCT((Tablo[Mois]=$A59)*(Tablo[JOUR]="HEURES SUP"),(OFFSET(Tablo[JOUR],0,M$1)))</f>
        <v>0</v>
      </c>
      <c r="N60" s="33">
        <f ca="1">SUMPRODUCT((Tablo[Mois]=$A59)*(Tablo[JOUR]="HEURES SUP"),(OFFSET(Tablo[JOUR],0,N$1)))</f>
        <v>0</v>
      </c>
      <c r="O60" s="33">
        <f ca="1">SUMPRODUCT((Tablo[Mois]=$A59)*(Tablo[JOUR]="HEURES SUP"),(OFFSET(Tablo[JOUR],0,O$1)))</f>
        <v>0</v>
      </c>
      <c r="P60" s="33">
        <f ca="1">SUMPRODUCT((Tablo[Mois]=$A59)*(Tablo[JOUR]="HEURES SUP"),(OFFSET(Tablo[JOUR],0,P$1)))</f>
        <v>0</v>
      </c>
      <c r="Q60" s="33">
        <f ca="1">SUMPRODUCT((Tablo[Mois]=$A59)*(Tablo[JOUR]="HEURES SUP"),(OFFSET(Tablo[JOUR],0,Q$1)))</f>
        <v>0</v>
      </c>
      <c r="R60" s="33">
        <f ca="1">SUMPRODUCT((Tablo[Mois]=$A59)*(Tablo[JOUR]="HEURES SUP"),(OFFSET(Tablo[JOUR],0,R$1)))</f>
        <v>0</v>
      </c>
    </row>
    <row r="61" spans="1:18" s="36" customFormat="1" x14ac:dyDescent="0.2">
      <c r="A61" s="35"/>
      <c r="B61" s="36" t="s">
        <v>44</v>
      </c>
      <c r="C61" s="37" t="s">
        <v>43</v>
      </c>
      <c r="D61" s="36" t="e">
        <f ca="1">SUMPRODUCT((Tablo[Mois]=$A59)*(ISNUMBER(Tablo[JOUR]))*(OFFSET(Tablo[JOUR],0,D$1)&lt;7)*(OFFSET(Tablo[JOUR],0,D$1)&lt;&gt;""))</f>
        <v>#N/A</v>
      </c>
      <c r="E61" s="36">
        <f ca="1">SUMPRODUCT((Tablo[Mois]=$A59)*(ISNUMBER(Tablo[JOUR]))*(OFFSET(Tablo[JOUR],0,E$1)&lt;7)*(OFFSET(Tablo[JOUR],0,E$1)&lt;&gt;""))</f>
        <v>0</v>
      </c>
      <c r="F61" s="36">
        <f ca="1">SUMPRODUCT((Tablo[Mois]=$A59)*(ISNUMBER(Tablo[JOUR]))*(OFFSET(Tablo[JOUR],0,F$1)&lt;7)*(OFFSET(Tablo[JOUR],0,F$1)&lt;&gt;""))</f>
        <v>0</v>
      </c>
      <c r="G61" s="36">
        <f ca="1">SUMPRODUCT((Tablo[Mois]=$A59)*(ISNUMBER(Tablo[JOUR]))*(OFFSET(Tablo[JOUR],0,G$1)&lt;7)*(OFFSET(Tablo[JOUR],0,G$1)&lt;&gt;""))</f>
        <v>0</v>
      </c>
      <c r="H61" s="36">
        <f ca="1">SUMPRODUCT((Tablo[Mois]=$A59)*(ISNUMBER(Tablo[JOUR]))*(OFFSET(Tablo[JOUR],0,H$1)&lt;7)*(OFFSET(Tablo[JOUR],0,H$1)&lt;&gt;""))</f>
        <v>0</v>
      </c>
      <c r="I61" s="36">
        <f ca="1">SUMPRODUCT((Tablo[Mois]=$A59)*(ISNUMBER(Tablo[JOUR]))*(OFFSET(Tablo[JOUR],0,I$1)&lt;7)*(OFFSET(Tablo[JOUR],0,I$1)&lt;&gt;""))</f>
        <v>0</v>
      </c>
      <c r="J61" s="36">
        <f ca="1">SUMPRODUCT((Tablo[Mois]=$A59)*(ISNUMBER(Tablo[JOUR]))*(OFFSET(Tablo[JOUR],0,J$1)&lt;7)*(OFFSET(Tablo[JOUR],0,J$1)&lt;&gt;""))</f>
        <v>0</v>
      </c>
      <c r="K61" s="36">
        <f ca="1">SUMPRODUCT((Tablo[Mois]=$A59)*(ISNUMBER(Tablo[JOUR]))*(OFFSET(Tablo[JOUR],0,K$1)&lt;7)*(OFFSET(Tablo[JOUR],0,K$1)&lt;&gt;""))</f>
        <v>0</v>
      </c>
      <c r="L61" s="36">
        <f ca="1">SUMPRODUCT((Tablo[Mois]=$A59)*(ISNUMBER(Tablo[JOUR]))*(OFFSET(Tablo[JOUR],0,L$1)&lt;7)*(OFFSET(Tablo[JOUR],0,L$1)&lt;&gt;""))</f>
        <v>0</v>
      </c>
      <c r="M61" s="36">
        <f ca="1">SUMPRODUCT((Tablo[Mois]=$A59)*(ISNUMBER(Tablo[JOUR]))*(OFFSET(Tablo[JOUR],0,M$1)&lt;7)*(OFFSET(Tablo[JOUR],0,M$1)&lt;&gt;""))</f>
        <v>0</v>
      </c>
      <c r="N61" s="36">
        <f ca="1">SUMPRODUCT((Tablo[Mois]=$A59)*(ISNUMBER(Tablo[JOUR]))*(OFFSET(Tablo[JOUR],0,N$1)&lt;7)*(OFFSET(Tablo[JOUR],0,N$1)&lt;&gt;""))</f>
        <v>0</v>
      </c>
      <c r="O61" s="36">
        <f ca="1">SUMPRODUCT((Tablo[Mois]=$A59)*(ISNUMBER(Tablo[JOUR]))*(OFFSET(Tablo[JOUR],0,O$1)&lt;7)*(OFFSET(Tablo[JOUR],0,O$1)&lt;&gt;""))</f>
        <v>0</v>
      </c>
      <c r="P61" s="36">
        <f ca="1">SUMPRODUCT((Tablo[Mois]=$A59)*(ISNUMBER(Tablo[JOUR]))*(OFFSET(Tablo[JOUR],0,P$1)&lt;7)*(OFFSET(Tablo[JOUR],0,P$1)&lt;&gt;""))</f>
        <v>0</v>
      </c>
      <c r="Q61" s="36">
        <f ca="1">SUMPRODUCT((Tablo[Mois]=$A59)*(ISNUMBER(Tablo[JOUR]))*(OFFSET(Tablo[JOUR],0,Q$1)&lt;7)*(OFFSET(Tablo[JOUR],0,Q$1)&lt;&gt;""))</f>
        <v>0</v>
      </c>
      <c r="R61" s="36">
        <f ca="1">SUMPRODUCT((Tablo[Mois]=$A59)*(ISNUMBER(Tablo[JOUR]))*(OFFSET(Tablo[JOUR],0,R$1)&lt;7)*(OFFSET(Tablo[JOUR],0,R$1)&lt;&gt;""))</f>
        <v>0</v>
      </c>
    </row>
    <row r="62" spans="1:18" x14ac:dyDescent="0.2">
      <c r="A62" s="30"/>
      <c r="B62" s="27" t="s">
        <v>20</v>
      </c>
      <c r="C62" s="25" t="s">
        <v>43</v>
      </c>
      <c r="D62" s="25">
        <f>SUMPRODUCT((Tablo[Mois]=$A59)*(COUNTIF(JF,Tablo[JOUR])))</f>
        <v>0</v>
      </c>
      <c r="E62" s="25">
        <f>SUMPRODUCT((Tablo[Mois]=$A59)*(COUNTIF(JF,Tablo[JOUR])))</f>
        <v>0</v>
      </c>
      <c r="F62" s="25">
        <f>SUMPRODUCT((Tablo[Mois]=$A59)*(COUNTIF(JF,Tablo[JOUR])))</f>
        <v>0</v>
      </c>
      <c r="G62" s="25">
        <f>SUMPRODUCT((Tablo[Mois]=$A59)*(COUNTIF(JF,Tablo[JOUR])))</f>
        <v>0</v>
      </c>
      <c r="H62" s="25">
        <f>SUMPRODUCT((Tablo[Mois]=$A59)*(COUNTIF(JF,Tablo[JOUR])))</f>
        <v>0</v>
      </c>
      <c r="I62" s="25">
        <f>SUMPRODUCT((Tablo[Mois]=$A59)*(COUNTIF(JF,Tablo[JOUR])))</f>
        <v>0</v>
      </c>
      <c r="J62" s="25">
        <f>SUMPRODUCT((Tablo[Mois]=$A59)*(COUNTIF(JF,Tablo[JOUR])))</f>
        <v>0</v>
      </c>
      <c r="K62" s="25">
        <f>SUMPRODUCT((Tablo[Mois]=$A59)*(COUNTIF(JF,Tablo[JOUR])))</f>
        <v>0</v>
      </c>
      <c r="L62" s="25">
        <f>SUMPRODUCT((Tablo[Mois]=$A59)*(COUNTIF(JF,Tablo[JOUR])))</f>
        <v>0</v>
      </c>
      <c r="M62" s="25">
        <f>SUMPRODUCT((Tablo[Mois]=$A59)*(COUNTIF(JF,Tablo[JOUR])))</f>
        <v>0</v>
      </c>
      <c r="N62" s="25">
        <f>SUMPRODUCT((Tablo[Mois]=$A59)*(COUNTIF(JF,Tablo[JOUR])))</f>
        <v>0</v>
      </c>
      <c r="O62" s="25">
        <f>SUMPRODUCT((Tablo[Mois]=$A59)*(COUNTIF(JF,Tablo[JOUR])))</f>
        <v>0</v>
      </c>
      <c r="P62" s="25">
        <f>SUMPRODUCT((Tablo[Mois]=$A59)*(COUNTIF(JF,Tablo[JOUR])))</f>
        <v>0</v>
      </c>
      <c r="Q62" s="25">
        <f>SUMPRODUCT((Tablo[Mois]=$A59)*(COUNTIF(JF,Tablo[JOUR])))</f>
        <v>0</v>
      </c>
      <c r="R62" s="25">
        <f>SUMPRODUCT((Tablo[Mois]=$A59)*(COUNTIF(JF,Tablo[JOUR])))</f>
        <v>0</v>
      </c>
    </row>
    <row r="63" spans="1:18" x14ac:dyDescent="0.2">
      <c r="A63" s="30"/>
      <c r="B63" s="28" t="s">
        <v>39</v>
      </c>
      <c r="C63" s="25" t="s">
        <v>43</v>
      </c>
      <c r="D63" s="25" t="e">
        <f ca="1">SUMPRODUCT((Tablo[Mois]=$A59)*(OFFSET(Tablo[JOUR],0,D$1)=$B63))</f>
        <v>#N/A</v>
      </c>
      <c r="E63" s="25">
        <f ca="1">SUMPRODUCT((Tablo[Mois]=$A59)*(OFFSET(Tablo[JOUR],0,E$1)=$B63))</f>
        <v>0</v>
      </c>
      <c r="F63" s="25">
        <f ca="1">SUMPRODUCT((Tablo[Mois]=$A59)*(OFFSET(Tablo[JOUR],0,F$1)=$B63))</f>
        <v>0</v>
      </c>
      <c r="G63" s="25">
        <f ca="1">SUMPRODUCT((Tablo[Mois]=$A59)*(OFFSET(Tablo[JOUR],0,G$1)=$B63))</f>
        <v>0</v>
      </c>
      <c r="H63" s="25">
        <f ca="1">SUMPRODUCT((Tablo[Mois]=$A59)*(OFFSET(Tablo[JOUR],0,H$1)=$B63))</f>
        <v>0</v>
      </c>
      <c r="I63" s="25">
        <f ca="1">SUMPRODUCT((Tablo[Mois]=$A59)*(OFFSET(Tablo[JOUR],0,I$1)=$B63))</f>
        <v>0</v>
      </c>
      <c r="J63" s="25">
        <f ca="1">SUMPRODUCT((Tablo[Mois]=$A59)*(OFFSET(Tablo[JOUR],0,J$1)=$B63))</f>
        <v>0</v>
      </c>
      <c r="K63" s="25">
        <f ca="1">SUMPRODUCT((Tablo[Mois]=$A59)*(OFFSET(Tablo[JOUR],0,K$1)=$B63))</f>
        <v>0</v>
      </c>
      <c r="L63" s="25">
        <f ca="1">SUMPRODUCT((Tablo[Mois]=$A59)*(OFFSET(Tablo[JOUR],0,L$1)=$B63))</f>
        <v>0</v>
      </c>
      <c r="M63" s="25">
        <f ca="1">SUMPRODUCT((Tablo[Mois]=$A59)*(OFFSET(Tablo[JOUR],0,M$1)=$B63))</f>
        <v>0</v>
      </c>
      <c r="N63" s="25">
        <f ca="1">SUMPRODUCT((Tablo[Mois]=$A59)*(OFFSET(Tablo[JOUR],0,N$1)=$B63))</f>
        <v>0</v>
      </c>
      <c r="O63" s="25">
        <f ca="1">SUMPRODUCT((Tablo[Mois]=$A59)*(OFFSET(Tablo[JOUR],0,O$1)=$B63))</f>
        <v>0</v>
      </c>
      <c r="P63" s="25">
        <f ca="1">SUMPRODUCT((Tablo[Mois]=$A59)*(OFFSET(Tablo[JOUR],0,P$1)=$B63))</f>
        <v>0</v>
      </c>
      <c r="Q63" s="25">
        <f ca="1">SUMPRODUCT((Tablo[Mois]=$A59)*(OFFSET(Tablo[JOUR],0,Q$1)=$B63))</f>
        <v>0</v>
      </c>
      <c r="R63" s="25">
        <f ca="1">SUMPRODUCT((Tablo[Mois]=$A59)*(OFFSET(Tablo[JOUR],0,R$1)=$B63))</f>
        <v>0</v>
      </c>
    </row>
    <row r="64" spans="1:18" x14ac:dyDescent="0.2">
      <c r="A64" s="30"/>
      <c r="B64" s="29" t="s">
        <v>38</v>
      </c>
      <c r="C64" s="25" t="s">
        <v>43</v>
      </c>
      <c r="D64" s="25" t="e">
        <f ca="1">SUMPRODUCT((Tablo[Mois]=$A59)*(OFFSET(Tablo[JOUR],0,D$1)=$B64))</f>
        <v>#N/A</v>
      </c>
      <c r="E64" s="25">
        <f ca="1">SUMPRODUCT((Tablo[Mois]=$A59)*(OFFSET(Tablo[JOUR],0,E$1)=$B64))</f>
        <v>0</v>
      </c>
      <c r="F64" s="25">
        <f ca="1">SUMPRODUCT((Tablo[Mois]=$A59)*(OFFSET(Tablo[JOUR],0,F$1)=$B64))</f>
        <v>0</v>
      </c>
      <c r="G64" s="25">
        <f ca="1">SUMPRODUCT((Tablo[Mois]=$A59)*(OFFSET(Tablo[JOUR],0,G$1)=$B64))</f>
        <v>0</v>
      </c>
      <c r="H64" s="25">
        <f ca="1">SUMPRODUCT((Tablo[Mois]=$A59)*(OFFSET(Tablo[JOUR],0,H$1)=$B64))</f>
        <v>0</v>
      </c>
      <c r="I64" s="25">
        <f ca="1">SUMPRODUCT((Tablo[Mois]=$A59)*(OFFSET(Tablo[JOUR],0,I$1)=$B64))</f>
        <v>0</v>
      </c>
      <c r="J64" s="25">
        <f ca="1">SUMPRODUCT((Tablo[Mois]=$A59)*(OFFSET(Tablo[JOUR],0,J$1)=$B64))</f>
        <v>0</v>
      </c>
      <c r="K64" s="25">
        <f ca="1">SUMPRODUCT((Tablo[Mois]=$A59)*(OFFSET(Tablo[JOUR],0,K$1)=$B64))</f>
        <v>0</v>
      </c>
      <c r="L64" s="25">
        <f ca="1">SUMPRODUCT((Tablo[Mois]=$A59)*(OFFSET(Tablo[JOUR],0,L$1)=$B64))</f>
        <v>0</v>
      </c>
      <c r="M64" s="25">
        <f ca="1">SUMPRODUCT((Tablo[Mois]=$A59)*(OFFSET(Tablo[JOUR],0,M$1)=$B64))</f>
        <v>0</v>
      </c>
      <c r="N64" s="25">
        <f ca="1">SUMPRODUCT((Tablo[Mois]=$A59)*(OFFSET(Tablo[JOUR],0,N$1)=$B64))</f>
        <v>0</v>
      </c>
      <c r="O64" s="25">
        <f ca="1">SUMPRODUCT((Tablo[Mois]=$A59)*(OFFSET(Tablo[JOUR],0,O$1)=$B64))</f>
        <v>0</v>
      </c>
      <c r="P64" s="25">
        <f ca="1">SUMPRODUCT((Tablo[Mois]=$A59)*(OFFSET(Tablo[JOUR],0,P$1)=$B64))</f>
        <v>0</v>
      </c>
      <c r="Q64" s="25">
        <f ca="1">SUMPRODUCT((Tablo[Mois]=$A59)*(OFFSET(Tablo[JOUR],0,Q$1)=$B64))</f>
        <v>0</v>
      </c>
      <c r="R64" s="25">
        <f ca="1">SUMPRODUCT((Tablo[Mois]=$A59)*(OFFSET(Tablo[JOUR],0,R$1)=$B64))</f>
        <v>0</v>
      </c>
    </row>
    <row r="65" spans="1:18" s="23" customFormat="1" ht="13.5" thickBot="1" x14ac:dyDescent="0.25">
      <c r="A65" s="22"/>
      <c r="B65" s="31" t="s">
        <v>37</v>
      </c>
      <c r="C65" s="23" t="s">
        <v>43</v>
      </c>
      <c r="D65" s="23" t="e">
        <f ca="1">SUMPRODUCT((Tablo[Mois]=$A59)*(OFFSET(Tablo[JOUR],0,D$1)=$B65))</f>
        <v>#N/A</v>
      </c>
      <c r="E65" s="23">
        <f ca="1">SUMPRODUCT((Tablo[Mois]=$A59)*(OFFSET(Tablo[JOUR],0,E$1)=$B65))</f>
        <v>0</v>
      </c>
      <c r="F65" s="23">
        <f ca="1">SUMPRODUCT((Tablo[Mois]=$A59)*(OFFSET(Tablo[JOUR],0,F$1)=$B65))</f>
        <v>0</v>
      </c>
      <c r="G65" s="23">
        <f ca="1">SUMPRODUCT((Tablo[Mois]=$A59)*(OFFSET(Tablo[JOUR],0,G$1)=$B65))</f>
        <v>0</v>
      </c>
      <c r="H65" s="23">
        <f ca="1">SUMPRODUCT((Tablo[Mois]=$A59)*(OFFSET(Tablo[JOUR],0,H$1)=$B65))</f>
        <v>0</v>
      </c>
      <c r="I65" s="23">
        <f ca="1">SUMPRODUCT((Tablo[Mois]=$A59)*(OFFSET(Tablo[JOUR],0,I$1)=$B65))</f>
        <v>0</v>
      </c>
      <c r="J65" s="23">
        <f ca="1">SUMPRODUCT((Tablo[Mois]=$A59)*(OFFSET(Tablo[JOUR],0,J$1)=$B65))</f>
        <v>0</v>
      </c>
      <c r="K65" s="23">
        <f ca="1">SUMPRODUCT((Tablo[Mois]=$A59)*(OFFSET(Tablo[JOUR],0,K$1)=$B65))</f>
        <v>0</v>
      </c>
      <c r="L65" s="23">
        <f ca="1">SUMPRODUCT((Tablo[Mois]=$A59)*(OFFSET(Tablo[JOUR],0,L$1)=$B65))</f>
        <v>0</v>
      </c>
      <c r="M65" s="23">
        <f ca="1">SUMPRODUCT((Tablo[Mois]=$A59)*(OFFSET(Tablo[JOUR],0,M$1)=$B65))</f>
        <v>0</v>
      </c>
      <c r="N65" s="23">
        <f ca="1">SUMPRODUCT((Tablo[Mois]=$A59)*(OFFSET(Tablo[JOUR],0,N$1)=$B65))</f>
        <v>0</v>
      </c>
      <c r="O65" s="23">
        <f ca="1">SUMPRODUCT((Tablo[Mois]=$A59)*(OFFSET(Tablo[JOUR],0,O$1)=$B65))</f>
        <v>0</v>
      </c>
      <c r="P65" s="23">
        <f ca="1">SUMPRODUCT((Tablo[Mois]=$A59)*(OFFSET(Tablo[JOUR],0,P$1)=$B65))</f>
        <v>0</v>
      </c>
      <c r="Q65" s="23">
        <f ca="1">SUMPRODUCT((Tablo[Mois]=$A59)*(OFFSET(Tablo[JOUR],0,Q$1)=$B65))</f>
        <v>0</v>
      </c>
      <c r="R65" s="23">
        <f ca="1">SUMPRODUCT((Tablo[Mois]=$A59)*(OFFSET(Tablo[JOUR],0,R$1)=$B65))</f>
        <v>0</v>
      </c>
    </row>
    <row r="66" spans="1:18" s="21" customFormat="1" x14ac:dyDescent="0.2">
      <c r="A66" s="24">
        <f>EOMONTH(A59+1,0)</f>
        <v>43039</v>
      </c>
      <c r="B66" s="21" t="s">
        <v>18</v>
      </c>
      <c r="C66" s="21" t="s">
        <v>42</v>
      </c>
      <c r="D66" s="32" t="e">
        <f ca="1">SUMPRODUCT((Tablo[Mois]=$A66)*(ISNUMBER(Tablo[JOUR])),(OFFSET(Tablo[JOUR],0,D$1)))</f>
        <v>#N/A</v>
      </c>
      <c r="E66" s="32">
        <f ca="1">SUMPRODUCT((Tablo[Mois]=$A66)*(ISNUMBER(Tablo[JOUR])),(OFFSET(Tablo[JOUR],0,E$1)))</f>
        <v>0</v>
      </c>
      <c r="F66" s="32">
        <f ca="1">SUMPRODUCT((Tablo[Mois]=$A66)*(ISNUMBER(Tablo[JOUR])),(OFFSET(Tablo[JOUR],0,F$1)))</f>
        <v>0</v>
      </c>
      <c r="G66" s="32">
        <f ca="1">SUMPRODUCT((Tablo[Mois]=$A66)*(ISNUMBER(Tablo[JOUR])),(OFFSET(Tablo[JOUR],0,G$1)))</f>
        <v>0</v>
      </c>
      <c r="H66" s="32">
        <f ca="1">SUMPRODUCT((Tablo[Mois]=$A66)*(ISNUMBER(Tablo[JOUR])),(OFFSET(Tablo[JOUR],0,H$1)))</f>
        <v>0</v>
      </c>
      <c r="I66" s="32">
        <f ca="1">SUMPRODUCT((Tablo[Mois]=$A66)*(ISNUMBER(Tablo[JOUR])),(OFFSET(Tablo[JOUR],0,I$1)))</f>
        <v>0</v>
      </c>
      <c r="J66" s="32">
        <f ca="1">SUMPRODUCT((Tablo[Mois]=$A66)*(ISNUMBER(Tablo[JOUR])),(OFFSET(Tablo[JOUR],0,J$1)))</f>
        <v>0</v>
      </c>
      <c r="K66" s="32">
        <f ca="1">SUMPRODUCT((Tablo[Mois]=$A66)*(ISNUMBER(Tablo[JOUR])),(OFFSET(Tablo[JOUR],0,K$1)))</f>
        <v>0</v>
      </c>
      <c r="L66" s="32">
        <f ca="1">SUMPRODUCT((Tablo[Mois]=$A66)*(ISNUMBER(Tablo[JOUR])),(OFFSET(Tablo[JOUR],0,L$1)))</f>
        <v>0</v>
      </c>
      <c r="M66" s="32">
        <f ca="1">SUMPRODUCT((Tablo[Mois]=$A66)*(ISNUMBER(Tablo[JOUR])),(OFFSET(Tablo[JOUR],0,M$1)))</f>
        <v>0</v>
      </c>
      <c r="N66" s="32">
        <f ca="1">SUMPRODUCT((Tablo[Mois]=$A66)*(ISNUMBER(Tablo[JOUR])),(OFFSET(Tablo[JOUR],0,N$1)))</f>
        <v>0</v>
      </c>
      <c r="O66" s="32">
        <f ca="1">SUMPRODUCT((Tablo[Mois]=$A66)*(ISNUMBER(Tablo[JOUR])),(OFFSET(Tablo[JOUR],0,O$1)))</f>
        <v>0</v>
      </c>
      <c r="P66" s="32">
        <f ca="1">SUMPRODUCT((Tablo[Mois]=$A66)*(ISNUMBER(Tablo[JOUR])),(OFFSET(Tablo[JOUR],0,P$1)))</f>
        <v>0</v>
      </c>
      <c r="Q66" s="32">
        <f ca="1">SUMPRODUCT((Tablo[Mois]=$A66)*(ISNUMBER(Tablo[JOUR])),(OFFSET(Tablo[JOUR],0,Q$1)))</f>
        <v>0</v>
      </c>
      <c r="R66" s="32">
        <f ca="1">SUMPRODUCT((Tablo[Mois]=$A66)*(ISNUMBER(Tablo[JOUR])),(OFFSET(Tablo[JOUR],0,R$1)))</f>
        <v>0</v>
      </c>
    </row>
    <row r="67" spans="1:18" x14ac:dyDescent="0.2">
      <c r="A67" s="30"/>
      <c r="B67" s="25" t="s">
        <v>19</v>
      </c>
      <c r="C67" s="25" t="s">
        <v>42</v>
      </c>
      <c r="D67" s="33" t="e">
        <f ca="1">SUMPRODUCT((Tablo[Mois]=$A66)*(Tablo[JOUR]="HEURES SUP"),(OFFSET(Tablo[JOUR],0,D$1)))</f>
        <v>#N/A</v>
      </c>
      <c r="E67" s="33">
        <f ca="1">SUMPRODUCT((Tablo[Mois]=$A66)*(Tablo[JOUR]="HEURES SUP"),(OFFSET(Tablo[JOUR],0,E$1)))</f>
        <v>0</v>
      </c>
      <c r="F67" s="33">
        <f ca="1">SUMPRODUCT((Tablo[Mois]=$A66)*(Tablo[JOUR]="HEURES SUP"),(OFFSET(Tablo[JOUR],0,F$1)))</f>
        <v>0</v>
      </c>
      <c r="G67" s="33">
        <f ca="1">SUMPRODUCT((Tablo[Mois]=$A66)*(Tablo[JOUR]="HEURES SUP"),(OFFSET(Tablo[JOUR],0,G$1)))</f>
        <v>0</v>
      </c>
      <c r="H67" s="33">
        <f ca="1">SUMPRODUCT((Tablo[Mois]=$A66)*(Tablo[JOUR]="HEURES SUP"),(OFFSET(Tablo[JOUR],0,H$1)))</f>
        <v>0</v>
      </c>
      <c r="I67" s="33">
        <f ca="1">SUMPRODUCT((Tablo[Mois]=$A66)*(Tablo[JOUR]="HEURES SUP"),(OFFSET(Tablo[JOUR],0,I$1)))</f>
        <v>0</v>
      </c>
      <c r="J67" s="33">
        <f ca="1">SUMPRODUCT((Tablo[Mois]=$A66)*(Tablo[JOUR]="HEURES SUP"),(OFFSET(Tablo[JOUR],0,J$1)))</f>
        <v>0</v>
      </c>
      <c r="K67" s="33">
        <f ca="1">SUMPRODUCT((Tablo[Mois]=$A66)*(Tablo[JOUR]="HEURES SUP"),(OFFSET(Tablo[JOUR],0,K$1)))</f>
        <v>0</v>
      </c>
      <c r="L67" s="33">
        <f ca="1">SUMPRODUCT((Tablo[Mois]=$A66)*(Tablo[JOUR]="HEURES SUP"),(OFFSET(Tablo[JOUR],0,L$1)))</f>
        <v>0</v>
      </c>
      <c r="M67" s="33">
        <f ca="1">SUMPRODUCT((Tablo[Mois]=$A66)*(Tablo[JOUR]="HEURES SUP"),(OFFSET(Tablo[JOUR],0,M$1)))</f>
        <v>0</v>
      </c>
      <c r="N67" s="33">
        <f ca="1">SUMPRODUCT((Tablo[Mois]=$A66)*(Tablo[JOUR]="HEURES SUP"),(OFFSET(Tablo[JOUR],0,N$1)))</f>
        <v>0</v>
      </c>
      <c r="O67" s="33">
        <f ca="1">SUMPRODUCT((Tablo[Mois]=$A66)*(Tablo[JOUR]="HEURES SUP"),(OFFSET(Tablo[JOUR],0,O$1)))</f>
        <v>0</v>
      </c>
      <c r="P67" s="33">
        <f ca="1">SUMPRODUCT((Tablo[Mois]=$A66)*(Tablo[JOUR]="HEURES SUP"),(OFFSET(Tablo[JOUR],0,P$1)))</f>
        <v>0</v>
      </c>
      <c r="Q67" s="33">
        <f ca="1">SUMPRODUCT((Tablo[Mois]=$A66)*(Tablo[JOUR]="HEURES SUP"),(OFFSET(Tablo[JOUR],0,Q$1)))</f>
        <v>0</v>
      </c>
      <c r="R67" s="33">
        <f ca="1">SUMPRODUCT((Tablo[Mois]=$A66)*(Tablo[JOUR]="HEURES SUP"),(OFFSET(Tablo[JOUR],0,R$1)))</f>
        <v>0</v>
      </c>
    </row>
    <row r="68" spans="1:18" s="36" customFormat="1" x14ac:dyDescent="0.2">
      <c r="A68" s="35"/>
      <c r="B68" s="36" t="s">
        <v>44</v>
      </c>
      <c r="C68" s="37" t="s">
        <v>43</v>
      </c>
      <c r="D68" s="36" t="e">
        <f ca="1">SUMPRODUCT((Tablo[Mois]=$A66)*(ISNUMBER(Tablo[JOUR]))*(OFFSET(Tablo[JOUR],0,D$1)&lt;7)*(OFFSET(Tablo[JOUR],0,D$1)&lt;&gt;""))</f>
        <v>#N/A</v>
      </c>
      <c r="E68" s="36">
        <f ca="1">SUMPRODUCT((Tablo[Mois]=$A66)*(ISNUMBER(Tablo[JOUR]))*(OFFSET(Tablo[JOUR],0,E$1)&lt;7)*(OFFSET(Tablo[JOUR],0,E$1)&lt;&gt;""))</f>
        <v>0</v>
      </c>
      <c r="F68" s="36">
        <f ca="1">SUMPRODUCT((Tablo[Mois]=$A66)*(ISNUMBER(Tablo[JOUR]))*(OFFSET(Tablo[JOUR],0,F$1)&lt;7)*(OFFSET(Tablo[JOUR],0,F$1)&lt;&gt;""))</f>
        <v>0</v>
      </c>
      <c r="G68" s="36">
        <f ca="1">SUMPRODUCT((Tablo[Mois]=$A66)*(ISNUMBER(Tablo[JOUR]))*(OFFSET(Tablo[JOUR],0,G$1)&lt;7)*(OFFSET(Tablo[JOUR],0,G$1)&lt;&gt;""))</f>
        <v>0</v>
      </c>
      <c r="H68" s="36">
        <f ca="1">SUMPRODUCT((Tablo[Mois]=$A66)*(ISNUMBER(Tablo[JOUR]))*(OFFSET(Tablo[JOUR],0,H$1)&lt;7)*(OFFSET(Tablo[JOUR],0,H$1)&lt;&gt;""))</f>
        <v>0</v>
      </c>
      <c r="I68" s="36">
        <f ca="1">SUMPRODUCT((Tablo[Mois]=$A66)*(ISNUMBER(Tablo[JOUR]))*(OFFSET(Tablo[JOUR],0,I$1)&lt;7)*(OFFSET(Tablo[JOUR],0,I$1)&lt;&gt;""))</f>
        <v>0</v>
      </c>
      <c r="J68" s="36">
        <f ca="1">SUMPRODUCT((Tablo[Mois]=$A66)*(ISNUMBER(Tablo[JOUR]))*(OFFSET(Tablo[JOUR],0,J$1)&lt;7)*(OFFSET(Tablo[JOUR],0,J$1)&lt;&gt;""))</f>
        <v>0</v>
      </c>
      <c r="K68" s="36">
        <f ca="1">SUMPRODUCT((Tablo[Mois]=$A66)*(ISNUMBER(Tablo[JOUR]))*(OFFSET(Tablo[JOUR],0,K$1)&lt;7)*(OFFSET(Tablo[JOUR],0,K$1)&lt;&gt;""))</f>
        <v>0</v>
      </c>
      <c r="L68" s="36">
        <f ca="1">SUMPRODUCT((Tablo[Mois]=$A66)*(ISNUMBER(Tablo[JOUR]))*(OFFSET(Tablo[JOUR],0,L$1)&lt;7)*(OFFSET(Tablo[JOUR],0,L$1)&lt;&gt;""))</f>
        <v>0</v>
      </c>
      <c r="M68" s="36">
        <f ca="1">SUMPRODUCT((Tablo[Mois]=$A66)*(ISNUMBER(Tablo[JOUR]))*(OFFSET(Tablo[JOUR],0,M$1)&lt;7)*(OFFSET(Tablo[JOUR],0,M$1)&lt;&gt;""))</f>
        <v>0</v>
      </c>
      <c r="N68" s="36">
        <f ca="1">SUMPRODUCT((Tablo[Mois]=$A66)*(ISNUMBER(Tablo[JOUR]))*(OFFSET(Tablo[JOUR],0,N$1)&lt;7)*(OFFSET(Tablo[JOUR],0,N$1)&lt;&gt;""))</f>
        <v>0</v>
      </c>
      <c r="O68" s="36">
        <f ca="1">SUMPRODUCT((Tablo[Mois]=$A66)*(ISNUMBER(Tablo[JOUR]))*(OFFSET(Tablo[JOUR],0,O$1)&lt;7)*(OFFSET(Tablo[JOUR],0,O$1)&lt;&gt;""))</f>
        <v>0</v>
      </c>
      <c r="P68" s="36">
        <f ca="1">SUMPRODUCT((Tablo[Mois]=$A66)*(ISNUMBER(Tablo[JOUR]))*(OFFSET(Tablo[JOUR],0,P$1)&lt;7)*(OFFSET(Tablo[JOUR],0,P$1)&lt;&gt;""))</f>
        <v>0</v>
      </c>
      <c r="Q68" s="36">
        <f ca="1">SUMPRODUCT((Tablo[Mois]=$A66)*(ISNUMBER(Tablo[JOUR]))*(OFFSET(Tablo[JOUR],0,Q$1)&lt;7)*(OFFSET(Tablo[JOUR],0,Q$1)&lt;&gt;""))</f>
        <v>0</v>
      </c>
      <c r="R68" s="36">
        <f ca="1">SUMPRODUCT((Tablo[Mois]=$A66)*(ISNUMBER(Tablo[JOUR]))*(OFFSET(Tablo[JOUR],0,R$1)&lt;7)*(OFFSET(Tablo[JOUR],0,R$1)&lt;&gt;""))</f>
        <v>0</v>
      </c>
    </row>
    <row r="69" spans="1:18" x14ac:dyDescent="0.2">
      <c r="A69" s="30"/>
      <c r="B69" s="27" t="s">
        <v>20</v>
      </c>
      <c r="C69" s="25" t="s">
        <v>43</v>
      </c>
      <c r="D69" s="25">
        <f>SUMPRODUCT((Tablo[Mois]=$A66)*(COUNTIF(JF,Tablo[JOUR])))</f>
        <v>0</v>
      </c>
      <c r="E69" s="25">
        <f>SUMPRODUCT((Tablo[Mois]=$A66)*(COUNTIF(JF,Tablo[JOUR])))</f>
        <v>0</v>
      </c>
      <c r="F69" s="25">
        <f>SUMPRODUCT((Tablo[Mois]=$A66)*(COUNTIF(JF,Tablo[JOUR])))</f>
        <v>0</v>
      </c>
      <c r="G69" s="25">
        <f>SUMPRODUCT((Tablo[Mois]=$A66)*(COUNTIF(JF,Tablo[JOUR])))</f>
        <v>0</v>
      </c>
      <c r="H69" s="25">
        <f>SUMPRODUCT((Tablo[Mois]=$A66)*(COUNTIF(JF,Tablo[JOUR])))</f>
        <v>0</v>
      </c>
      <c r="I69" s="25">
        <f>SUMPRODUCT((Tablo[Mois]=$A66)*(COUNTIF(JF,Tablo[JOUR])))</f>
        <v>0</v>
      </c>
      <c r="J69" s="25">
        <f>SUMPRODUCT((Tablo[Mois]=$A66)*(COUNTIF(JF,Tablo[JOUR])))</f>
        <v>0</v>
      </c>
      <c r="K69" s="25">
        <f>SUMPRODUCT((Tablo[Mois]=$A66)*(COUNTIF(JF,Tablo[JOUR])))</f>
        <v>0</v>
      </c>
      <c r="L69" s="25">
        <f>SUMPRODUCT((Tablo[Mois]=$A66)*(COUNTIF(JF,Tablo[JOUR])))</f>
        <v>0</v>
      </c>
      <c r="M69" s="25">
        <f>SUMPRODUCT((Tablo[Mois]=$A66)*(COUNTIF(JF,Tablo[JOUR])))</f>
        <v>0</v>
      </c>
      <c r="N69" s="25">
        <f>SUMPRODUCT((Tablo[Mois]=$A66)*(COUNTIF(JF,Tablo[JOUR])))</f>
        <v>0</v>
      </c>
      <c r="O69" s="25">
        <f>SUMPRODUCT((Tablo[Mois]=$A66)*(COUNTIF(JF,Tablo[JOUR])))</f>
        <v>0</v>
      </c>
      <c r="P69" s="25">
        <f>SUMPRODUCT((Tablo[Mois]=$A66)*(COUNTIF(JF,Tablo[JOUR])))</f>
        <v>0</v>
      </c>
      <c r="Q69" s="25">
        <f>SUMPRODUCT((Tablo[Mois]=$A66)*(COUNTIF(JF,Tablo[JOUR])))</f>
        <v>0</v>
      </c>
      <c r="R69" s="25">
        <f>SUMPRODUCT((Tablo[Mois]=$A66)*(COUNTIF(JF,Tablo[JOUR])))</f>
        <v>0</v>
      </c>
    </row>
    <row r="70" spans="1:18" x14ac:dyDescent="0.2">
      <c r="A70" s="30"/>
      <c r="B70" s="28" t="s">
        <v>39</v>
      </c>
      <c r="C70" s="25" t="s">
        <v>43</v>
      </c>
      <c r="D70" s="25" t="e">
        <f ca="1">SUMPRODUCT((Tablo[Mois]=$A66)*(OFFSET(Tablo[JOUR],0,D$1)=$B70))</f>
        <v>#N/A</v>
      </c>
      <c r="E70" s="25">
        <f ca="1">SUMPRODUCT((Tablo[Mois]=$A66)*(OFFSET(Tablo[JOUR],0,E$1)=$B70))</f>
        <v>0</v>
      </c>
      <c r="F70" s="25">
        <f ca="1">SUMPRODUCT((Tablo[Mois]=$A66)*(OFFSET(Tablo[JOUR],0,F$1)=$B70))</f>
        <v>0</v>
      </c>
      <c r="G70" s="25">
        <f ca="1">SUMPRODUCT((Tablo[Mois]=$A66)*(OFFSET(Tablo[JOUR],0,G$1)=$B70))</f>
        <v>0</v>
      </c>
      <c r="H70" s="25">
        <f ca="1">SUMPRODUCT((Tablo[Mois]=$A66)*(OFFSET(Tablo[JOUR],0,H$1)=$B70))</f>
        <v>0</v>
      </c>
      <c r="I70" s="25">
        <f ca="1">SUMPRODUCT((Tablo[Mois]=$A66)*(OFFSET(Tablo[JOUR],0,I$1)=$B70))</f>
        <v>0</v>
      </c>
      <c r="J70" s="25">
        <f ca="1">SUMPRODUCT((Tablo[Mois]=$A66)*(OFFSET(Tablo[JOUR],0,J$1)=$B70))</f>
        <v>0</v>
      </c>
      <c r="K70" s="25">
        <f ca="1">SUMPRODUCT((Tablo[Mois]=$A66)*(OFFSET(Tablo[JOUR],0,K$1)=$B70))</f>
        <v>0</v>
      </c>
      <c r="L70" s="25">
        <f ca="1">SUMPRODUCT((Tablo[Mois]=$A66)*(OFFSET(Tablo[JOUR],0,L$1)=$B70))</f>
        <v>0</v>
      </c>
      <c r="M70" s="25">
        <f ca="1">SUMPRODUCT((Tablo[Mois]=$A66)*(OFFSET(Tablo[JOUR],0,M$1)=$B70))</f>
        <v>0</v>
      </c>
      <c r="N70" s="25">
        <f ca="1">SUMPRODUCT((Tablo[Mois]=$A66)*(OFFSET(Tablo[JOUR],0,N$1)=$B70))</f>
        <v>0</v>
      </c>
      <c r="O70" s="25">
        <f ca="1">SUMPRODUCT((Tablo[Mois]=$A66)*(OFFSET(Tablo[JOUR],0,O$1)=$B70))</f>
        <v>0</v>
      </c>
      <c r="P70" s="25">
        <f ca="1">SUMPRODUCT((Tablo[Mois]=$A66)*(OFFSET(Tablo[JOUR],0,P$1)=$B70))</f>
        <v>0</v>
      </c>
      <c r="Q70" s="25">
        <f ca="1">SUMPRODUCT((Tablo[Mois]=$A66)*(OFFSET(Tablo[JOUR],0,Q$1)=$B70))</f>
        <v>0</v>
      </c>
      <c r="R70" s="25">
        <f ca="1">SUMPRODUCT((Tablo[Mois]=$A66)*(OFFSET(Tablo[JOUR],0,R$1)=$B70))</f>
        <v>0</v>
      </c>
    </row>
    <row r="71" spans="1:18" x14ac:dyDescent="0.2">
      <c r="A71" s="30"/>
      <c r="B71" s="29" t="s">
        <v>38</v>
      </c>
      <c r="C71" s="25" t="s">
        <v>43</v>
      </c>
      <c r="D71" s="25" t="e">
        <f ca="1">SUMPRODUCT((Tablo[Mois]=$A66)*(OFFSET(Tablo[JOUR],0,D$1)=$B71))</f>
        <v>#N/A</v>
      </c>
      <c r="E71" s="25">
        <f ca="1">SUMPRODUCT((Tablo[Mois]=$A66)*(OFFSET(Tablo[JOUR],0,E$1)=$B71))</f>
        <v>0</v>
      </c>
      <c r="F71" s="25">
        <f ca="1">SUMPRODUCT((Tablo[Mois]=$A66)*(OFFSET(Tablo[JOUR],0,F$1)=$B71))</f>
        <v>0</v>
      </c>
      <c r="G71" s="25">
        <f ca="1">SUMPRODUCT((Tablo[Mois]=$A66)*(OFFSET(Tablo[JOUR],0,G$1)=$B71))</f>
        <v>0</v>
      </c>
      <c r="H71" s="25">
        <f ca="1">SUMPRODUCT((Tablo[Mois]=$A66)*(OFFSET(Tablo[JOUR],0,H$1)=$B71))</f>
        <v>0</v>
      </c>
      <c r="I71" s="25">
        <f ca="1">SUMPRODUCT((Tablo[Mois]=$A66)*(OFFSET(Tablo[JOUR],0,I$1)=$B71))</f>
        <v>0</v>
      </c>
      <c r="J71" s="25">
        <f ca="1">SUMPRODUCT((Tablo[Mois]=$A66)*(OFFSET(Tablo[JOUR],0,J$1)=$B71))</f>
        <v>0</v>
      </c>
      <c r="K71" s="25">
        <f ca="1">SUMPRODUCT((Tablo[Mois]=$A66)*(OFFSET(Tablo[JOUR],0,K$1)=$B71))</f>
        <v>0</v>
      </c>
      <c r="L71" s="25">
        <f ca="1">SUMPRODUCT((Tablo[Mois]=$A66)*(OFFSET(Tablo[JOUR],0,L$1)=$B71))</f>
        <v>0</v>
      </c>
      <c r="M71" s="25">
        <f ca="1">SUMPRODUCT((Tablo[Mois]=$A66)*(OFFSET(Tablo[JOUR],0,M$1)=$B71))</f>
        <v>0</v>
      </c>
      <c r="N71" s="25">
        <f ca="1">SUMPRODUCT((Tablo[Mois]=$A66)*(OFFSET(Tablo[JOUR],0,N$1)=$B71))</f>
        <v>0</v>
      </c>
      <c r="O71" s="25">
        <f ca="1">SUMPRODUCT((Tablo[Mois]=$A66)*(OFFSET(Tablo[JOUR],0,O$1)=$B71))</f>
        <v>0</v>
      </c>
      <c r="P71" s="25">
        <f ca="1">SUMPRODUCT((Tablo[Mois]=$A66)*(OFFSET(Tablo[JOUR],0,P$1)=$B71))</f>
        <v>0</v>
      </c>
      <c r="Q71" s="25">
        <f ca="1">SUMPRODUCT((Tablo[Mois]=$A66)*(OFFSET(Tablo[JOUR],0,Q$1)=$B71))</f>
        <v>0</v>
      </c>
      <c r="R71" s="25">
        <f ca="1">SUMPRODUCT((Tablo[Mois]=$A66)*(OFFSET(Tablo[JOUR],0,R$1)=$B71))</f>
        <v>0</v>
      </c>
    </row>
    <row r="72" spans="1:18" s="23" customFormat="1" ht="13.5" thickBot="1" x14ac:dyDescent="0.25">
      <c r="A72" s="22"/>
      <c r="B72" s="31" t="s">
        <v>37</v>
      </c>
      <c r="C72" s="23" t="s">
        <v>43</v>
      </c>
      <c r="D72" s="23" t="e">
        <f ca="1">SUMPRODUCT((Tablo[Mois]=$A66)*(OFFSET(Tablo[JOUR],0,D$1)=$B72))</f>
        <v>#N/A</v>
      </c>
      <c r="E72" s="23">
        <f ca="1">SUMPRODUCT((Tablo[Mois]=$A66)*(OFFSET(Tablo[JOUR],0,E$1)=$B72))</f>
        <v>0</v>
      </c>
      <c r="F72" s="23">
        <f ca="1">SUMPRODUCT((Tablo[Mois]=$A66)*(OFFSET(Tablo[JOUR],0,F$1)=$B72))</f>
        <v>0</v>
      </c>
      <c r="G72" s="23">
        <f ca="1">SUMPRODUCT((Tablo[Mois]=$A66)*(OFFSET(Tablo[JOUR],0,G$1)=$B72))</f>
        <v>0</v>
      </c>
      <c r="H72" s="23">
        <f ca="1">SUMPRODUCT((Tablo[Mois]=$A66)*(OFFSET(Tablo[JOUR],0,H$1)=$B72))</f>
        <v>0</v>
      </c>
      <c r="I72" s="23">
        <f ca="1">SUMPRODUCT((Tablo[Mois]=$A66)*(OFFSET(Tablo[JOUR],0,I$1)=$B72))</f>
        <v>0</v>
      </c>
      <c r="J72" s="23">
        <f ca="1">SUMPRODUCT((Tablo[Mois]=$A66)*(OFFSET(Tablo[JOUR],0,J$1)=$B72))</f>
        <v>0</v>
      </c>
      <c r="K72" s="23">
        <f ca="1">SUMPRODUCT((Tablo[Mois]=$A66)*(OFFSET(Tablo[JOUR],0,K$1)=$B72))</f>
        <v>0</v>
      </c>
      <c r="L72" s="23">
        <f ca="1">SUMPRODUCT((Tablo[Mois]=$A66)*(OFFSET(Tablo[JOUR],0,L$1)=$B72))</f>
        <v>0</v>
      </c>
      <c r="M72" s="23">
        <f ca="1">SUMPRODUCT((Tablo[Mois]=$A66)*(OFFSET(Tablo[JOUR],0,M$1)=$B72))</f>
        <v>0</v>
      </c>
      <c r="N72" s="23">
        <f ca="1">SUMPRODUCT((Tablo[Mois]=$A66)*(OFFSET(Tablo[JOUR],0,N$1)=$B72))</f>
        <v>0</v>
      </c>
      <c r="O72" s="23">
        <f ca="1">SUMPRODUCT((Tablo[Mois]=$A66)*(OFFSET(Tablo[JOUR],0,O$1)=$B72))</f>
        <v>0</v>
      </c>
      <c r="P72" s="23">
        <f ca="1">SUMPRODUCT((Tablo[Mois]=$A66)*(OFFSET(Tablo[JOUR],0,P$1)=$B72))</f>
        <v>0</v>
      </c>
      <c r="Q72" s="23">
        <f ca="1">SUMPRODUCT((Tablo[Mois]=$A66)*(OFFSET(Tablo[JOUR],0,Q$1)=$B72))</f>
        <v>0</v>
      </c>
      <c r="R72" s="23">
        <f ca="1">SUMPRODUCT((Tablo[Mois]=$A66)*(OFFSET(Tablo[JOUR],0,R$1)=$B72))</f>
        <v>0</v>
      </c>
    </row>
    <row r="73" spans="1:18" s="21" customFormat="1" x14ac:dyDescent="0.2">
      <c r="A73" s="24">
        <f>EOMONTH(A66+1,0)</f>
        <v>43069</v>
      </c>
      <c r="B73" s="21" t="s">
        <v>18</v>
      </c>
      <c r="C73" s="21" t="s">
        <v>42</v>
      </c>
      <c r="D73" s="32" t="e">
        <f ca="1">SUMPRODUCT((Tablo[Mois]=$A73)*(ISNUMBER(Tablo[JOUR])),(OFFSET(Tablo[JOUR],0,D$1)))</f>
        <v>#N/A</v>
      </c>
      <c r="E73" s="32">
        <f ca="1">SUMPRODUCT((Tablo[Mois]=$A73)*(ISNUMBER(Tablo[JOUR])),(OFFSET(Tablo[JOUR],0,E$1)))</f>
        <v>0</v>
      </c>
      <c r="F73" s="32">
        <f ca="1">SUMPRODUCT((Tablo[Mois]=$A73)*(ISNUMBER(Tablo[JOUR])),(OFFSET(Tablo[JOUR],0,F$1)))</f>
        <v>0</v>
      </c>
      <c r="G73" s="32">
        <f ca="1">SUMPRODUCT((Tablo[Mois]=$A73)*(ISNUMBER(Tablo[JOUR])),(OFFSET(Tablo[JOUR],0,G$1)))</f>
        <v>0</v>
      </c>
      <c r="H73" s="32">
        <f ca="1">SUMPRODUCT((Tablo[Mois]=$A73)*(ISNUMBER(Tablo[JOUR])),(OFFSET(Tablo[JOUR],0,H$1)))</f>
        <v>0</v>
      </c>
      <c r="I73" s="32">
        <f ca="1">SUMPRODUCT((Tablo[Mois]=$A73)*(ISNUMBER(Tablo[JOUR])),(OFFSET(Tablo[JOUR],0,I$1)))</f>
        <v>0</v>
      </c>
      <c r="J73" s="32">
        <f ca="1">SUMPRODUCT((Tablo[Mois]=$A73)*(ISNUMBER(Tablo[JOUR])),(OFFSET(Tablo[JOUR],0,J$1)))</f>
        <v>0</v>
      </c>
      <c r="K73" s="32">
        <f ca="1">SUMPRODUCT((Tablo[Mois]=$A73)*(ISNUMBER(Tablo[JOUR])),(OFFSET(Tablo[JOUR],0,K$1)))</f>
        <v>0</v>
      </c>
      <c r="L73" s="32">
        <f ca="1">SUMPRODUCT((Tablo[Mois]=$A73)*(ISNUMBER(Tablo[JOUR])),(OFFSET(Tablo[JOUR],0,L$1)))</f>
        <v>0</v>
      </c>
      <c r="M73" s="32">
        <f ca="1">SUMPRODUCT((Tablo[Mois]=$A73)*(ISNUMBER(Tablo[JOUR])),(OFFSET(Tablo[JOUR],0,M$1)))</f>
        <v>0</v>
      </c>
      <c r="N73" s="32">
        <f ca="1">SUMPRODUCT((Tablo[Mois]=$A73)*(ISNUMBER(Tablo[JOUR])),(OFFSET(Tablo[JOUR],0,N$1)))</f>
        <v>0</v>
      </c>
      <c r="O73" s="32">
        <f ca="1">SUMPRODUCT((Tablo[Mois]=$A73)*(ISNUMBER(Tablo[JOUR])),(OFFSET(Tablo[JOUR],0,O$1)))</f>
        <v>0</v>
      </c>
      <c r="P73" s="32">
        <f ca="1">SUMPRODUCT((Tablo[Mois]=$A73)*(ISNUMBER(Tablo[JOUR])),(OFFSET(Tablo[JOUR],0,P$1)))</f>
        <v>0</v>
      </c>
      <c r="Q73" s="32">
        <f ca="1">SUMPRODUCT((Tablo[Mois]=$A73)*(ISNUMBER(Tablo[JOUR])),(OFFSET(Tablo[JOUR],0,Q$1)))</f>
        <v>0</v>
      </c>
      <c r="R73" s="32">
        <f ca="1">SUMPRODUCT((Tablo[Mois]=$A73)*(ISNUMBER(Tablo[JOUR])),(OFFSET(Tablo[JOUR],0,R$1)))</f>
        <v>0</v>
      </c>
    </row>
    <row r="74" spans="1:18" x14ac:dyDescent="0.2">
      <c r="A74" s="30"/>
      <c r="B74" s="25" t="s">
        <v>19</v>
      </c>
      <c r="C74" s="25" t="s">
        <v>42</v>
      </c>
      <c r="D74" s="33" t="e">
        <f ca="1">SUMPRODUCT((Tablo[Mois]=$A73)*(Tablo[JOUR]="HEURES SUP"),(OFFSET(Tablo[JOUR],0,D$1)))</f>
        <v>#N/A</v>
      </c>
      <c r="E74" s="33">
        <f ca="1">SUMPRODUCT((Tablo[Mois]=$A73)*(Tablo[JOUR]="HEURES SUP"),(OFFSET(Tablo[JOUR],0,E$1)))</f>
        <v>0</v>
      </c>
      <c r="F74" s="33">
        <f ca="1">SUMPRODUCT((Tablo[Mois]=$A73)*(Tablo[JOUR]="HEURES SUP"),(OFFSET(Tablo[JOUR],0,F$1)))</f>
        <v>0</v>
      </c>
      <c r="G74" s="33">
        <f ca="1">SUMPRODUCT((Tablo[Mois]=$A73)*(Tablo[JOUR]="HEURES SUP"),(OFFSET(Tablo[JOUR],0,G$1)))</f>
        <v>0</v>
      </c>
      <c r="H74" s="33">
        <f ca="1">SUMPRODUCT((Tablo[Mois]=$A73)*(Tablo[JOUR]="HEURES SUP"),(OFFSET(Tablo[JOUR],0,H$1)))</f>
        <v>0</v>
      </c>
      <c r="I74" s="33">
        <f ca="1">SUMPRODUCT((Tablo[Mois]=$A73)*(Tablo[JOUR]="HEURES SUP"),(OFFSET(Tablo[JOUR],0,I$1)))</f>
        <v>0</v>
      </c>
      <c r="J74" s="33">
        <f ca="1">SUMPRODUCT((Tablo[Mois]=$A73)*(Tablo[JOUR]="HEURES SUP"),(OFFSET(Tablo[JOUR],0,J$1)))</f>
        <v>0</v>
      </c>
      <c r="K74" s="33">
        <f ca="1">SUMPRODUCT((Tablo[Mois]=$A73)*(Tablo[JOUR]="HEURES SUP"),(OFFSET(Tablo[JOUR],0,K$1)))</f>
        <v>0</v>
      </c>
      <c r="L74" s="33">
        <f ca="1">SUMPRODUCT((Tablo[Mois]=$A73)*(Tablo[JOUR]="HEURES SUP"),(OFFSET(Tablo[JOUR],0,L$1)))</f>
        <v>0</v>
      </c>
      <c r="M74" s="33">
        <f ca="1">SUMPRODUCT((Tablo[Mois]=$A73)*(Tablo[JOUR]="HEURES SUP"),(OFFSET(Tablo[JOUR],0,M$1)))</f>
        <v>0</v>
      </c>
      <c r="N74" s="33">
        <f ca="1">SUMPRODUCT((Tablo[Mois]=$A73)*(Tablo[JOUR]="HEURES SUP"),(OFFSET(Tablo[JOUR],0,N$1)))</f>
        <v>0</v>
      </c>
      <c r="O74" s="33">
        <f ca="1">SUMPRODUCT((Tablo[Mois]=$A73)*(Tablo[JOUR]="HEURES SUP"),(OFFSET(Tablo[JOUR],0,O$1)))</f>
        <v>0</v>
      </c>
      <c r="P74" s="33">
        <f ca="1">SUMPRODUCT((Tablo[Mois]=$A73)*(Tablo[JOUR]="HEURES SUP"),(OFFSET(Tablo[JOUR],0,P$1)))</f>
        <v>0</v>
      </c>
      <c r="Q74" s="33">
        <f ca="1">SUMPRODUCT((Tablo[Mois]=$A73)*(Tablo[JOUR]="HEURES SUP"),(OFFSET(Tablo[JOUR],0,Q$1)))</f>
        <v>0</v>
      </c>
      <c r="R74" s="33">
        <f ca="1">SUMPRODUCT((Tablo[Mois]=$A73)*(Tablo[JOUR]="HEURES SUP"),(OFFSET(Tablo[JOUR],0,R$1)))</f>
        <v>0</v>
      </c>
    </row>
    <row r="75" spans="1:18" s="36" customFormat="1" x14ac:dyDescent="0.2">
      <c r="A75" s="35"/>
      <c r="B75" s="36" t="s">
        <v>44</v>
      </c>
      <c r="C75" s="37" t="s">
        <v>43</v>
      </c>
      <c r="D75" s="36" t="e">
        <f ca="1">SUMPRODUCT((Tablo[Mois]=$A73)*(ISNUMBER(Tablo[JOUR]))*(OFFSET(Tablo[JOUR],0,D$1)&lt;7)*(OFFSET(Tablo[JOUR],0,D$1)&lt;&gt;""))</f>
        <v>#N/A</v>
      </c>
      <c r="E75" s="36">
        <f ca="1">SUMPRODUCT((Tablo[Mois]=$A73)*(ISNUMBER(Tablo[JOUR]))*(OFFSET(Tablo[JOUR],0,E$1)&lt;7)*(OFFSET(Tablo[JOUR],0,E$1)&lt;&gt;""))</f>
        <v>0</v>
      </c>
      <c r="F75" s="36">
        <f ca="1">SUMPRODUCT((Tablo[Mois]=$A73)*(ISNUMBER(Tablo[JOUR]))*(OFFSET(Tablo[JOUR],0,F$1)&lt;7)*(OFFSET(Tablo[JOUR],0,F$1)&lt;&gt;""))</f>
        <v>0</v>
      </c>
      <c r="G75" s="36">
        <f ca="1">SUMPRODUCT((Tablo[Mois]=$A73)*(ISNUMBER(Tablo[JOUR]))*(OFFSET(Tablo[JOUR],0,G$1)&lt;7)*(OFFSET(Tablo[JOUR],0,G$1)&lt;&gt;""))</f>
        <v>0</v>
      </c>
      <c r="H75" s="36">
        <f ca="1">SUMPRODUCT((Tablo[Mois]=$A73)*(ISNUMBER(Tablo[JOUR]))*(OFFSET(Tablo[JOUR],0,H$1)&lt;7)*(OFFSET(Tablo[JOUR],0,H$1)&lt;&gt;""))</f>
        <v>0</v>
      </c>
      <c r="I75" s="36">
        <f ca="1">SUMPRODUCT((Tablo[Mois]=$A73)*(ISNUMBER(Tablo[JOUR]))*(OFFSET(Tablo[JOUR],0,I$1)&lt;7)*(OFFSET(Tablo[JOUR],0,I$1)&lt;&gt;""))</f>
        <v>0</v>
      </c>
      <c r="J75" s="36">
        <f ca="1">SUMPRODUCT((Tablo[Mois]=$A73)*(ISNUMBER(Tablo[JOUR]))*(OFFSET(Tablo[JOUR],0,J$1)&lt;7)*(OFFSET(Tablo[JOUR],0,J$1)&lt;&gt;""))</f>
        <v>0</v>
      </c>
      <c r="K75" s="36">
        <f ca="1">SUMPRODUCT((Tablo[Mois]=$A73)*(ISNUMBER(Tablo[JOUR]))*(OFFSET(Tablo[JOUR],0,K$1)&lt;7)*(OFFSET(Tablo[JOUR],0,K$1)&lt;&gt;""))</f>
        <v>0</v>
      </c>
      <c r="L75" s="36">
        <f ca="1">SUMPRODUCT((Tablo[Mois]=$A73)*(ISNUMBER(Tablo[JOUR]))*(OFFSET(Tablo[JOUR],0,L$1)&lt;7)*(OFFSET(Tablo[JOUR],0,L$1)&lt;&gt;""))</f>
        <v>0</v>
      </c>
      <c r="M75" s="36">
        <f ca="1">SUMPRODUCT((Tablo[Mois]=$A73)*(ISNUMBER(Tablo[JOUR]))*(OFFSET(Tablo[JOUR],0,M$1)&lt;7)*(OFFSET(Tablo[JOUR],0,M$1)&lt;&gt;""))</f>
        <v>0</v>
      </c>
      <c r="N75" s="36">
        <f ca="1">SUMPRODUCT((Tablo[Mois]=$A73)*(ISNUMBER(Tablo[JOUR]))*(OFFSET(Tablo[JOUR],0,N$1)&lt;7)*(OFFSET(Tablo[JOUR],0,N$1)&lt;&gt;""))</f>
        <v>0</v>
      </c>
      <c r="O75" s="36">
        <f ca="1">SUMPRODUCT((Tablo[Mois]=$A73)*(ISNUMBER(Tablo[JOUR]))*(OFFSET(Tablo[JOUR],0,O$1)&lt;7)*(OFFSET(Tablo[JOUR],0,O$1)&lt;&gt;""))</f>
        <v>0</v>
      </c>
      <c r="P75" s="36">
        <f ca="1">SUMPRODUCT((Tablo[Mois]=$A73)*(ISNUMBER(Tablo[JOUR]))*(OFFSET(Tablo[JOUR],0,P$1)&lt;7)*(OFFSET(Tablo[JOUR],0,P$1)&lt;&gt;""))</f>
        <v>0</v>
      </c>
      <c r="Q75" s="36">
        <f ca="1">SUMPRODUCT((Tablo[Mois]=$A73)*(ISNUMBER(Tablo[JOUR]))*(OFFSET(Tablo[JOUR],0,Q$1)&lt;7)*(OFFSET(Tablo[JOUR],0,Q$1)&lt;&gt;""))</f>
        <v>0</v>
      </c>
      <c r="R75" s="36">
        <f ca="1">SUMPRODUCT((Tablo[Mois]=$A73)*(ISNUMBER(Tablo[JOUR]))*(OFFSET(Tablo[JOUR],0,R$1)&lt;7)*(OFFSET(Tablo[JOUR],0,R$1)&lt;&gt;""))</f>
        <v>0</v>
      </c>
    </row>
    <row r="76" spans="1:18" x14ac:dyDescent="0.2">
      <c r="A76" s="30"/>
      <c r="B76" s="27" t="s">
        <v>20</v>
      </c>
      <c r="C76" s="25" t="s">
        <v>43</v>
      </c>
      <c r="D76" s="25">
        <f>SUMPRODUCT((Tablo[Mois]=$A73)*(COUNTIF(JF,Tablo[JOUR])))</f>
        <v>0</v>
      </c>
      <c r="E76" s="25">
        <f>SUMPRODUCT((Tablo[Mois]=$A73)*(COUNTIF(JF,Tablo[JOUR])))</f>
        <v>0</v>
      </c>
      <c r="F76" s="25">
        <f>SUMPRODUCT((Tablo[Mois]=$A73)*(COUNTIF(JF,Tablo[JOUR])))</f>
        <v>0</v>
      </c>
      <c r="G76" s="25">
        <f>SUMPRODUCT((Tablo[Mois]=$A73)*(COUNTIF(JF,Tablo[JOUR])))</f>
        <v>0</v>
      </c>
      <c r="H76" s="25">
        <f>SUMPRODUCT((Tablo[Mois]=$A73)*(COUNTIF(JF,Tablo[JOUR])))</f>
        <v>0</v>
      </c>
      <c r="I76" s="25">
        <f>SUMPRODUCT((Tablo[Mois]=$A73)*(COUNTIF(JF,Tablo[JOUR])))</f>
        <v>0</v>
      </c>
      <c r="J76" s="25">
        <f>SUMPRODUCT((Tablo[Mois]=$A73)*(COUNTIF(JF,Tablo[JOUR])))</f>
        <v>0</v>
      </c>
      <c r="K76" s="25">
        <f>SUMPRODUCT((Tablo[Mois]=$A73)*(COUNTIF(JF,Tablo[JOUR])))</f>
        <v>0</v>
      </c>
      <c r="L76" s="25">
        <f>SUMPRODUCT((Tablo[Mois]=$A73)*(COUNTIF(JF,Tablo[JOUR])))</f>
        <v>0</v>
      </c>
      <c r="M76" s="25">
        <f>SUMPRODUCT((Tablo[Mois]=$A73)*(COUNTIF(JF,Tablo[JOUR])))</f>
        <v>0</v>
      </c>
      <c r="N76" s="25">
        <f>SUMPRODUCT((Tablo[Mois]=$A73)*(COUNTIF(JF,Tablo[JOUR])))</f>
        <v>0</v>
      </c>
      <c r="O76" s="25">
        <f>SUMPRODUCT((Tablo[Mois]=$A73)*(COUNTIF(JF,Tablo[JOUR])))</f>
        <v>0</v>
      </c>
      <c r="P76" s="25">
        <f>SUMPRODUCT((Tablo[Mois]=$A73)*(COUNTIF(JF,Tablo[JOUR])))</f>
        <v>0</v>
      </c>
      <c r="Q76" s="25">
        <f>SUMPRODUCT((Tablo[Mois]=$A73)*(COUNTIF(JF,Tablo[JOUR])))</f>
        <v>0</v>
      </c>
      <c r="R76" s="25">
        <f>SUMPRODUCT((Tablo[Mois]=$A73)*(COUNTIF(JF,Tablo[JOUR])))</f>
        <v>0</v>
      </c>
    </row>
    <row r="77" spans="1:18" x14ac:dyDescent="0.2">
      <c r="A77" s="30"/>
      <c r="B77" s="28" t="s">
        <v>39</v>
      </c>
      <c r="C77" s="25" t="s">
        <v>43</v>
      </c>
      <c r="D77" s="25" t="e">
        <f ca="1">SUMPRODUCT((Tablo[Mois]=$A73)*(OFFSET(Tablo[JOUR],0,D$1)=$B77))</f>
        <v>#N/A</v>
      </c>
      <c r="E77" s="25">
        <f ca="1">SUMPRODUCT((Tablo[Mois]=$A73)*(OFFSET(Tablo[JOUR],0,E$1)=$B77))</f>
        <v>0</v>
      </c>
      <c r="F77" s="25">
        <f ca="1">SUMPRODUCT((Tablo[Mois]=$A73)*(OFFSET(Tablo[JOUR],0,F$1)=$B77))</f>
        <v>0</v>
      </c>
      <c r="G77" s="25">
        <f ca="1">SUMPRODUCT((Tablo[Mois]=$A73)*(OFFSET(Tablo[JOUR],0,G$1)=$B77))</f>
        <v>0</v>
      </c>
      <c r="H77" s="25">
        <f ca="1">SUMPRODUCT((Tablo[Mois]=$A73)*(OFFSET(Tablo[JOUR],0,H$1)=$B77))</f>
        <v>0</v>
      </c>
      <c r="I77" s="25">
        <f ca="1">SUMPRODUCT((Tablo[Mois]=$A73)*(OFFSET(Tablo[JOUR],0,I$1)=$B77))</f>
        <v>0</v>
      </c>
      <c r="J77" s="25">
        <f ca="1">SUMPRODUCT((Tablo[Mois]=$A73)*(OFFSET(Tablo[JOUR],0,J$1)=$B77))</f>
        <v>0</v>
      </c>
      <c r="K77" s="25">
        <f ca="1">SUMPRODUCT((Tablo[Mois]=$A73)*(OFFSET(Tablo[JOUR],0,K$1)=$B77))</f>
        <v>0</v>
      </c>
      <c r="L77" s="25">
        <f ca="1">SUMPRODUCT((Tablo[Mois]=$A73)*(OFFSET(Tablo[JOUR],0,L$1)=$B77))</f>
        <v>0</v>
      </c>
      <c r="M77" s="25">
        <f ca="1">SUMPRODUCT((Tablo[Mois]=$A73)*(OFFSET(Tablo[JOUR],0,M$1)=$B77))</f>
        <v>0</v>
      </c>
      <c r="N77" s="25">
        <f ca="1">SUMPRODUCT((Tablo[Mois]=$A73)*(OFFSET(Tablo[JOUR],0,N$1)=$B77))</f>
        <v>0</v>
      </c>
      <c r="O77" s="25">
        <f ca="1">SUMPRODUCT((Tablo[Mois]=$A73)*(OFFSET(Tablo[JOUR],0,O$1)=$B77))</f>
        <v>0</v>
      </c>
      <c r="P77" s="25">
        <f ca="1">SUMPRODUCT((Tablo[Mois]=$A73)*(OFFSET(Tablo[JOUR],0,P$1)=$B77))</f>
        <v>0</v>
      </c>
      <c r="Q77" s="25">
        <f ca="1">SUMPRODUCT((Tablo[Mois]=$A73)*(OFFSET(Tablo[JOUR],0,Q$1)=$B77))</f>
        <v>0</v>
      </c>
      <c r="R77" s="25">
        <f ca="1">SUMPRODUCT((Tablo[Mois]=$A73)*(OFFSET(Tablo[JOUR],0,R$1)=$B77))</f>
        <v>0</v>
      </c>
    </row>
    <row r="78" spans="1:18" x14ac:dyDescent="0.2">
      <c r="A78" s="30"/>
      <c r="B78" s="29" t="s">
        <v>38</v>
      </c>
      <c r="C78" s="25" t="s">
        <v>43</v>
      </c>
      <c r="D78" s="25" t="e">
        <f ca="1">SUMPRODUCT((Tablo[Mois]=$A73)*(OFFSET(Tablo[JOUR],0,D$1)=$B78))</f>
        <v>#N/A</v>
      </c>
      <c r="E78" s="25">
        <f ca="1">SUMPRODUCT((Tablo[Mois]=$A73)*(OFFSET(Tablo[JOUR],0,E$1)=$B78))</f>
        <v>0</v>
      </c>
      <c r="F78" s="25">
        <f ca="1">SUMPRODUCT((Tablo[Mois]=$A73)*(OFFSET(Tablo[JOUR],0,F$1)=$B78))</f>
        <v>0</v>
      </c>
      <c r="G78" s="25">
        <f ca="1">SUMPRODUCT((Tablo[Mois]=$A73)*(OFFSET(Tablo[JOUR],0,G$1)=$B78))</f>
        <v>0</v>
      </c>
      <c r="H78" s="25">
        <f ca="1">SUMPRODUCT((Tablo[Mois]=$A73)*(OFFSET(Tablo[JOUR],0,H$1)=$B78))</f>
        <v>0</v>
      </c>
      <c r="I78" s="25">
        <f ca="1">SUMPRODUCT((Tablo[Mois]=$A73)*(OFFSET(Tablo[JOUR],0,I$1)=$B78))</f>
        <v>0</v>
      </c>
      <c r="J78" s="25">
        <f ca="1">SUMPRODUCT((Tablo[Mois]=$A73)*(OFFSET(Tablo[JOUR],0,J$1)=$B78))</f>
        <v>0</v>
      </c>
      <c r="K78" s="25">
        <f ca="1">SUMPRODUCT((Tablo[Mois]=$A73)*(OFFSET(Tablo[JOUR],0,K$1)=$B78))</f>
        <v>0</v>
      </c>
      <c r="L78" s="25">
        <f ca="1">SUMPRODUCT((Tablo[Mois]=$A73)*(OFFSET(Tablo[JOUR],0,L$1)=$B78))</f>
        <v>0</v>
      </c>
      <c r="M78" s="25">
        <f ca="1">SUMPRODUCT((Tablo[Mois]=$A73)*(OFFSET(Tablo[JOUR],0,M$1)=$B78))</f>
        <v>0</v>
      </c>
      <c r="N78" s="25">
        <f ca="1">SUMPRODUCT((Tablo[Mois]=$A73)*(OFFSET(Tablo[JOUR],0,N$1)=$B78))</f>
        <v>0</v>
      </c>
      <c r="O78" s="25">
        <f ca="1">SUMPRODUCT((Tablo[Mois]=$A73)*(OFFSET(Tablo[JOUR],0,O$1)=$B78))</f>
        <v>0</v>
      </c>
      <c r="P78" s="25">
        <f ca="1">SUMPRODUCT((Tablo[Mois]=$A73)*(OFFSET(Tablo[JOUR],0,P$1)=$B78))</f>
        <v>0</v>
      </c>
      <c r="Q78" s="25">
        <f ca="1">SUMPRODUCT((Tablo[Mois]=$A73)*(OFFSET(Tablo[JOUR],0,Q$1)=$B78))</f>
        <v>0</v>
      </c>
      <c r="R78" s="25">
        <f ca="1">SUMPRODUCT((Tablo[Mois]=$A73)*(OFFSET(Tablo[JOUR],0,R$1)=$B78))</f>
        <v>0</v>
      </c>
    </row>
    <row r="79" spans="1:18" s="23" customFormat="1" ht="13.5" thickBot="1" x14ac:dyDescent="0.25">
      <c r="A79" s="22"/>
      <c r="B79" s="31" t="s">
        <v>37</v>
      </c>
      <c r="C79" s="23" t="s">
        <v>43</v>
      </c>
      <c r="D79" s="23" t="e">
        <f ca="1">SUMPRODUCT((Tablo[Mois]=$A73)*(OFFSET(Tablo[JOUR],0,D$1)=$B79))</f>
        <v>#N/A</v>
      </c>
      <c r="E79" s="23">
        <f ca="1">SUMPRODUCT((Tablo[Mois]=$A73)*(OFFSET(Tablo[JOUR],0,E$1)=$B79))</f>
        <v>0</v>
      </c>
      <c r="F79" s="23">
        <f ca="1">SUMPRODUCT((Tablo[Mois]=$A73)*(OFFSET(Tablo[JOUR],0,F$1)=$B79))</f>
        <v>0</v>
      </c>
      <c r="G79" s="23">
        <f ca="1">SUMPRODUCT((Tablo[Mois]=$A73)*(OFFSET(Tablo[JOUR],0,G$1)=$B79))</f>
        <v>0</v>
      </c>
      <c r="H79" s="23">
        <f ca="1">SUMPRODUCT((Tablo[Mois]=$A73)*(OFFSET(Tablo[JOUR],0,H$1)=$B79))</f>
        <v>0</v>
      </c>
      <c r="I79" s="23">
        <f ca="1">SUMPRODUCT((Tablo[Mois]=$A73)*(OFFSET(Tablo[JOUR],0,I$1)=$B79))</f>
        <v>0</v>
      </c>
      <c r="J79" s="23">
        <f ca="1">SUMPRODUCT((Tablo[Mois]=$A73)*(OFFSET(Tablo[JOUR],0,J$1)=$B79))</f>
        <v>0</v>
      </c>
      <c r="K79" s="23">
        <f ca="1">SUMPRODUCT((Tablo[Mois]=$A73)*(OFFSET(Tablo[JOUR],0,K$1)=$B79))</f>
        <v>0</v>
      </c>
      <c r="L79" s="23">
        <f ca="1">SUMPRODUCT((Tablo[Mois]=$A73)*(OFFSET(Tablo[JOUR],0,L$1)=$B79))</f>
        <v>0</v>
      </c>
      <c r="M79" s="23">
        <f ca="1">SUMPRODUCT((Tablo[Mois]=$A73)*(OFFSET(Tablo[JOUR],0,M$1)=$B79))</f>
        <v>0</v>
      </c>
      <c r="N79" s="23">
        <f ca="1">SUMPRODUCT((Tablo[Mois]=$A73)*(OFFSET(Tablo[JOUR],0,N$1)=$B79))</f>
        <v>0</v>
      </c>
      <c r="O79" s="23">
        <f ca="1">SUMPRODUCT((Tablo[Mois]=$A73)*(OFFSET(Tablo[JOUR],0,O$1)=$B79))</f>
        <v>0</v>
      </c>
      <c r="P79" s="23">
        <f ca="1">SUMPRODUCT((Tablo[Mois]=$A73)*(OFFSET(Tablo[JOUR],0,P$1)=$B79))</f>
        <v>0</v>
      </c>
      <c r="Q79" s="23">
        <f ca="1">SUMPRODUCT((Tablo[Mois]=$A73)*(OFFSET(Tablo[JOUR],0,Q$1)=$B79))</f>
        <v>0</v>
      </c>
      <c r="R79" s="23">
        <f ca="1">SUMPRODUCT((Tablo[Mois]=$A73)*(OFFSET(Tablo[JOUR],0,R$1)=$B79))</f>
        <v>0</v>
      </c>
    </row>
    <row r="80" spans="1:18" s="21" customFormat="1" x14ac:dyDescent="0.2">
      <c r="A80" s="24">
        <f>EOMONTH(A73+1,0)</f>
        <v>43100</v>
      </c>
      <c r="B80" s="21" t="s">
        <v>18</v>
      </c>
      <c r="C80" s="21" t="s">
        <v>42</v>
      </c>
      <c r="D80" s="32" t="e">
        <f ca="1">SUMPRODUCT((Tablo[Mois]=$A80)*(ISNUMBER(Tablo[JOUR])),(OFFSET(Tablo[JOUR],0,D$1)))</f>
        <v>#N/A</v>
      </c>
      <c r="E80" s="32">
        <f ca="1">SUMPRODUCT((Tablo[Mois]=$A80)*(ISNUMBER(Tablo[JOUR])),(OFFSET(Tablo[JOUR],0,E$1)))</f>
        <v>0</v>
      </c>
      <c r="F80" s="32">
        <f ca="1">SUMPRODUCT((Tablo[Mois]=$A80)*(ISNUMBER(Tablo[JOUR])),(OFFSET(Tablo[JOUR],0,F$1)))</f>
        <v>0</v>
      </c>
      <c r="G80" s="32">
        <f ca="1">SUMPRODUCT((Tablo[Mois]=$A80)*(ISNUMBER(Tablo[JOUR])),(OFFSET(Tablo[JOUR],0,G$1)))</f>
        <v>0</v>
      </c>
      <c r="H80" s="32">
        <f ca="1">SUMPRODUCT((Tablo[Mois]=$A80)*(ISNUMBER(Tablo[JOUR])),(OFFSET(Tablo[JOUR],0,H$1)))</f>
        <v>0</v>
      </c>
      <c r="I80" s="32">
        <f ca="1">SUMPRODUCT((Tablo[Mois]=$A80)*(ISNUMBER(Tablo[JOUR])),(OFFSET(Tablo[JOUR],0,I$1)))</f>
        <v>0</v>
      </c>
      <c r="J80" s="32">
        <f ca="1">SUMPRODUCT((Tablo[Mois]=$A80)*(ISNUMBER(Tablo[JOUR])),(OFFSET(Tablo[JOUR],0,J$1)))</f>
        <v>0</v>
      </c>
      <c r="K80" s="32">
        <f ca="1">SUMPRODUCT((Tablo[Mois]=$A80)*(ISNUMBER(Tablo[JOUR])),(OFFSET(Tablo[JOUR],0,K$1)))</f>
        <v>0</v>
      </c>
      <c r="L80" s="32">
        <f ca="1">SUMPRODUCT((Tablo[Mois]=$A80)*(ISNUMBER(Tablo[JOUR])),(OFFSET(Tablo[JOUR],0,L$1)))</f>
        <v>0</v>
      </c>
      <c r="M80" s="32">
        <f ca="1">SUMPRODUCT((Tablo[Mois]=$A80)*(ISNUMBER(Tablo[JOUR])),(OFFSET(Tablo[JOUR],0,M$1)))</f>
        <v>0</v>
      </c>
      <c r="N80" s="32">
        <f ca="1">SUMPRODUCT((Tablo[Mois]=$A80)*(ISNUMBER(Tablo[JOUR])),(OFFSET(Tablo[JOUR],0,N$1)))</f>
        <v>0</v>
      </c>
      <c r="O80" s="32">
        <f ca="1">SUMPRODUCT((Tablo[Mois]=$A80)*(ISNUMBER(Tablo[JOUR])),(OFFSET(Tablo[JOUR],0,O$1)))</f>
        <v>0</v>
      </c>
      <c r="P80" s="32">
        <f ca="1">SUMPRODUCT((Tablo[Mois]=$A80)*(ISNUMBER(Tablo[JOUR])),(OFFSET(Tablo[JOUR],0,P$1)))</f>
        <v>0</v>
      </c>
      <c r="Q80" s="32">
        <f ca="1">SUMPRODUCT((Tablo[Mois]=$A80)*(ISNUMBER(Tablo[JOUR])),(OFFSET(Tablo[JOUR],0,Q$1)))</f>
        <v>0</v>
      </c>
      <c r="R80" s="32">
        <f ca="1">SUMPRODUCT((Tablo[Mois]=$A80)*(ISNUMBER(Tablo[JOUR])),(OFFSET(Tablo[JOUR],0,R$1)))</f>
        <v>0</v>
      </c>
    </row>
    <row r="81" spans="1:18" x14ac:dyDescent="0.2">
      <c r="A81" s="30"/>
      <c r="B81" s="25" t="s">
        <v>19</v>
      </c>
      <c r="C81" s="25" t="s">
        <v>42</v>
      </c>
      <c r="D81" s="33" t="e">
        <f ca="1">SUMPRODUCT((Tablo[Mois]=$A80)*(Tablo[JOUR]="HEURES SUP"),(OFFSET(Tablo[JOUR],0,D$1)))</f>
        <v>#N/A</v>
      </c>
      <c r="E81" s="33">
        <f ca="1">SUMPRODUCT((Tablo[Mois]=$A80)*(Tablo[JOUR]="HEURES SUP"),(OFFSET(Tablo[JOUR],0,E$1)))</f>
        <v>0</v>
      </c>
      <c r="F81" s="33">
        <f ca="1">SUMPRODUCT((Tablo[Mois]=$A80)*(Tablo[JOUR]="HEURES SUP"),(OFFSET(Tablo[JOUR],0,F$1)))</f>
        <v>0</v>
      </c>
      <c r="G81" s="33">
        <f ca="1">SUMPRODUCT((Tablo[Mois]=$A80)*(Tablo[JOUR]="HEURES SUP"),(OFFSET(Tablo[JOUR],0,G$1)))</f>
        <v>0</v>
      </c>
      <c r="H81" s="33">
        <f ca="1">SUMPRODUCT((Tablo[Mois]=$A80)*(Tablo[JOUR]="HEURES SUP"),(OFFSET(Tablo[JOUR],0,H$1)))</f>
        <v>0</v>
      </c>
      <c r="I81" s="33">
        <f ca="1">SUMPRODUCT((Tablo[Mois]=$A80)*(Tablo[JOUR]="HEURES SUP"),(OFFSET(Tablo[JOUR],0,I$1)))</f>
        <v>0</v>
      </c>
      <c r="J81" s="33">
        <f ca="1">SUMPRODUCT((Tablo[Mois]=$A80)*(Tablo[JOUR]="HEURES SUP"),(OFFSET(Tablo[JOUR],0,J$1)))</f>
        <v>0</v>
      </c>
      <c r="K81" s="33">
        <f ca="1">SUMPRODUCT((Tablo[Mois]=$A80)*(Tablo[JOUR]="HEURES SUP"),(OFFSET(Tablo[JOUR],0,K$1)))</f>
        <v>0</v>
      </c>
      <c r="L81" s="33">
        <f ca="1">SUMPRODUCT((Tablo[Mois]=$A80)*(Tablo[JOUR]="HEURES SUP"),(OFFSET(Tablo[JOUR],0,L$1)))</f>
        <v>0</v>
      </c>
      <c r="M81" s="33">
        <f ca="1">SUMPRODUCT((Tablo[Mois]=$A80)*(Tablo[JOUR]="HEURES SUP"),(OFFSET(Tablo[JOUR],0,M$1)))</f>
        <v>0</v>
      </c>
      <c r="N81" s="33">
        <f ca="1">SUMPRODUCT((Tablo[Mois]=$A80)*(Tablo[JOUR]="HEURES SUP"),(OFFSET(Tablo[JOUR],0,N$1)))</f>
        <v>0</v>
      </c>
      <c r="O81" s="33">
        <f ca="1">SUMPRODUCT((Tablo[Mois]=$A80)*(Tablo[JOUR]="HEURES SUP"),(OFFSET(Tablo[JOUR],0,O$1)))</f>
        <v>0</v>
      </c>
      <c r="P81" s="33">
        <f ca="1">SUMPRODUCT((Tablo[Mois]=$A80)*(Tablo[JOUR]="HEURES SUP"),(OFFSET(Tablo[JOUR],0,P$1)))</f>
        <v>0</v>
      </c>
      <c r="Q81" s="33">
        <f ca="1">SUMPRODUCT((Tablo[Mois]=$A80)*(Tablo[JOUR]="HEURES SUP"),(OFFSET(Tablo[JOUR],0,Q$1)))</f>
        <v>0</v>
      </c>
      <c r="R81" s="33">
        <f ca="1">SUMPRODUCT((Tablo[Mois]=$A80)*(Tablo[JOUR]="HEURES SUP"),(OFFSET(Tablo[JOUR],0,R$1)))</f>
        <v>0</v>
      </c>
    </row>
    <row r="82" spans="1:18" s="36" customFormat="1" x14ac:dyDescent="0.2">
      <c r="A82" s="35"/>
      <c r="B82" s="36" t="s">
        <v>44</v>
      </c>
      <c r="C82" s="37" t="s">
        <v>43</v>
      </c>
      <c r="D82" s="36" t="e">
        <f ca="1">SUMPRODUCT((Tablo[Mois]=$A80)*(ISNUMBER(Tablo[JOUR]))*(OFFSET(Tablo[JOUR],0,D$1)&lt;7)*(OFFSET(Tablo[JOUR],0,D$1)&lt;&gt;""))</f>
        <v>#N/A</v>
      </c>
      <c r="E82" s="36">
        <f ca="1">SUMPRODUCT((Tablo[Mois]=$A80)*(ISNUMBER(Tablo[JOUR]))*(OFFSET(Tablo[JOUR],0,E$1)&lt;7)*(OFFSET(Tablo[JOUR],0,E$1)&lt;&gt;""))</f>
        <v>0</v>
      </c>
      <c r="F82" s="36">
        <f ca="1">SUMPRODUCT((Tablo[Mois]=$A80)*(ISNUMBER(Tablo[JOUR]))*(OFFSET(Tablo[JOUR],0,F$1)&lt;7)*(OFFSET(Tablo[JOUR],0,F$1)&lt;&gt;""))</f>
        <v>0</v>
      </c>
      <c r="G82" s="36">
        <f ca="1">SUMPRODUCT((Tablo[Mois]=$A80)*(ISNUMBER(Tablo[JOUR]))*(OFFSET(Tablo[JOUR],0,G$1)&lt;7)*(OFFSET(Tablo[JOUR],0,G$1)&lt;&gt;""))</f>
        <v>0</v>
      </c>
      <c r="H82" s="36">
        <f ca="1">SUMPRODUCT((Tablo[Mois]=$A80)*(ISNUMBER(Tablo[JOUR]))*(OFFSET(Tablo[JOUR],0,H$1)&lt;7)*(OFFSET(Tablo[JOUR],0,H$1)&lt;&gt;""))</f>
        <v>0</v>
      </c>
      <c r="I82" s="36">
        <f ca="1">SUMPRODUCT((Tablo[Mois]=$A80)*(ISNUMBER(Tablo[JOUR]))*(OFFSET(Tablo[JOUR],0,I$1)&lt;7)*(OFFSET(Tablo[JOUR],0,I$1)&lt;&gt;""))</f>
        <v>0</v>
      </c>
      <c r="J82" s="36">
        <f ca="1">SUMPRODUCT((Tablo[Mois]=$A80)*(ISNUMBER(Tablo[JOUR]))*(OFFSET(Tablo[JOUR],0,J$1)&lt;7)*(OFFSET(Tablo[JOUR],0,J$1)&lt;&gt;""))</f>
        <v>0</v>
      </c>
      <c r="K82" s="36">
        <f ca="1">SUMPRODUCT((Tablo[Mois]=$A80)*(ISNUMBER(Tablo[JOUR]))*(OFFSET(Tablo[JOUR],0,K$1)&lt;7)*(OFFSET(Tablo[JOUR],0,K$1)&lt;&gt;""))</f>
        <v>0</v>
      </c>
      <c r="L82" s="36">
        <f ca="1">SUMPRODUCT((Tablo[Mois]=$A80)*(ISNUMBER(Tablo[JOUR]))*(OFFSET(Tablo[JOUR],0,L$1)&lt;7)*(OFFSET(Tablo[JOUR],0,L$1)&lt;&gt;""))</f>
        <v>0</v>
      </c>
      <c r="M82" s="36">
        <f ca="1">SUMPRODUCT((Tablo[Mois]=$A80)*(ISNUMBER(Tablo[JOUR]))*(OFFSET(Tablo[JOUR],0,M$1)&lt;7)*(OFFSET(Tablo[JOUR],0,M$1)&lt;&gt;""))</f>
        <v>0</v>
      </c>
      <c r="N82" s="36">
        <f ca="1">SUMPRODUCT((Tablo[Mois]=$A80)*(ISNUMBER(Tablo[JOUR]))*(OFFSET(Tablo[JOUR],0,N$1)&lt;7)*(OFFSET(Tablo[JOUR],0,N$1)&lt;&gt;""))</f>
        <v>0</v>
      </c>
      <c r="O82" s="36">
        <f ca="1">SUMPRODUCT((Tablo[Mois]=$A80)*(ISNUMBER(Tablo[JOUR]))*(OFFSET(Tablo[JOUR],0,O$1)&lt;7)*(OFFSET(Tablo[JOUR],0,O$1)&lt;&gt;""))</f>
        <v>0</v>
      </c>
      <c r="P82" s="36">
        <f ca="1">SUMPRODUCT((Tablo[Mois]=$A80)*(ISNUMBER(Tablo[JOUR]))*(OFFSET(Tablo[JOUR],0,P$1)&lt;7)*(OFFSET(Tablo[JOUR],0,P$1)&lt;&gt;""))</f>
        <v>0</v>
      </c>
      <c r="Q82" s="36">
        <f ca="1">SUMPRODUCT((Tablo[Mois]=$A80)*(ISNUMBER(Tablo[JOUR]))*(OFFSET(Tablo[JOUR],0,Q$1)&lt;7)*(OFFSET(Tablo[JOUR],0,Q$1)&lt;&gt;""))</f>
        <v>0</v>
      </c>
      <c r="R82" s="36">
        <f ca="1">SUMPRODUCT((Tablo[Mois]=$A80)*(ISNUMBER(Tablo[JOUR]))*(OFFSET(Tablo[JOUR],0,R$1)&lt;7)*(OFFSET(Tablo[JOUR],0,R$1)&lt;&gt;""))</f>
        <v>0</v>
      </c>
    </row>
    <row r="83" spans="1:18" x14ac:dyDescent="0.2">
      <c r="A83" s="30"/>
      <c r="B83" s="27" t="s">
        <v>20</v>
      </c>
      <c r="C83" s="25" t="s">
        <v>43</v>
      </c>
      <c r="D83" s="25">
        <f>SUMPRODUCT((Tablo[Mois]=$A80)*(COUNTIF(JF,Tablo[JOUR])))</f>
        <v>0</v>
      </c>
      <c r="E83" s="25">
        <f>SUMPRODUCT((Tablo[Mois]=$A80)*(COUNTIF(JF,Tablo[JOUR])))</f>
        <v>0</v>
      </c>
      <c r="F83" s="25">
        <f>SUMPRODUCT((Tablo[Mois]=$A80)*(COUNTIF(JF,Tablo[JOUR])))</f>
        <v>0</v>
      </c>
      <c r="G83" s="25">
        <f>SUMPRODUCT((Tablo[Mois]=$A80)*(COUNTIF(JF,Tablo[JOUR])))</f>
        <v>0</v>
      </c>
      <c r="H83" s="25">
        <f>SUMPRODUCT((Tablo[Mois]=$A80)*(COUNTIF(JF,Tablo[JOUR])))</f>
        <v>0</v>
      </c>
      <c r="I83" s="25">
        <f>SUMPRODUCT((Tablo[Mois]=$A80)*(COUNTIF(JF,Tablo[JOUR])))</f>
        <v>0</v>
      </c>
      <c r="J83" s="25">
        <f>SUMPRODUCT((Tablo[Mois]=$A80)*(COUNTIF(JF,Tablo[JOUR])))</f>
        <v>0</v>
      </c>
      <c r="K83" s="25">
        <f>SUMPRODUCT((Tablo[Mois]=$A80)*(COUNTIF(JF,Tablo[JOUR])))</f>
        <v>0</v>
      </c>
      <c r="L83" s="25">
        <f>SUMPRODUCT((Tablo[Mois]=$A80)*(COUNTIF(JF,Tablo[JOUR])))</f>
        <v>0</v>
      </c>
      <c r="M83" s="25">
        <f>SUMPRODUCT((Tablo[Mois]=$A80)*(COUNTIF(JF,Tablo[JOUR])))</f>
        <v>0</v>
      </c>
      <c r="N83" s="25">
        <f>SUMPRODUCT((Tablo[Mois]=$A80)*(COUNTIF(JF,Tablo[JOUR])))</f>
        <v>0</v>
      </c>
      <c r="O83" s="25">
        <f>SUMPRODUCT((Tablo[Mois]=$A80)*(COUNTIF(JF,Tablo[JOUR])))</f>
        <v>0</v>
      </c>
      <c r="P83" s="25">
        <f>SUMPRODUCT((Tablo[Mois]=$A80)*(COUNTIF(JF,Tablo[JOUR])))</f>
        <v>0</v>
      </c>
      <c r="Q83" s="25">
        <f>SUMPRODUCT((Tablo[Mois]=$A80)*(COUNTIF(JF,Tablo[JOUR])))</f>
        <v>0</v>
      </c>
      <c r="R83" s="25">
        <f>SUMPRODUCT((Tablo[Mois]=$A80)*(COUNTIF(JF,Tablo[JOUR])))</f>
        <v>0</v>
      </c>
    </row>
    <row r="84" spans="1:18" x14ac:dyDescent="0.2">
      <c r="A84" s="30"/>
      <c r="B84" s="28" t="s">
        <v>39</v>
      </c>
      <c r="C84" s="25" t="s">
        <v>43</v>
      </c>
      <c r="D84" s="25" t="e">
        <f ca="1">SUMPRODUCT((Tablo[Mois]=$A80)*(OFFSET(Tablo[JOUR],0,D$1)=$B84))</f>
        <v>#N/A</v>
      </c>
      <c r="E84" s="25">
        <f ca="1">SUMPRODUCT((Tablo[Mois]=$A80)*(OFFSET(Tablo[JOUR],0,E$1)=$B84))</f>
        <v>0</v>
      </c>
      <c r="F84" s="25">
        <f ca="1">SUMPRODUCT((Tablo[Mois]=$A80)*(OFFSET(Tablo[JOUR],0,F$1)=$B84))</f>
        <v>0</v>
      </c>
      <c r="G84" s="25">
        <f ca="1">SUMPRODUCT((Tablo[Mois]=$A80)*(OFFSET(Tablo[JOUR],0,G$1)=$B84))</f>
        <v>0</v>
      </c>
      <c r="H84" s="25">
        <f ca="1">SUMPRODUCT((Tablo[Mois]=$A80)*(OFFSET(Tablo[JOUR],0,H$1)=$B84))</f>
        <v>0</v>
      </c>
      <c r="I84" s="25">
        <f ca="1">SUMPRODUCT((Tablo[Mois]=$A80)*(OFFSET(Tablo[JOUR],0,I$1)=$B84))</f>
        <v>0</v>
      </c>
      <c r="J84" s="25">
        <f ca="1">SUMPRODUCT((Tablo[Mois]=$A80)*(OFFSET(Tablo[JOUR],0,J$1)=$B84))</f>
        <v>0</v>
      </c>
      <c r="K84" s="25">
        <f ca="1">SUMPRODUCT((Tablo[Mois]=$A80)*(OFFSET(Tablo[JOUR],0,K$1)=$B84))</f>
        <v>0</v>
      </c>
      <c r="L84" s="25">
        <f ca="1">SUMPRODUCT((Tablo[Mois]=$A80)*(OFFSET(Tablo[JOUR],0,L$1)=$B84))</f>
        <v>0</v>
      </c>
      <c r="M84" s="25">
        <f ca="1">SUMPRODUCT((Tablo[Mois]=$A80)*(OFFSET(Tablo[JOUR],0,M$1)=$B84))</f>
        <v>0</v>
      </c>
      <c r="N84" s="25">
        <f ca="1">SUMPRODUCT((Tablo[Mois]=$A80)*(OFFSET(Tablo[JOUR],0,N$1)=$B84))</f>
        <v>0</v>
      </c>
      <c r="O84" s="25">
        <f ca="1">SUMPRODUCT((Tablo[Mois]=$A80)*(OFFSET(Tablo[JOUR],0,O$1)=$B84))</f>
        <v>0</v>
      </c>
      <c r="P84" s="25">
        <f ca="1">SUMPRODUCT((Tablo[Mois]=$A80)*(OFFSET(Tablo[JOUR],0,P$1)=$B84))</f>
        <v>0</v>
      </c>
      <c r="Q84" s="25">
        <f ca="1">SUMPRODUCT((Tablo[Mois]=$A80)*(OFFSET(Tablo[JOUR],0,Q$1)=$B84))</f>
        <v>0</v>
      </c>
      <c r="R84" s="25">
        <f ca="1">SUMPRODUCT((Tablo[Mois]=$A80)*(OFFSET(Tablo[JOUR],0,R$1)=$B84))</f>
        <v>0</v>
      </c>
    </row>
    <row r="85" spans="1:18" x14ac:dyDescent="0.2">
      <c r="A85" s="30"/>
      <c r="B85" s="29" t="s">
        <v>38</v>
      </c>
      <c r="C85" s="25" t="s">
        <v>43</v>
      </c>
      <c r="D85" s="25" t="e">
        <f ca="1">SUMPRODUCT((Tablo[Mois]=$A80)*(OFFSET(Tablo[JOUR],0,D$1)=$B85))</f>
        <v>#N/A</v>
      </c>
      <c r="E85" s="25">
        <f ca="1">SUMPRODUCT((Tablo[Mois]=$A80)*(OFFSET(Tablo[JOUR],0,E$1)=$B85))</f>
        <v>0</v>
      </c>
      <c r="F85" s="25">
        <f ca="1">SUMPRODUCT((Tablo[Mois]=$A80)*(OFFSET(Tablo[JOUR],0,F$1)=$B85))</f>
        <v>0</v>
      </c>
      <c r="G85" s="25">
        <f ca="1">SUMPRODUCT((Tablo[Mois]=$A80)*(OFFSET(Tablo[JOUR],0,G$1)=$B85))</f>
        <v>0</v>
      </c>
      <c r="H85" s="25">
        <f ca="1">SUMPRODUCT((Tablo[Mois]=$A80)*(OFFSET(Tablo[JOUR],0,H$1)=$B85))</f>
        <v>0</v>
      </c>
      <c r="I85" s="25">
        <f ca="1">SUMPRODUCT((Tablo[Mois]=$A80)*(OFFSET(Tablo[JOUR],0,I$1)=$B85))</f>
        <v>0</v>
      </c>
      <c r="J85" s="25">
        <f ca="1">SUMPRODUCT((Tablo[Mois]=$A80)*(OFFSET(Tablo[JOUR],0,J$1)=$B85))</f>
        <v>0</v>
      </c>
      <c r="K85" s="25">
        <f ca="1">SUMPRODUCT((Tablo[Mois]=$A80)*(OFFSET(Tablo[JOUR],0,K$1)=$B85))</f>
        <v>0</v>
      </c>
      <c r="L85" s="25">
        <f ca="1">SUMPRODUCT((Tablo[Mois]=$A80)*(OFFSET(Tablo[JOUR],0,L$1)=$B85))</f>
        <v>0</v>
      </c>
      <c r="M85" s="25">
        <f ca="1">SUMPRODUCT((Tablo[Mois]=$A80)*(OFFSET(Tablo[JOUR],0,M$1)=$B85))</f>
        <v>0</v>
      </c>
      <c r="N85" s="25">
        <f ca="1">SUMPRODUCT((Tablo[Mois]=$A80)*(OFFSET(Tablo[JOUR],0,N$1)=$B85))</f>
        <v>0</v>
      </c>
      <c r="O85" s="25">
        <f ca="1">SUMPRODUCT((Tablo[Mois]=$A80)*(OFFSET(Tablo[JOUR],0,O$1)=$B85))</f>
        <v>0</v>
      </c>
      <c r="P85" s="25">
        <f ca="1">SUMPRODUCT((Tablo[Mois]=$A80)*(OFFSET(Tablo[JOUR],0,P$1)=$B85))</f>
        <v>0</v>
      </c>
      <c r="Q85" s="25">
        <f ca="1">SUMPRODUCT((Tablo[Mois]=$A80)*(OFFSET(Tablo[JOUR],0,Q$1)=$B85))</f>
        <v>0</v>
      </c>
      <c r="R85" s="25">
        <f ca="1">SUMPRODUCT((Tablo[Mois]=$A80)*(OFFSET(Tablo[JOUR],0,R$1)=$B85))</f>
        <v>0</v>
      </c>
    </row>
    <row r="86" spans="1:18" s="23" customFormat="1" ht="13.5" thickBot="1" x14ac:dyDescent="0.25">
      <c r="A86" s="22"/>
      <c r="B86" s="31" t="s">
        <v>37</v>
      </c>
      <c r="C86" s="23" t="s">
        <v>43</v>
      </c>
      <c r="D86" s="23" t="e">
        <f ca="1">SUMPRODUCT((Tablo[Mois]=$A80)*(OFFSET(Tablo[JOUR],0,D$1)=$B86))</f>
        <v>#N/A</v>
      </c>
      <c r="E86" s="23">
        <f ca="1">SUMPRODUCT((Tablo[Mois]=$A80)*(OFFSET(Tablo[JOUR],0,E$1)=$B86))</f>
        <v>0</v>
      </c>
      <c r="F86" s="23">
        <f ca="1">SUMPRODUCT((Tablo[Mois]=$A80)*(OFFSET(Tablo[JOUR],0,F$1)=$B86))</f>
        <v>0</v>
      </c>
      <c r="G86" s="23">
        <f ca="1">SUMPRODUCT((Tablo[Mois]=$A80)*(OFFSET(Tablo[JOUR],0,G$1)=$B86))</f>
        <v>0</v>
      </c>
      <c r="H86" s="23">
        <f ca="1">SUMPRODUCT((Tablo[Mois]=$A80)*(OFFSET(Tablo[JOUR],0,H$1)=$B86))</f>
        <v>0</v>
      </c>
      <c r="I86" s="23">
        <f ca="1">SUMPRODUCT((Tablo[Mois]=$A80)*(OFFSET(Tablo[JOUR],0,I$1)=$B86))</f>
        <v>0</v>
      </c>
      <c r="J86" s="23">
        <f ca="1">SUMPRODUCT((Tablo[Mois]=$A80)*(OFFSET(Tablo[JOUR],0,J$1)=$B86))</f>
        <v>0</v>
      </c>
      <c r="K86" s="23">
        <f ca="1">SUMPRODUCT((Tablo[Mois]=$A80)*(OFFSET(Tablo[JOUR],0,K$1)=$B86))</f>
        <v>0</v>
      </c>
      <c r="L86" s="23">
        <f ca="1">SUMPRODUCT((Tablo[Mois]=$A80)*(OFFSET(Tablo[JOUR],0,L$1)=$B86))</f>
        <v>0</v>
      </c>
      <c r="M86" s="23">
        <f ca="1">SUMPRODUCT((Tablo[Mois]=$A80)*(OFFSET(Tablo[JOUR],0,M$1)=$B86))</f>
        <v>0</v>
      </c>
      <c r="N86" s="23">
        <f ca="1">SUMPRODUCT((Tablo[Mois]=$A80)*(OFFSET(Tablo[JOUR],0,N$1)=$B86))</f>
        <v>0</v>
      </c>
      <c r="O86" s="23">
        <f ca="1">SUMPRODUCT((Tablo[Mois]=$A80)*(OFFSET(Tablo[JOUR],0,O$1)=$B86))</f>
        <v>0</v>
      </c>
      <c r="P86" s="23">
        <f ca="1">SUMPRODUCT((Tablo[Mois]=$A80)*(OFFSET(Tablo[JOUR],0,P$1)=$B86))</f>
        <v>0</v>
      </c>
      <c r="Q86" s="23">
        <f ca="1">SUMPRODUCT((Tablo[Mois]=$A80)*(OFFSET(Tablo[JOUR],0,Q$1)=$B86))</f>
        <v>0</v>
      </c>
      <c r="R86" s="23">
        <f ca="1">SUMPRODUCT((Tablo[Mois]=$A80)*(OFFSET(Tablo[JOUR],0,R$1)=$B86))</f>
        <v>0</v>
      </c>
    </row>
  </sheetData>
  <sheetProtection algorithmName="SHA-512" hashValue="8Cz45F+ePsLuFUpHuOvOZtNizj80fYZPS637vSeALhDO1muMVXMLxtvc3gEiL+B6epNsXYfm4l6WHLOeKBzmaw==" saltValue="f8QJ1+uzunXM2RXEEPIvdQ==" spinCount="100000" sheet="1" objects="1" scenarios="1" formatCells="0" formatColumns="0"/>
  <conditionalFormatting sqref="B6:B9">
    <cfRule type="cellIs" dxfId="107" priority="34" operator="equal">
      <formula>"ABS"</formula>
    </cfRule>
    <cfRule type="cellIs" dxfId="106" priority="35" operator="equal">
      <formula>"CON"</formula>
    </cfRule>
    <cfRule type="cellIs" dxfId="105" priority="36" operator="equal">
      <formula>"MAL"</formula>
    </cfRule>
  </conditionalFormatting>
  <conditionalFormatting sqref="B13:B16">
    <cfRule type="cellIs" dxfId="104" priority="31" operator="equal">
      <formula>"ABS"</formula>
    </cfRule>
    <cfRule type="cellIs" dxfId="103" priority="32" operator="equal">
      <formula>"CON"</formula>
    </cfRule>
    <cfRule type="cellIs" dxfId="102" priority="33" operator="equal">
      <formula>"MAL"</formula>
    </cfRule>
  </conditionalFormatting>
  <conditionalFormatting sqref="B20:B23">
    <cfRule type="cellIs" dxfId="101" priority="28" operator="equal">
      <formula>"ABS"</formula>
    </cfRule>
    <cfRule type="cellIs" dxfId="100" priority="29" operator="equal">
      <formula>"CON"</formula>
    </cfRule>
    <cfRule type="cellIs" dxfId="99" priority="30" operator="equal">
      <formula>"MAL"</formula>
    </cfRule>
  </conditionalFormatting>
  <conditionalFormatting sqref="B27:B30">
    <cfRule type="cellIs" dxfId="98" priority="25" operator="equal">
      <formula>"ABS"</formula>
    </cfRule>
    <cfRule type="cellIs" dxfId="97" priority="26" operator="equal">
      <formula>"CON"</formula>
    </cfRule>
    <cfRule type="cellIs" dxfId="96" priority="27" operator="equal">
      <formula>"MAL"</formula>
    </cfRule>
  </conditionalFormatting>
  <conditionalFormatting sqref="B34:B37">
    <cfRule type="cellIs" dxfId="95" priority="22" operator="equal">
      <formula>"ABS"</formula>
    </cfRule>
    <cfRule type="cellIs" dxfId="94" priority="23" operator="equal">
      <formula>"CON"</formula>
    </cfRule>
    <cfRule type="cellIs" dxfId="93" priority="24" operator="equal">
      <formula>"MAL"</formula>
    </cfRule>
  </conditionalFormatting>
  <conditionalFormatting sqref="B41:B44">
    <cfRule type="cellIs" dxfId="92" priority="19" operator="equal">
      <formula>"ABS"</formula>
    </cfRule>
    <cfRule type="cellIs" dxfId="91" priority="20" operator="equal">
      <formula>"CON"</formula>
    </cfRule>
    <cfRule type="cellIs" dxfId="90" priority="21" operator="equal">
      <formula>"MAL"</formula>
    </cfRule>
  </conditionalFormatting>
  <conditionalFormatting sqref="B48:B51">
    <cfRule type="cellIs" dxfId="89" priority="16" operator="equal">
      <formula>"ABS"</formula>
    </cfRule>
    <cfRule type="cellIs" dxfId="88" priority="17" operator="equal">
      <formula>"CON"</formula>
    </cfRule>
    <cfRule type="cellIs" dxfId="87" priority="18" operator="equal">
      <formula>"MAL"</formula>
    </cfRule>
  </conditionalFormatting>
  <conditionalFormatting sqref="B55:B58">
    <cfRule type="cellIs" dxfId="86" priority="13" operator="equal">
      <formula>"ABS"</formula>
    </cfRule>
    <cfRule type="cellIs" dxfId="85" priority="14" operator="equal">
      <formula>"CON"</formula>
    </cfRule>
    <cfRule type="cellIs" dxfId="84" priority="15" operator="equal">
      <formula>"MAL"</formula>
    </cfRule>
  </conditionalFormatting>
  <conditionalFormatting sqref="B62:B65">
    <cfRule type="cellIs" dxfId="83" priority="10" operator="equal">
      <formula>"ABS"</formula>
    </cfRule>
    <cfRule type="cellIs" dxfId="82" priority="11" operator="equal">
      <formula>"CON"</formula>
    </cfRule>
    <cfRule type="cellIs" dxfId="81" priority="12" operator="equal">
      <formula>"MAL"</formula>
    </cfRule>
  </conditionalFormatting>
  <conditionalFormatting sqref="B69:B72">
    <cfRule type="cellIs" dxfId="80" priority="7" operator="equal">
      <formula>"ABS"</formula>
    </cfRule>
    <cfRule type="cellIs" dxfId="79" priority="8" operator="equal">
      <formula>"CON"</formula>
    </cfRule>
    <cfRule type="cellIs" dxfId="78" priority="9" operator="equal">
      <formula>"MAL"</formula>
    </cfRule>
  </conditionalFormatting>
  <conditionalFormatting sqref="B76:B79">
    <cfRule type="cellIs" dxfId="77" priority="4" operator="equal">
      <formula>"ABS"</formula>
    </cfRule>
    <cfRule type="cellIs" dxfId="76" priority="5" operator="equal">
      <formula>"CON"</formula>
    </cfRule>
    <cfRule type="cellIs" dxfId="75" priority="6" operator="equal">
      <formula>"MAL"</formula>
    </cfRule>
  </conditionalFormatting>
  <conditionalFormatting sqref="B83:B86">
    <cfRule type="cellIs" dxfId="74" priority="1" operator="equal">
      <formula>"ABS"</formula>
    </cfRule>
    <cfRule type="cellIs" dxfId="73" priority="2" operator="equal">
      <formula>"CON"</formula>
    </cfRule>
    <cfRule type="cellIs" dxfId="72" priority="3" operator="equal">
      <formula>"MAL"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8"/>
  <sheetViews>
    <sheetView workbookViewId="0"/>
  </sheetViews>
  <sheetFormatPr baseColWidth="10" defaultColWidth="10.85546875" defaultRowHeight="12.75" x14ac:dyDescent="0.2"/>
  <cols>
    <col min="1" max="1" width="22" style="6" bestFit="1" customWidth="1"/>
    <col min="2" max="2" width="10.28515625" style="6" bestFit="1" customWidth="1"/>
    <col min="3" max="4" width="10.140625" style="6" bestFit="1" customWidth="1"/>
    <col min="5" max="5" width="9.85546875" style="6" bestFit="1" customWidth="1"/>
    <col min="6" max="6" width="10.28515625" style="6" bestFit="1" customWidth="1"/>
    <col min="7" max="7" width="10.140625" style="6" bestFit="1" customWidth="1"/>
    <col min="8" max="8" width="9.85546875" style="6" bestFit="1" customWidth="1"/>
    <col min="9" max="9" width="10.140625" style="6" bestFit="1" customWidth="1"/>
    <col min="10" max="10" width="10.28515625" style="6" bestFit="1" customWidth="1"/>
    <col min="11" max="11" width="9.85546875" style="6" bestFit="1" customWidth="1"/>
    <col min="12" max="16384" width="10.85546875" style="6"/>
  </cols>
  <sheetData>
    <row r="1" spans="1:11" s="3" customFormat="1" x14ac:dyDescent="0.2">
      <c r="A1" s="1" t="s">
        <v>20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x14ac:dyDescent="0.2">
      <c r="A2" s="4" t="s">
        <v>21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x14ac:dyDescent="0.2">
      <c r="A3" s="4" t="s">
        <v>22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x14ac:dyDescent="0.2">
      <c r="A4" s="4" t="s">
        <v>23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x14ac:dyDescent="0.2">
      <c r="A5" s="4" t="s">
        <v>24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x14ac:dyDescent="0.2">
      <c r="A6" s="4" t="s">
        <v>25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x14ac:dyDescent="0.2">
      <c r="A7" s="4" t="s">
        <v>26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x14ac:dyDescent="0.2">
      <c r="A8" s="4" t="s">
        <v>27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x14ac:dyDescent="0.2">
      <c r="A9" s="4" t="s">
        <v>28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x14ac:dyDescent="0.2">
      <c r="A10" s="4" t="s">
        <v>29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x14ac:dyDescent="0.2">
      <c r="A11" s="4" t="s">
        <v>30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x14ac:dyDescent="0.2">
      <c r="A12" s="4" t="s">
        <v>31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x14ac:dyDescent="0.2">
      <c r="A13" s="4" t="s">
        <v>32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  <row r="14" spans="1:11" x14ac:dyDescent="0.2">
      <c r="A14" s="4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2">
      <c r="A15" s="8" t="s">
        <v>33</v>
      </c>
    </row>
    <row r="16" spans="1:11" x14ac:dyDescent="0.2">
      <c r="A16" s="9" t="s">
        <v>34</v>
      </c>
    </row>
    <row r="17" spans="1:1" x14ac:dyDescent="0.2">
      <c r="A17" s="10" t="s">
        <v>35</v>
      </c>
    </row>
    <row r="18" spans="1:1" x14ac:dyDescent="0.2">
      <c r="A18" s="11" t="s">
        <v>36</v>
      </c>
    </row>
  </sheetData>
  <conditionalFormatting sqref="B3:K13">
    <cfRule type="expression" dxfId="71" priority="1">
      <formula>OR(COUNTIF(B$3:B$13,B3-2)&gt;0,COUNTIF(B$3:B$13,B3+2)&gt;0)</formula>
    </cfRule>
    <cfRule type="expression" dxfId="70" priority="2">
      <formula>OR(COUNTIF(B$3:B$13,B3-1)&gt;0,COUNTIF(B$3:B$13,B3+1)&gt;0)</formula>
    </cfRule>
    <cfRule type="expression" dxfId="69" priority="3">
      <formula>COUNTIF(B$3:B$13,B3)&gt;1</formula>
    </cfRule>
    <cfRule type="expression" dxfId="68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Heures</vt:lpstr>
      <vt:lpstr>récap</vt:lpstr>
      <vt:lpstr>JF</vt:lpstr>
      <vt:lpstr>JF</vt:lpstr>
    </vt:vector>
  </TitlesOfParts>
  <Company>Lifting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Fanny ODD</cp:lastModifiedBy>
  <cp:lastPrinted>2016-10-03T07:23:56Z</cp:lastPrinted>
  <dcterms:created xsi:type="dcterms:W3CDTF">2013-03-18T10:15:01Z</dcterms:created>
  <dcterms:modified xsi:type="dcterms:W3CDTF">2018-01-08T10:26:07Z</dcterms:modified>
</cp:coreProperties>
</file>